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LPA Accounting\Charter SELPA\2015-16\MOE\Year End Template\"/>
    </mc:Choice>
  </mc:AlternateContent>
  <bookViews>
    <workbookView xWindow="0" yWindow="0" windowWidth="28800" windowHeight="12420"/>
  </bookViews>
  <sheets>
    <sheet name="Income Reallocation" sheetId="1" r:id="rId1"/>
    <sheet name="Detail Data Income" sheetId="3" state="hidden" r:id="rId2"/>
    <sheet name="Schools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bc">'[2]Transfer Form'!$D$6:$D$22,'[2]Transfer Form'!$I$7:$I$16</definedName>
    <definedName name="Account">'[3]Transfer Form'!$D$6:$D$22,'[3]Transfer Form'!$I$7:$I$16</definedName>
    <definedName name="Acct">'[4]Transfer Form'!$D$6:$D$22,'[4]Transfer Form'!$I$7:$I$16</definedName>
    <definedName name="action">[5]Sheet2!$A$1:$A$12</definedName>
    <definedName name="adadays">'[6]Data Input'!$C$222:$C$240,'[6]Data Input'!$V$222:$V$240,'[6]Data Input'!$AA$222:$AA$240,'[6]Data Input'!$P$222:$P$240</definedName>
    <definedName name="amount">'[4]Transfer Form'!$D$7:$E$22,'[4]Transfer Form'!$I$7:$J$16</definedName>
    <definedName name="amount1">'[7]Transfer Form'!$D$4:$E$22</definedName>
    <definedName name="amount2">'[7]Transfer Form'!$I$4:$J$16</definedName>
    <definedName name="CharterBYlist">'[8]BY Expenditure'!$A$4:$A$174</definedName>
    <definedName name="charterlist">'[9]2014-15 Income'!$B$5:$B$229</definedName>
    <definedName name="charters">[10]detaildata!$A$4:$A$141</definedName>
    <definedName name="dis">'[3]District Table'!$A$3:$B$23</definedName>
    <definedName name="District">'[11]District Table'!$A$3:$B$22</definedName>
    <definedName name="do">'[3]District Table'!$A$3:$B$23</definedName>
    <definedName name="Fund">'[11]District Table'!$C$3:$D$37</definedName>
    <definedName name="_xlnm.Print_Area" localSheetId="0">'Income Reallocation'!$A$4:$I$54</definedName>
    <definedName name="schools2">[1]Schools!$A$1:$A$265</definedName>
    <definedName name="test">'[12]Transfer Form'!$D$7:$E$22,'[12]Transfer Form'!$I$7:$J$16</definedName>
    <definedName name="test1">'[13]5 year-1 (janupdate)'!$A$1:$L$37</definedName>
    <definedName name="x">'[14]Payment Schedule'!$A$1:$H$13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E6" i="1" s="1"/>
  <c r="G6" i="1"/>
  <c r="H6" i="1"/>
  <c r="I6" i="1"/>
  <c r="B7" i="1"/>
  <c r="C7" i="1"/>
  <c r="E7" i="1" s="1"/>
  <c r="G7" i="1"/>
  <c r="I7" i="1" s="1"/>
  <c r="H7" i="1"/>
  <c r="B8" i="1"/>
  <c r="C8" i="1"/>
  <c r="E8" i="1" s="1"/>
  <c r="G8" i="1"/>
  <c r="H8" i="1"/>
  <c r="I8" i="1"/>
  <c r="B9" i="1"/>
  <c r="C9" i="1"/>
  <c r="E9" i="1" s="1"/>
  <c r="G9" i="1"/>
  <c r="I9" i="1" s="1"/>
  <c r="H9" i="1"/>
  <c r="B10" i="1"/>
  <c r="C10" i="1"/>
  <c r="E10" i="1" s="1"/>
  <c r="G10" i="1"/>
  <c r="H10" i="1"/>
  <c r="I10" i="1"/>
  <c r="B11" i="1"/>
  <c r="C11" i="1"/>
  <c r="E11" i="1" s="1"/>
  <c r="G11" i="1"/>
  <c r="I11" i="1" s="1"/>
  <c r="H11" i="1"/>
  <c r="B12" i="1"/>
  <c r="C12" i="1"/>
  <c r="E12" i="1" s="1"/>
  <c r="G12" i="1"/>
  <c r="H12" i="1"/>
  <c r="I12" i="1"/>
  <c r="B13" i="1"/>
  <c r="C13" i="1"/>
  <c r="E13" i="1" s="1"/>
  <c r="G13" i="1"/>
  <c r="I13" i="1" s="1"/>
  <c r="H13" i="1"/>
  <c r="B14" i="1"/>
  <c r="C14" i="1"/>
  <c r="E14" i="1" s="1"/>
  <c r="G14" i="1"/>
  <c r="H14" i="1"/>
  <c r="I14" i="1"/>
  <c r="B15" i="1"/>
  <c r="C15" i="1"/>
  <c r="E15" i="1" s="1"/>
  <c r="G15" i="1"/>
  <c r="I15" i="1" s="1"/>
  <c r="H15" i="1"/>
  <c r="B16" i="1"/>
  <c r="C16" i="1"/>
  <c r="E16" i="1" s="1"/>
  <c r="G16" i="1"/>
  <c r="H16" i="1"/>
  <c r="I16" i="1"/>
  <c r="B17" i="1"/>
  <c r="C17" i="1"/>
  <c r="E17" i="1" s="1"/>
  <c r="G17" i="1"/>
  <c r="I17" i="1" s="1"/>
  <c r="H17" i="1"/>
  <c r="B18" i="1"/>
  <c r="C18" i="1"/>
  <c r="E18" i="1" s="1"/>
  <c r="G18" i="1"/>
  <c r="H18" i="1"/>
  <c r="I18" i="1"/>
  <c r="B19" i="1"/>
  <c r="C19" i="1"/>
  <c r="E19" i="1" s="1"/>
  <c r="G19" i="1"/>
  <c r="I19" i="1" s="1"/>
  <c r="H19" i="1"/>
  <c r="B20" i="1"/>
  <c r="C20" i="1"/>
  <c r="E20" i="1" s="1"/>
  <c r="G20" i="1"/>
  <c r="H20" i="1"/>
  <c r="I20" i="1"/>
  <c r="B21" i="1"/>
  <c r="C21" i="1"/>
  <c r="E21" i="1" s="1"/>
  <c r="G21" i="1"/>
  <c r="I21" i="1" s="1"/>
  <c r="H21" i="1"/>
  <c r="B22" i="1"/>
  <c r="C22" i="1"/>
  <c r="E22" i="1" s="1"/>
  <c r="G22" i="1"/>
  <c r="H22" i="1"/>
  <c r="I22" i="1"/>
  <c r="B23" i="1"/>
  <c r="C23" i="1"/>
  <c r="E23" i="1" s="1"/>
  <c r="G23" i="1"/>
  <c r="I23" i="1" s="1"/>
  <c r="H23" i="1"/>
  <c r="B24" i="1"/>
  <c r="C24" i="1"/>
  <c r="E24" i="1" s="1"/>
  <c r="G24" i="1"/>
  <c r="H24" i="1"/>
  <c r="I24" i="1"/>
  <c r="B25" i="1"/>
  <c r="C25" i="1"/>
  <c r="E25" i="1" s="1"/>
  <c r="G25" i="1"/>
  <c r="I25" i="1" s="1"/>
  <c r="H25" i="1"/>
  <c r="B26" i="1"/>
  <c r="C26" i="1"/>
  <c r="E26" i="1" s="1"/>
  <c r="G26" i="1"/>
  <c r="H26" i="1"/>
  <c r="I26" i="1"/>
  <c r="B27" i="1"/>
  <c r="C27" i="1"/>
  <c r="E27" i="1" s="1"/>
  <c r="G27" i="1"/>
  <c r="I27" i="1" s="1"/>
  <c r="H27" i="1"/>
  <c r="B28" i="1"/>
  <c r="C28" i="1"/>
  <c r="E28" i="1" s="1"/>
  <c r="G28" i="1"/>
  <c r="H28" i="1"/>
  <c r="I28" i="1"/>
  <c r="B29" i="1"/>
  <c r="C29" i="1"/>
  <c r="E29" i="1" s="1"/>
  <c r="G29" i="1"/>
  <c r="I29" i="1" s="1"/>
  <c r="H29" i="1"/>
  <c r="B30" i="1"/>
  <c r="C30" i="1"/>
  <c r="E30" i="1" s="1"/>
  <c r="G30" i="1"/>
  <c r="H30" i="1"/>
  <c r="I30" i="1"/>
  <c r="B31" i="1"/>
  <c r="C31" i="1"/>
  <c r="E31" i="1" s="1"/>
  <c r="G31" i="1"/>
  <c r="I31" i="1" s="1"/>
  <c r="H31" i="1"/>
  <c r="B32" i="1"/>
  <c r="C32" i="1"/>
  <c r="E32" i="1" s="1"/>
  <c r="G32" i="1"/>
  <c r="H32" i="1"/>
  <c r="I32" i="1"/>
  <c r="B33" i="1"/>
  <c r="C33" i="1"/>
  <c r="E33" i="1" s="1"/>
  <c r="G33" i="1"/>
  <c r="I33" i="1" s="1"/>
  <c r="H33" i="1"/>
  <c r="B34" i="1"/>
  <c r="C34" i="1"/>
  <c r="E34" i="1" s="1"/>
  <c r="G34" i="1"/>
  <c r="H34" i="1"/>
  <c r="I34" i="1"/>
  <c r="B35" i="1"/>
  <c r="C35" i="1"/>
  <c r="E35" i="1" s="1"/>
  <c r="G35" i="1"/>
  <c r="I35" i="1" s="1"/>
  <c r="H35" i="1"/>
  <c r="B36" i="1"/>
  <c r="C36" i="1"/>
  <c r="E36" i="1" s="1"/>
  <c r="G36" i="1"/>
  <c r="H36" i="1"/>
  <c r="I36" i="1"/>
  <c r="B37" i="1"/>
  <c r="C37" i="1"/>
  <c r="E37" i="1" s="1"/>
  <c r="G37" i="1"/>
  <c r="I37" i="1" s="1"/>
  <c r="H37" i="1"/>
  <c r="B38" i="1"/>
  <c r="C38" i="1"/>
  <c r="E38" i="1" s="1"/>
  <c r="G38" i="1"/>
  <c r="H38" i="1"/>
  <c r="I38" i="1"/>
  <c r="H5" i="1"/>
  <c r="G5" i="1"/>
  <c r="C5" i="1"/>
  <c r="B5" i="1"/>
  <c r="AI283" i="3"/>
  <c r="AI282" i="3"/>
  <c r="AI280" i="3"/>
  <c r="AI279" i="3"/>
  <c r="AI278" i="3"/>
  <c r="AI277" i="3"/>
  <c r="AI276" i="3"/>
  <c r="AI275" i="3"/>
  <c r="AF275" i="3"/>
  <c r="AD275" i="3"/>
  <c r="AA275" i="3"/>
  <c r="AI274" i="3"/>
  <c r="AI273" i="3"/>
  <c r="AF273" i="3"/>
  <c r="AD273" i="3"/>
  <c r="AA273" i="3"/>
  <c r="AI272" i="3"/>
  <c r="AI287" i="3" s="1"/>
  <c r="AI270" i="3" s="1"/>
  <c r="AF272" i="3"/>
  <c r="AF274" i="3" s="1"/>
  <c r="AF276" i="3" s="1"/>
  <c r="AD272" i="3"/>
  <c r="AA272" i="3"/>
  <c r="AA274" i="3" s="1"/>
  <c r="AA276" i="3" s="1"/>
  <c r="AF271" i="3"/>
  <c r="AD271" i="3"/>
  <c r="AD274" i="3" s="1"/>
  <c r="AD276" i="3" s="1"/>
  <c r="AA271" i="3"/>
  <c r="U271" i="3"/>
  <c r="AB270" i="3"/>
  <c r="F270" i="3"/>
  <c r="AI269" i="3"/>
  <c r="AF269" i="3"/>
  <c r="AD269" i="3"/>
  <c r="AA269" i="3"/>
  <c r="Z269" i="3"/>
  <c r="Y269" i="3"/>
  <c r="X269" i="3"/>
  <c r="U269" i="3"/>
  <c r="Q269" i="3"/>
  <c r="O269" i="3"/>
  <c r="N269" i="3"/>
  <c r="R269" i="3" s="1"/>
  <c r="L269" i="3"/>
  <c r="K269" i="3"/>
  <c r="J269" i="3"/>
  <c r="I269" i="3"/>
  <c r="H269" i="3"/>
  <c r="AG268" i="3"/>
  <c r="AG270" i="3" s="1"/>
  <c r="P268" i="3"/>
  <c r="P270" i="3" s="1"/>
  <c r="G268" i="3"/>
  <c r="G270" i="3" s="1"/>
  <c r="F268" i="3"/>
  <c r="E268" i="3"/>
  <c r="E270" i="3" s="1"/>
  <c r="D268" i="3"/>
  <c r="D270" i="3" s="1"/>
  <c r="Q267" i="3"/>
  <c r="AH266" i="3"/>
  <c r="AF266" i="3"/>
  <c r="AE266" i="3"/>
  <c r="AD266" i="3"/>
  <c r="AC266" i="3"/>
  <c r="AA266" i="3"/>
  <c r="Z266" i="3"/>
  <c r="Y266" i="3"/>
  <c r="X266" i="3"/>
  <c r="V266" i="3"/>
  <c r="T266" i="3"/>
  <c r="S266" i="3"/>
  <c r="U266" i="3" s="1"/>
  <c r="O266" i="3"/>
  <c r="Q266" i="3" s="1"/>
  <c r="M266" i="3"/>
  <c r="L266" i="3"/>
  <c r="K266" i="3"/>
  <c r="J266" i="3"/>
  <c r="I266" i="3"/>
  <c r="H266" i="3"/>
  <c r="AH265" i="3"/>
  <c r="AF265" i="3"/>
  <c r="AE265" i="3"/>
  <c r="AD265" i="3"/>
  <c r="AC265" i="3"/>
  <c r="AA265" i="3"/>
  <c r="Z265" i="3"/>
  <c r="Y265" i="3"/>
  <c r="X265" i="3"/>
  <c r="V265" i="3"/>
  <c r="T265" i="3"/>
  <c r="U265" i="3" s="1"/>
  <c r="W265" i="3" s="1"/>
  <c r="S265" i="3"/>
  <c r="O265" i="3"/>
  <c r="Q265" i="3" s="1"/>
  <c r="M265" i="3"/>
  <c r="L265" i="3"/>
  <c r="K265" i="3"/>
  <c r="J265" i="3"/>
  <c r="I265" i="3"/>
  <c r="H265" i="3"/>
  <c r="AH264" i="3"/>
  <c r="AF264" i="3"/>
  <c r="AE264" i="3"/>
  <c r="AD264" i="3"/>
  <c r="AC264" i="3"/>
  <c r="AA264" i="3"/>
  <c r="Z264" i="3"/>
  <c r="Y264" i="3"/>
  <c r="X264" i="3"/>
  <c r="V264" i="3"/>
  <c r="T264" i="3"/>
  <c r="U264" i="3" s="1"/>
  <c r="W264" i="3" s="1"/>
  <c r="S264" i="3"/>
  <c r="O264" i="3"/>
  <c r="Q264" i="3" s="1"/>
  <c r="M264" i="3"/>
  <c r="L264" i="3"/>
  <c r="K264" i="3"/>
  <c r="J264" i="3"/>
  <c r="I264" i="3"/>
  <c r="H264" i="3"/>
  <c r="AH263" i="3"/>
  <c r="AF263" i="3"/>
  <c r="AE263" i="3"/>
  <c r="AD263" i="3"/>
  <c r="AC263" i="3"/>
  <c r="AA263" i="3"/>
  <c r="Z263" i="3"/>
  <c r="Y263" i="3"/>
  <c r="X263" i="3"/>
  <c r="V263" i="3"/>
  <c r="T263" i="3"/>
  <c r="U263" i="3" s="1"/>
  <c r="W263" i="3" s="1"/>
  <c r="S263" i="3"/>
  <c r="O263" i="3"/>
  <c r="Q263" i="3" s="1"/>
  <c r="M263" i="3"/>
  <c r="L263" i="3"/>
  <c r="K263" i="3"/>
  <c r="J263" i="3"/>
  <c r="I263" i="3"/>
  <c r="H263" i="3"/>
  <c r="AH262" i="3"/>
  <c r="AF262" i="3"/>
  <c r="AE262" i="3"/>
  <c r="AD262" i="3"/>
  <c r="AC262" i="3"/>
  <c r="AA262" i="3"/>
  <c r="Z262" i="3"/>
  <c r="Y262" i="3"/>
  <c r="X262" i="3"/>
  <c r="V262" i="3"/>
  <c r="T262" i="3"/>
  <c r="U262" i="3" s="1"/>
  <c r="W262" i="3" s="1"/>
  <c r="S262" i="3"/>
  <c r="O262" i="3"/>
  <c r="Q262" i="3" s="1"/>
  <c r="M262" i="3"/>
  <c r="L262" i="3"/>
  <c r="K262" i="3"/>
  <c r="J262" i="3"/>
  <c r="I262" i="3"/>
  <c r="H262" i="3"/>
  <c r="AH261" i="3"/>
  <c r="AF261" i="3"/>
  <c r="AE261" i="3"/>
  <c r="AD261" i="3"/>
  <c r="AC261" i="3"/>
  <c r="AA261" i="3"/>
  <c r="Z261" i="3"/>
  <c r="Y261" i="3"/>
  <c r="X261" i="3"/>
  <c r="V261" i="3"/>
  <c r="T261" i="3"/>
  <c r="U261" i="3" s="1"/>
  <c r="W261" i="3" s="1"/>
  <c r="S261" i="3"/>
  <c r="O261" i="3"/>
  <c r="Q261" i="3" s="1"/>
  <c r="M261" i="3"/>
  <c r="L261" i="3"/>
  <c r="K261" i="3"/>
  <c r="J261" i="3"/>
  <c r="I261" i="3"/>
  <c r="H261" i="3"/>
  <c r="AH260" i="3"/>
  <c r="AF260" i="3"/>
  <c r="AE260" i="3"/>
  <c r="AD260" i="3"/>
  <c r="AC260" i="3"/>
  <c r="AA260" i="3"/>
  <c r="Z260" i="3"/>
  <c r="Y260" i="3"/>
  <c r="X260" i="3"/>
  <c r="V260" i="3"/>
  <c r="T260" i="3"/>
  <c r="U260" i="3" s="1"/>
  <c r="W260" i="3" s="1"/>
  <c r="S260" i="3"/>
  <c r="O260" i="3"/>
  <c r="Q260" i="3" s="1"/>
  <c r="M260" i="3"/>
  <c r="L260" i="3"/>
  <c r="K260" i="3"/>
  <c r="J260" i="3"/>
  <c r="I260" i="3"/>
  <c r="H260" i="3"/>
  <c r="AH259" i="3"/>
  <c r="AF259" i="3"/>
  <c r="AE259" i="3"/>
  <c r="AD259" i="3"/>
  <c r="AC259" i="3"/>
  <c r="AA259" i="3"/>
  <c r="Z259" i="3"/>
  <c r="Y259" i="3"/>
  <c r="X259" i="3"/>
  <c r="V259" i="3"/>
  <c r="T259" i="3"/>
  <c r="U259" i="3" s="1"/>
  <c r="W259" i="3" s="1"/>
  <c r="S259" i="3"/>
  <c r="O259" i="3"/>
  <c r="Q259" i="3" s="1"/>
  <c r="M259" i="3"/>
  <c r="L259" i="3"/>
  <c r="K259" i="3"/>
  <c r="J259" i="3"/>
  <c r="I259" i="3"/>
  <c r="H259" i="3"/>
  <c r="AH258" i="3"/>
  <c r="AF258" i="3"/>
  <c r="AE258" i="3"/>
  <c r="AD258" i="3"/>
  <c r="AC258" i="3"/>
  <c r="AA258" i="3"/>
  <c r="Z258" i="3"/>
  <c r="Y258" i="3"/>
  <c r="X258" i="3"/>
  <c r="V258" i="3"/>
  <c r="T258" i="3"/>
  <c r="U258" i="3" s="1"/>
  <c r="W258" i="3" s="1"/>
  <c r="S258" i="3"/>
  <c r="O258" i="3"/>
  <c r="Q258" i="3" s="1"/>
  <c r="M258" i="3"/>
  <c r="L258" i="3"/>
  <c r="K258" i="3"/>
  <c r="J258" i="3"/>
  <c r="I258" i="3"/>
  <c r="H258" i="3"/>
  <c r="AH257" i="3"/>
  <c r="AF257" i="3"/>
  <c r="AE257" i="3"/>
  <c r="AD257" i="3"/>
  <c r="AC257" i="3"/>
  <c r="AA257" i="3"/>
  <c r="Z257" i="3"/>
  <c r="Y257" i="3"/>
  <c r="X257" i="3"/>
  <c r="V257" i="3"/>
  <c r="T257" i="3"/>
  <c r="U257" i="3" s="1"/>
  <c r="W257" i="3" s="1"/>
  <c r="S257" i="3"/>
  <c r="O257" i="3"/>
  <c r="Q257" i="3" s="1"/>
  <c r="M257" i="3"/>
  <c r="L257" i="3"/>
  <c r="K257" i="3"/>
  <c r="J257" i="3"/>
  <c r="I257" i="3"/>
  <c r="H257" i="3"/>
  <c r="AH256" i="3"/>
  <c r="AC256" i="3"/>
  <c r="AE256" i="3" s="1"/>
  <c r="Z256" i="3"/>
  <c r="Y256" i="3"/>
  <c r="X256" i="3"/>
  <c r="V256" i="3"/>
  <c r="T256" i="3"/>
  <c r="S256" i="3"/>
  <c r="U256" i="3" s="1"/>
  <c r="W256" i="3" s="1"/>
  <c r="Q256" i="3"/>
  <c r="O256" i="3"/>
  <c r="M256" i="3"/>
  <c r="L256" i="3"/>
  <c r="K256" i="3"/>
  <c r="J256" i="3"/>
  <c r="I256" i="3"/>
  <c r="H256" i="3"/>
  <c r="N256" i="3" s="1"/>
  <c r="AF255" i="3"/>
  <c r="AH255" i="3" s="1"/>
  <c r="AD255" i="3"/>
  <c r="AA255" i="3"/>
  <c r="AC255" i="3" s="1"/>
  <c r="AE255" i="3" s="1"/>
  <c r="Z255" i="3"/>
  <c r="Y255" i="3"/>
  <c r="X255" i="3"/>
  <c r="W255" i="3"/>
  <c r="V255" i="3"/>
  <c r="T255" i="3"/>
  <c r="S255" i="3"/>
  <c r="U255" i="3" s="1"/>
  <c r="Q255" i="3"/>
  <c r="O255" i="3"/>
  <c r="M255" i="3"/>
  <c r="L255" i="3"/>
  <c r="K255" i="3"/>
  <c r="J255" i="3"/>
  <c r="I255" i="3"/>
  <c r="H255" i="3"/>
  <c r="N255" i="3" s="1"/>
  <c r="AF254" i="3"/>
  <c r="AH254" i="3" s="1"/>
  <c r="AD254" i="3"/>
  <c r="AA254" i="3"/>
  <c r="AC254" i="3" s="1"/>
  <c r="AE254" i="3" s="1"/>
  <c r="Z254" i="3"/>
  <c r="Y254" i="3"/>
  <c r="X254" i="3"/>
  <c r="V254" i="3"/>
  <c r="T254" i="3"/>
  <c r="S254" i="3"/>
  <c r="U254" i="3" s="1"/>
  <c r="W254" i="3" s="1"/>
  <c r="Q254" i="3"/>
  <c r="O254" i="3"/>
  <c r="M254" i="3"/>
  <c r="L254" i="3"/>
  <c r="K254" i="3"/>
  <c r="J254" i="3"/>
  <c r="I254" i="3"/>
  <c r="H254" i="3"/>
  <c r="N254" i="3" s="1"/>
  <c r="AF253" i="3"/>
  <c r="AH253" i="3" s="1"/>
  <c r="AD253" i="3"/>
  <c r="AA253" i="3"/>
  <c r="AC253" i="3" s="1"/>
  <c r="AE253" i="3" s="1"/>
  <c r="Z253" i="3"/>
  <c r="Y253" i="3"/>
  <c r="X253" i="3"/>
  <c r="W253" i="3"/>
  <c r="V253" i="3"/>
  <c r="T253" i="3"/>
  <c r="S253" i="3"/>
  <c r="U253" i="3" s="1"/>
  <c r="Q253" i="3"/>
  <c r="O253" i="3"/>
  <c r="M253" i="3"/>
  <c r="L253" i="3"/>
  <c r="K253" i="3"/>
  <c r="J253" i="3"/>
  <c r="I253" i="3"/>
  <c r="H253" i="3"/>
  <c r="N253" i="3" s="1"/>
  <c r="AF252" i="3"/>
  <c r="AH252" i="3" s="1"/>
  <c r="AD252" i="3"/>
  <c r="AA252" i="3"/>
  <c r="AC252" i="3" s="1"/>
  <c r="AE252" i="3" s="1"/>
  <c r="Z252" i="3"/>
  <c r="Y252" i="3"/>
  <c r="X252" i="3"/>
  <c r="V252" i="3"/>
  <c r="T252" i="3"/>
  <c r="S252" i="3"/>
  <c r="U252" i="3" s="1"/>
  <c r="W252" i="3" s="1"/>
  <c r="Q252" i="3"/>
  <c r="O252" i="3"/>
  <c r="M252" i="3"/>
  <c r="L252" i="3"/>
  <c r="K252" i="3"/>
  <c r="J252" i="3"/>
  <c r="I252" i="3"/>
  <c r="H252" i="3"/>
  <c r="N252" i="3" s="1"/>
  <c r="AF251" i="3"/>
  <c r="AH251" i="3" s="1"/>
  <c r="AD251" i="3"/>
  <c r="AA251" i="3"/>
  <c r="AC251" i="3" s="1"/>
  <c r="AE251" i="3" s="1"/>
  <c r="Z251" i="3"/>
  <c r="Y251" i="3"/>
  <c r="X251" i="3"/>
  <c r="W251" i="3"/>
  <c r="V251" i="3"/>
  <c r="T251" i="3"/>
  <c r="S251" i="3"/>
  <c r="U251" i="3" s="1"/>
  <c r="Q251" i="3"/>
  <c r="O251" i="3"/>
  <c r="M251" i="3"/>
  <c r="L251" i="3"/>
  <c r="K251" i="3"/>
  <c r="J251" i="3"/>
  <c r="I251" i="3"/>
  <c r="H251" i="3"/>
  <c r="N251" i="3" s="1"/>
  <c r="AF250" i="3"/>
  <c r="AH250" i="3" s="1"/>
  <c r="AD250" i="3"/>
  <c r="AA250" i="3"/>
  <c r="AC250" i="3" s="1"/>
  <c r="AE250" i="3" s="1"/>
  <c r="Z250" i="3"/>
  <c r="Y250" i="3"/>
  <c r="X250" i="3"/>
  <c r="V250" i="3"/>
  <c r="T250" i="3"/>
  <c r="S250" i="3"/>
  <c r="U250" i="3" s="1"/>
  <c r="W250" i="3" s="1"/>
  <c r="Q250" i="3"/>
  <c r="O250" i="3"/>
  <c r="M250" i="3"/>
  <c r="L250" i="3"/>
  <c r="K250" i="3"/>
  <c r="J250" i="3"/>
  <c r="I250" i="3"/>
  <c r="H250" i="3"/>
  <c r="N250" i="3" s="1"/>
  <c r="AF249" i="3"/>
  <c r="AH249" i="3" s="1"/>
  <c r="AD249" i="3"/>
  <c r="AA249" i="3"/>
  <c r="AC249" i="3" s="1"/>
  <c r="AE249" i="3" s="1"/>
  <c r="Z249" i="3"/>
  <c r="Y249" i="3"/>
  <c r="X249" i="3"/>
  <c r="W249" i="3"/>
  <c r="V249" i="3"/>
  <c r="T249" i="3"/>
  <c r="S249" i="3"/>
  <c r="U249" i="3" s="1"/>
  <c r="Q249" i="3"/>
  <c r="O249" i="3"/>
  <c r="M249" i="3"/>
  <c r="L249" i="3"/>
  <c r="K249" i="3"/>
  <c r="J249" i="3"/>
  <c r="I249" i="3"/>
  <c r="H249" i="3"/>
  <c r="N249" i="3" s="1"/>
  <c r="AF248" i="3"/>
  <c r="AH248" i="3" s="1"/>
  <c r="AD248" i="3"/>
  <c r="AA248" i="3"/>
  <c r="AC248" i="3" s="1"/>
  <c r="AE248" i="3" s="1"/>
  <c r="Z248" i="3"/>
  <c r="Y248" i="3"/>
  <c r="X248" i="3"/>
  <c r="V248" i="3"/>
  <c r="T248" i="3"/>
  <c r="S248" i="3"/>
  <c r="U248" i="3" s="1"/>
  <c r="W248" i="3" s="1"/>
  <c r="Q248" i="3"/>
  <c r="O248" i="3"/>
  <c r="M248" i="3"/>
  <c r="L248" i="3"/>
  <c r="K248" i="3"/>
  <c r="J248" i="3"/>
  <c r="I248" i="3"/>
  <c r="H248" i="3"/>
  <c r="N248" i="3" s="1"/>
  <c r="AF247" i="3"/>
  <c r="AH247" i="3" s="1"/>
  <c r="AD247" i="3"/>
  <c r="AA247" i="3"/>
  <c r="AC247" i="3" s="1"/>
  <c r="AE247" i="3" s="1"/>
  <c r="Z247" i="3"/>
  <c r="Y247" i="3"/>
  <c r="X247" i="3"/>
  <c r="W247" i="3"/>
  <c r="V247" i="3"/>
  <c r="T247" i="3"/>
  <c r="S247" i="3"/>
  <c r="U247" i="3" s="1"/>
  <c r="Q247" i="3"/>
  <c r="O247" i="3"/>
  <c r="M247" i="3"/>
  <c r="L247" i="3"/>
  <c r="K247" i="3"/>
  <c r="J247" i="3"/>
  <c r="I247" i="3"/>
  <c r="H247" i="3"/>
  <c r="N247" i="3" s="1"/>
  <c r="AF246" i="3"/>
  <c r="AH246" i="3" s="1"/>
  <c r="AD246" i="3"/>
  <c r="AA246" i="3"/>
  <c r="AC246" i="3" s="1"/>
  <c r="AE246" i="3" s="1"/>
  <c r="Z246" i="3"/>
  <c r="Y246" i="3"/>
  <c r="X246" i="3"/>
  <c r="V246" i="3"/>
  <c r="T246" i="3"/>
  <c r="S246" i="3"/>
  <c r="U246" i="3" s="1"/>
  <c r="W246" i="3" s="1"/>
  <c r="Q246" i="3"/>
  <c r="O246" i="3"/>
  <c r="M246" i="3"/>
  <c r="L246" i="3"/>
  <c r="K246" i="3"/>
  <c r="J246" i="3"/>
  <c r="I246" i="3"/>
  <c r="H246" i="3"/>
  <c r="N246" i="3" s="1"/>
  <c r="AF245" i="3"/>
  <c r="AH245" i="3" s="1"/>
  <c r="AD245" i="3"/>
  <c r="AA245" i="3"/>
  <c r="AC245" i="3" s="1"/>
  <c r="AE245" i="3" s="1"/>
  <c r="Z245" i="3"/>
  <c r="Y245" i="3"/>
  <c r="X245" i="3"/>
  <c r="W245" i="3"/>
  <c r="V245" i="3"/>
  <c r="T245" i="3"/>
  <c r="S245" i="3"/>
  <c r="U245" i="3" s="1"/>
  <c r="Q245" i="3"/>
  <c r="O245" i="3"/>
  <c r="M245" i="3"/>
  <c r="L245" i="3"/>
  <c r="K245" i="3"/>
  <c r="J245" i="3"/>
  <c r="I245" i="3"/>
  <c r="H245" i="3"/>
  <c r="N245" i="3" s="1"/>
  <c r="AF244" i="3"/>
  <c r="AH244" i="3" s="1"/>
  <c r="AD244" i="3"/>
  <c r="AA244" i="3"/>
  <c r="AC244" i="3" s="1"/>
  <c r="AE244" i="3" s="1"/>
  <c r="Z244" i="3"/>
  <c r="Y244" i="3"/>
  <c r="X244" i="3"/>
  <c r="V244" i="3"/>
  <c r="T244" i="3"/>
  <c r="S244" i="3"/>
  <c r="U244" i="3" s="1"/>
  <c r="W244" i="3" s="1"/>
  <c r="Q244" i="3"/>
  <c r="O244" i="3"/>
  <c r="M244" i="3"/>
  <c r="L244" i="3"/>
  <c r="K244" i="3"/>
  <c r="J244" i="3"/>
  <c r="I244" i="3"/>
  <c r="H244" i="3"/>
  <c r="N244" i="3" s="1"/>
  <c r="AF243" i="3"/>
  <c r="AH243" i="3" s="1"/>
  <c r="AD243" i="3"/>
  <c r="AA243" i="3"/>
  <c r="AC243" i="3" s="1"/>
  <c r="AE243" i="3" s="1"/>
  <c r="Z243" i="3"/>
  <c r="Y243" i="3"/>
  <c r="X243" i="3"/>
  <c r="W243" i="3"/>
  <c r="V243" i="3"/>
  <c r="T243" i="3"/>
  <c r="S243" i="3"/>
  <c r="U243" i="3" s="1"/>
  <c r="Q243" i="3"/>
  <c r="O243" i="3"/>
  <c r="M243" i="3"/>
  <c r="L243" i="3"/>
  <c r="K243" i="3"/>
  <c r="J243" i="3"/>
  <c r="I243" i="3"/>
  <c r="H243" i="3"/>
  <c r="N243" i="3" s="1"/>
  <c r="AF242" i="3"/>
  <c r="AH242" i="3" s="1"/>
  <c r="AD242" i="3"/>
  <c r="AA242" i="3"/>
  <c r="AC242" i="3" s="1"/>
  <c r="AE242" i="3" s="1"/>
  <c r="Z242" i="3"/>
  <c r="Y242" i="3"/>
  <c r="X242" i="3"/>
  <c r="V242" i="3"/>
  <c r="T242" i="3"/>
  <c r="S242" i="3"/>
  <c r="U242" i="3" s="1"/>
  <c r="W242" i="3" s="1"/>
  <c r="Q242" i="3"/>
  <c r="O242" i="3"/>
  <c r="M242" i="3"/>
  <c r="L242" i="3"/>
  <c r="K242" i="3"/>
  <c r="J242" i="3"/>
  <c r="I242" i="3"/>
  <c r="H242" i="3"/>
  <c r="N242" i="3" s="1"/>
  <c r="AF241" i="3"/>
  <c r="AH241" i="3" s="1"/>
  <c r="AD241" i="3"/>
  <c r="AA241" i="3"/>
  <c r="AC241" i="3" s="1"/>
  <c r="AE241" i="3" s="1"/>
  <c r="Z241" i="3"/>
  <c r="Y241" i="3"/>
  <c r="X241" i="3"/>
  <c r="W241" i="3"/>
  <c r="V241" i="3"/>
  <c r="T241" i="3"/>
  <c r="S241" i="3"/>
  <c r="U241" i="3" s="1"/>
  <c r="Q241" i="3"/>
  <c r="O241" i="3"/>
  <c r="M241" i="3"/>
  <c r="L241" i="3"/>
  <c r="K241" i="3"/>
  <c r="J241" i="3"/>
  <c r="I241" i="3"/>
  <c r="H241" i="3"/>
  <c r="N241" i="3" s="1"/>
  <c r="AF240" i="3"/>
  <c r="AH240" i="3" s="1"/>
  <c r="AD240" i="3"/>
  <c r="AA240" i="3"/>
  <c r="AC240" i="3" s="1"/>
  <c r="AE240" i="3" s="1"/>
  <c r="Z240" i="3"/>
  <c r="Y240" i="3"/>
  <c r="X240" i="3"/>
  <c r="V240" i="3"/>
  <c r="T240" i="3"/>
  <c r="S240" i="3"/>
  <c r="U240" i="3" s="1"/>
  <c r="W240" i="3" s="1"/>
  <c r="Q240" i="3"/>
  <c r="O240" i="3"/>
  <c r="M240" i="3"/>
  <c r="L240" i="3"/>
  <c r="K240" i="3"/>
  <c r="J240" i="3"/>
  <c r="I240" i="3"/>
  <c r="H240" i="3"/>
  <c r="N240" i="3" s="1"/>
  <c r="AF239" i="3"/>
  <c r="AH239" i="3" s="1"/>
  <c r="AD239" i="3"/>
  <c r="AA239" i="3"/>
  <c r="AC239" i="3" s="1"/>
  <c r="AE239" i="3" s="1"/>
  <c r="Z239" i="3"/>
  <c r="Y239" i="3"/>
  <c r="X239" i="3"/>
  <c r="W239" i="3"/>
  <c r="T239" i="3"/>
  <c r="U239" i="3" s="1"/>
  <c r="S239" i="3"/>
  <c r="O239" i="3"/>
  <c r="Q239" i="3" s="1"/>
  <c r="M239" i="3"/>
  <c r="L239" i="3"/>
  <c r="K239" i="3"/>
  <c r="J239" i="3"/>
  <c r="I239" i="3"/>
  <c r="H239" i="3"/>
  <c r="AH238" i="3"/>
  <c r="AF238" i="3"/>
  <c r="AE238" i="3"/>
  <c r="AD238" i="3"/>
  <c r="AC238" i="3"/>
  <c r="AA238" i="3"/>
  <c r="Z238" i="3"/>
  <c r="Y238" i="3"/>
  <c r="X238" i="3"/>
  <c r="V238" i="3"/>
  <c r="T238" i="3"/>
  <c r="U238" i="3" s="1"/>
  <c r="W238" i="3" s="1"/>
  <c r="S238" i="3"/>
  <c r="O238" i="3"/>
  <c r="Q238" i="3" s="1"/>
  <c r="M238" i="3"/>
  <c r="L238" i="3"/>
  <c r="K238" i="3"/>
  <c r="J238" i="3"/>
  <c r="I238" i="3"/>
  <c r="H238" i="3"/>
  <c r="AH237" i="3"/>
  <c r="AC237" i="3"/>
  <c r="AE237" i="3" s="1"/>
  <c r="Z237" i="3"/>
  <c r="Y237" i="3"/>
  <c r="X237" i="3"/>
  <c r="V237" i="3"/>
  <c r="T237" i="3"/>
  <c r="S237" i="3"/>
  <c r="U237" i="3" s="1"/>
  <c r="W237" i="3" s="1"/>
  <c r="Q237" i="3"/>
  <c r="O237" i="3"/>
  <c r="M237" i="3"/>
  <c r="L237" i="3"/>
  <c r="K237" i="3"/>
  <c r="J237" i="3"/>
  <c r="I237" i="3"/>
  <c r="H237" i="3"/>
  <c r="N237" i="3" s="1"/>
  <c r="AF236" i="3"/>
  <c r="AH236" i="3" s="1"/>
  <c r="AD236" i="3"/>
  <c r="AA236" i="3"/>
  <c r="AC236" i="3" s="1"/>
  <c r="AE236" i="3" s="1"/>
  <c r="Z236" i="3"/>
  <c r="Y236" i="3"/>
  <c r="X236" i="3"/>
  <c r="W236" i="3"/>
  <c r="V236" i="3"/>
  <c r="T236" i="3"/>
  <c r="S236" i="3"/>
  <c r="U236" i="3" s="1"/>
  <c r="Q236" i="3"/>
  <c r="O236" i="3"/>
  <c r="M236" i="3"/>
  <c r="L236" i="3"/>
  <c r="K236" i="3"/>
  <c r="J236" i="3"/>
  <c r="I236" i="3"/>
  <c r="H236" i="3"/>
  <c r="N236" i="3" s="1"/>
  <c r="AF235" i="3"/>
  <c r="AH235" i="3" s="1"/>
  <c r="AD235" i="3"/>
  <c r="AA235" i="3"/>
  <c r="AC235" i="3" s="1"/>
  <c r="AE235" i="3" s="1"/>
  <c r="Z235" i="3"/>
  <c r="Y235" i="3"/>
  <c r="X235" i="3"/>
  <c r="V235" i="3"/>
  <c r="T235" i="3"/>
  <c r="S235" i="3"/>
  <c r="U235" i="3" s="1"/>
  <c r="W235" i="3" s="1"/>
  <c r="Q235" i="3"/>
  <c r="O235" i="3"/>
  <c r="M235" i="3"/>
  <c r="L235" i="3"/>
  <c r="K235" i="3"/>
  <c r="J235" i="3"/>
  <c r="I235" i="3"/>
  <c r="H235" i="3"/>
  <c r="N235" i="3" s="1"/>
  <c r="AF234" i="3"/>
  <c r="AH234" i="3" s="1"/>
  <c r="AD234" i="3"/>
  <c r="AA234" i="3"/>
  <c r="AC234" i="3" s="1"/>
  <c r="AE234" i="3" s="1"/>
  <c r="Z234" i="3"/>
  <c r="Y234" i="3"/>
  <c r="X234" i="3"/>
  <c r="W234" i="3"/>
  <c r="T234" i="3"/>
  <c r="U234" i="3" s="1"/>
  <c r="S234" i="3"/>
  <c r="O234" i="3"/>
  <c r="Q234" i="3" s="1"/>
  <c r="M234" i="3"/>
  <c r="L234" i="3"/>
  <c r="K234" i="3"/>
  <c r="J234" i="3"/>
  <c r="I234" i="3"/>
  <c r="H234" i="3"/>
  <c r="AH233" i="3"/>
  <c r="AF233" i="3"/>
  <c r="AE233" i="3"/>
  <c r="AD233" i="3"/>
  <c r="AC233" i="3"/>
  <c r="AA233" i="3"/>
  <c r="Z233" i="3"/>
  <c r="Y233" i="3"/>
  <c r="X233" i="3"/>
  <c r="V233" i="3"/>
  <c r="U233" i="3"/>
  <c r="W233" i="3" s="1"/>
  <c r="T233" i="3"/>
  <c r="S233" i="3"/>
  <c r="Q233" i="3"/>
  <c r="O233" i="3"/>
  <c r="M233" i="3"/>
  <c r="L233" i="3"/>
  <c r="K233" i="3"/>
  <c r="J233" i="3"/>
  <c r="I233" i="3"/>
  <c r="H233" i="3"/>
  <c r="N233" i="3" s="1"/>
  <c r="R233" i="3" s="1"/>
  <c r="AH232" i="3"/>
  <c r="AF232" i="3"/>
  <c r="AD232" i="3"/>
  <c r="AC232" i="3"/>
  <c r="AE232" i="3" s="1"/>
  <c r="AA232" i="3"/>
  <c r="Z232" i="3"/>
  <c r="Y232" i="3"/>
  <c r="X232" i="3"/>
  <c r="V232" i="3"/>
  <c r="U232" i="3"/>
  <c r="W232" i="3" s="1"/>
  <c r="T232" i="3"/>
  <c r="S232" i="3"/>
  <c r="Q232" i="3"/>
  <c r="R232" i="3" s="1"/>
  <c r="O232" i="3"/>
  <c r="M232" i="3"/>
  <c r="L232" i="3"/>
  <c r="K232" i="3"/>
  <c r="J232" i="3"/>
  <c r="I232" i="3"/>
  <c r="H232" i="3"/>
  <c r="N232" i="3" s="1"/>
  <c r="AH231" i="3"/>
  <c r="AF231" i="3"/>
  <c r="AD231" i="3"/>
  <c r="AC231" i="3"/>
  <c r="AE231" i="3" s="1"/>
  <c r="AA231" i="3"/>
  <c r="Z231" i="3"/>
  <c r="Y231" i="3"/>
  <c r="X231" i="3"/>
  <c r="V231" i="3"/>
  <c r="U231" i="3"/>
  <c r="W231" i="3" s="1"/>
  <c r="T231" i="3"/>
  <c r="S231" i="3"/>
  <c r="Q231" i="3"/>
  <c r="R231" i="3" s="1"/>
  <c r="O231" i="3"/>
  <c r="M231" i="3"/>
  <c r="L231" i="3"/>
  <c r="K231" i="3"/>
  <c r="J231" i="3"/>
  <c r="I231" i="3"/>
  <c r="H231" i="3"/>
  <c r="N231" i="3" s="1"/>
  <c r="AH230" i="3"/>
  <c r="AF230" i="3"/>
  <c r="AD230" i="3"/>
  <c r="AC230" i="3"/>
  <c r="AE230" i="3" s="1"/>
  <c r="AA230" i="3"/>
  <c r="Z230" i="3"/>
  <c r="Y230" i="3"/>
  <c r="X230" i="3"/>
  <c r="V230" i="3"/>
  <c r="U230" i="3"/>
  <c r="W230" i="3" s="1"/>
  <c r="T230" i="3"/>
  <c r="S230" i="3"/>
  <c r="Q230" i="3"/>
  <c r="R230" i="3" s="1"/>
  <c r="O230" i="3"/>
  <c r="M230" i="3"/>
  <c r="L230" i="3"/>
  <c r="K230" i="3"/>
  <c r="J230" i="3"/>
  <c r="I230" i="3"/>
  <c r="H230" i="3"/>
  <c r="N230" i="3" s="1"/>
  <c r="AH229" i="3"/>
  <c r="AF229" i="3"/>
  <c r="AD229" i="3"/>
  <c r="AC229" i="3"/>
  <c r="AE229" i="3" s="1"/>
  <c r="AA229" i="3"/>
  <c r="Z229" i="3"/>
  <c r="Y229" i="3"/>
  <c r="X229" i="3"/>
  <c r="V229" i="3"/>
  <c r="U229" i="3"/>
  <c r="W229" i="3" s="1"/>
  <c r="T229" i="3"/>
  <c r="S229" i="3"/>
  <c r="Q229" i="3"/>
  <c r="R229" i="3" s="1"/>
  <c r="O229" i="3"/>
  <c r="M229" i="3"/>
  <c r="L229" i="3"/>
  <c r="K229" i="3"/>
  <c r="J229" i="3"/>
  <c r="I229" i="3"/>
  <c r="H229" i="3"/>
  <c r="N229" i="3" s="1"/>
  <c r="AH228" i="3"/>
  <c r="AF228" i="3"/>
  <c r="AD228" i="3"/>
  <c r="AC228" i="3"/>
  <c r="AE228" i="3" s="1"/>
  <c r="AA228" i="3"/>
  <c r="Z228" i="3"/>
  <c r="Y228" i="3"/>
  <c r="X228" i="3"/>
  <c r="V228" i="3"/>
  <c r="U228" i="3"/>
  <c r="W228" i="3" s="1"/>
  <c r="T228" i="3"/>
  <c r="S228" i="3"/>
  <c r="Q228" i="3"/>
  <c r="R228" i="3" s="1"/>
  <c r="O228" i="3"/>
  <c r="M228" i="3"/>
  <c r="L228" i="3"/>
  <c r="K228" i="3"/>
  <c r="J228" i="3"/>
  <c r="I228" i="3"/>
  <c r="H228" i="3"/>
  <c r="N228" i="3" s="1"/>
  <c r="AH227" i="3"/>
  <c r="AF227" i="3"/>
  <c r="AD227" i="3"/>
  <c r="AC227" i="3"/>
  <c r="AE227" i="3" s="1"/>
  <c r="AA227" i="3"/>
  <c r="Z227" i="3"/>
  <c r="Y227" i="3"/>
  <c r="X227" i="3"/>
  <c r="V227" i="3"/>
  <c r="U227" i="3"/>
  <c r="W227" i="3" s="1"/>
  <c r="T227" i="3"/>
  <c r="S227" i="3"/>
  <c r="Q227" i="3"/>
  <c r="R227" i="3" s="1"/>
  <c r="O227" i="3"/>
  <c r="M227" i="3"/>
  <c r="L227" i="3"/>
  <c r="K227" i="3"/>
  <c r="J227" i="3"/>
  <c r="I227" i="3"/>
  <c r="H227" i="3"/>
  <c r="N227" i="3" s="1"/>
  <c r="AH226" i="3"/>
  <c r="AF226" i="3"/>
  <c r="AD226" i="3"/>
  <c r="AC226" i="3"/>
  <c r="AE226" i="3" s="1"/>
  <c r="AA226" i="3"/>
  <c r="Z226" i="3"/>
  <c r="Y226" i="3"/>
  <c r="X226" i="3"/>
  <c r="V226" i="3"/>
  <c r="U226" i="3"/>
  <c r="W226" i="3" s="1"/>
  <c r="T226" i="3"/>
  <c r="S226" i="3"/>
  <c r="Q226" i="3"/>
  <c r="R226" i="3" s="1"/>
  <c r="O226" i="3"/>
  <c r="M226" i="3"/>
  <c r="L226" i="3"/>
  <c r="K226" i="3"/>
  <c r="J226" i="3"/>
  <c r="I226" i="3"/>
  <c r="H226" i="3"/>
  <c r="N226" i="3" s="1"/>
  <c r="AH225" i="3"/>
  <c r="AF225" i="3"/>
  <c r="AD225" i="3"/>
  <c r="AC225" i="3"/>
  <c r="AE225" i="3" s="1"/>
  <c r="AA225" i="3"/>
  <c r="Z225" i="3"/>
  <c r="Y225" i="3"/>
  <c r="X225" i="3"/>
  <c r="V225" i="3"/>
  <c r="U225" i="3"/>
  <c r="W225" i="3" s="1"/>
  <c r="T225" i="3"/>
  <c r="S225" i="3"/>
  <c r="Q225" i="3"/>
  <c r="O225" i="3"/>
  <c r="M225" i="3"/>
  <c r="L225" i="3"/>
  <c r="K225" i="3"/>
  <c r="J225" i="3"/>
  <c r="I225" i="3"/>
  <c r="H225" i="3"/>
  <c r="AH224" i="3"/>
  <c r="AF224" i="3"/>
  <c r="AD224" i="3"/>
  <c r="AC224" i="3"/>
  <c r="AE224" i="3" s="1"/>
  <c r="AA224" i="3"/>
  <c r="Z224" i="3"/>
  <c r="Y224" i="3"/>
  <c r="X224" i="3"/>
  <c r="V224" i="3"/>
  <c r="T224" i="3"/>
  <c r="U224" i="3" s="1"/>
  <c r="W224" i="3" s="1"/>
  <c r="S224" i="3"/>
  <c r="Q224" i="3"/>
  <c r="O224" i="3"/>
  <c r="M224" i="3"/>
  <c r="L224" i="3"/>
  <c r="K224" i="3"/>
  <c r="J224" i="3"/>
  <c r="I224" i="3"/>
  <c r="H224" i="3"/>
  <c r="AH223" i="3"/>
  <c r="AF223" i="3"/>
  <c r="AD223" i="3"/>
  <c r="AC223" i="3"/>
  <c r="AE223" i="3" s="1"/>
  <c r="AA223" i="3"/>
  <c r="Z223" i="3"/>
  <c r="Y223" i="3"/>
  <c r="X223" i="3"/>
  <c r="V223" i="3"/>
  <c r="T223" i="3"/>
  <c r="U223" i="3" s="1"/>
  <c r="W223" i="3" s="1"/>
  <c r="S223" i="3"/>
  <c r="Q223" i="3"/>
  <c r="O223" i="3"/>
  <c r="M223" i="3"/>
  <c r="L223" i="3"/>
  <c r="K223" i="3"/>
  <c r="J223" i="3"/>
  <c r="I223" i="3"/>
  <c r="H223" i="3"/>
  <c r="AH222" i="3"/>
  <c r="AF222" i="3"/>
  <c r="AD222" i="3"/>
  <c r="AC222" i="3"/>
  <c r="AE222" i="3" s="1"/>
  <c r="AA222" i="3"/>
  <c r="Z222" i="3"/>
  <c r="Y222" i="3"/>
  <c r="X222" i="3"/>
  <c r="V222" i="3"/>
  <c r="T222" i="3"/>
  <c r="U222" i="3" s="1"/>
  <c r="W222" i="3" s="1"/>
  <c r="S222" i="3"/>
  <c r="Q222" i="3"/>
  <c r="O222" i="3"/>
  <c r="M222" i="3"/>
  <c r="L222" i="3"/>
  <c r="K222" i="3"/>
  <c r="J222" i="3"/>
  <c r="I222" i="3"/>
  <c r="H222" i="3"/>
  <c r="AH221" i="3"/>
  <c r="AF221" i="3"/>
  <c r="AD221" i="3"/>
  <c r="AC221" i="3"/>
  <c r="AE221" i="3" s="1"/>
  <c r="AA221" i="3"/>
  <c r="Z221" i="3"/>
  <c r="Y221" i="3"/>
  <c r="X221" i="3"/>
  <c r="V221" i="3"/>
  <c r="T221" i="3"/>
  <c r="U221" i="3" s="1"/>
  <c r="W221" i="3" s="1"/>
  <c r="S221" i="3"/>
  <c r="Q221" i="3"/>
  <c r="O221" i="3"/>
  <c r="M221" i="3"/>
  <c r="L221" i="3"/>
  <c r="K221" i="3"/>
  <c r="J221" i="3"/>
  <c r="I221" i="3"/>
  <c r="H221" i="3"/>
  <c r="AH220" i="3"/>
  <c r="AC220" i="3"/>
  <c r="AE220" i="3" s="1"/>
  <c r="Z220" i="3"/>
  <c r="Y220" i="3"/>
  <c r="X220" i="3"/>
  <c r="T220" i="3"/>
  <c r="U220" i="3" s="1"/>
  <c r="W220" i="3" s="1"/>
  <c r="S220" i="3"/>
  <c r="Q220" i="3"/>
  <c r="O220" i="3"/>
  <c r="M220" i="3"/>
  <c r="L220" i="3"/>
  <c r="K220" i="3"/>
  <c r="J220" i="3"/>
  <c r="I220" i="3"/>
  <c r="H220" i="3"/>
  <c r="AH219" i="3"/>
  <c r="AF219" i="3"/>
  <c r="AD219" i="3"/>
  <c r="AC219" i="3"/>
  <c r="AE219" i="3" s="1"/>
  <c r="AA219" i="3"/>
  <c r="Z219" i="3"/>
  <c r="Y219" i="3"/>
  <c r="X219" i="3"/>
  <c r="V219" i="3"/>
  <c r="T219" i="3"/>
  <c r="U219" i="3" s="1"/>
  <c r="W219" i="3" s="1"/>
  <c r="S219" i="3"/>
  <c r="Q219" i="3"/>
  <c r="O219" i="3"/>
  <c r="M219" i="3"/>
  <c r="L219" i="3"/>
  <c r="K219" i="3"/>
  <c r="J219" i="3"/>
  <c r="I219" i="3"/>
  <c r="H219" i="3"/>
  <c r="AH218" i="3"/>
  <c r="AF218" i="3"/>
  <c r="AD218" i="3"/>
  <c r="AC218" i="3"/>
  <c r="AE218" i="3" s="1"/>
  <c r="AA218" i="3"/>
  <c r="Z218" i="3"/>
  <c r="Y218" i="3"/>
  <c r="X218" i="3"/>
  <c r="V218" i="3"/>
  <c r="T218" i="3"/>
  <c r="U218" i="3" s="1"/>
  <c r="W218" i="3" s="1"/>
  <c r="S218" i="3"/>
  <c r="Q218" i="3"/>
  <c r="O218" i="3"/>
  <c r="M218" i="3"/>
  <c r="L218" i="3"/>
  <c r="K218" i="3"/>
  <c r="J218" i="3"/>
  <c r="I218" i="3"/>
  <c r="H218" i="3"/>
  <c r="AH217" i="3"/>
  <c r="AF217" i="3"/>
  <c r="AD217" i="3"/>
  <c r="AC217" i="3"/>
  <c r="AE217" i="3" s="1"/>
  <c r="AA217" i="3"/>
  <c r="Z217" i="3"/>
  <c r="Y217" i="3"/>
  <c r="X217" i="3"/>
  <c r="T217" i="3"/>
  <c r="S217" i="3"/>
  <c r="O217" i="3"/>
  <c r="Q217" i="3" s="1"/>
  <c r="M217" i="3"/>
  <c r="L217" i="3"/>
  <c r="K217" i="3"/>
  <c r="J217" i="3"/>
  <c r="N217" i="3" s="1"/>
  <c r="I217" i="3"/>
  <c r="H217" i="3"/>
  <c r="AF216" i="3"/>
  <c r="AH216" i="3" s="1"/>
  <c r="AD216" i="3"/>
  <c r="AA216" i="3"/>
  <c r="AC216" i="3" s="1"/>
  <c r="AE216" i="3" s="1"/>
  <c r="Z216" i="3"/>
  <c r="Y216" i="3"/>
  <c r="X216" i="3"/>
  <c r="V216" i="3"/>
  <c r="T216" i="3"/>
  <c r="S216" i="3"/>
  <c r="O216" i="3"/>
  <c r="Q216" i="3" s="1"/>
  <c r="M216" i="3"/>
  <c r="L216" i="3"/>
  <c r="K216" i="3"/>
  <c r="J216" i="3"/>
  <c r="N216" i="3" s="1"/>
  <c r="I216" i="3"/>
  <c r="H216" i="3"/>
  <c r="AF215" i="3"/>
  <c r="AH215" i="3" s="1"/>
  <c r="AD215" i="3"/>
  <c r="AA215" i="3"/>
  <c r="AC215" i="3" s="1"/>
  <c r="AE215" i="3" s="1"/>
  <c r="Z215" i="3"/>
  <c r="Y215" i="3"/>
  <c r="X215" i="3"/>
  <c r="V215" i="3"/>
  <c r="T215" i="3"/>
  <c r="S215" i="3"/>
  <c r="O215" i="3"/>
  <c r="Q215" i="3" s="1"/>
  <c r="M215" i="3"/>
  <c r="L215" i="3"/>
  <c r="K215" i="3"/>
  <c r="J215" i="3"/>
  <c r="N215" i="3" s="1"/>
  <c r="I215" i="3"/>
  <c r="H215" i="3"/>
  <c r="AF214" i="3"/>
  <c r="AH214" i="3" s="1"/>
  <c r="AD214" i="3"/>
  <c r="AA214" i="3"/>
  <c r="AC214" i="3" s="1"/>
  <c r="AE214" i="3" s="1"/>
  <c r="Z214" i="3"/>
  <c r="Y214" i="3"/>
  <c r="X214" i="3"/>
  <c r="V214" i="3"/>
  <c r="T214" i="3"/>
  <c r="S214" i="3"/>
  <c r="O214" i="3"/>
  <c r="Q214" i="3" s="1"/>
  <c r="M214" i="3"/>
  <c r="L214" i="3"/>
  <c r="K214" i="3"/>
  <c r="J214" i="3"/>
  <c r="N214" i="3" s="1"/>
  <c r="I214" i="3"/>
  <c r="H214" i="3"/>
  <c r="AF213" i="3"/>
  <c r="AH213" i="3" s="1"/>
  <c r="AD213" i="3"/>
  <c r="AA213" i="3"/>
  <c r="AC213" i="3" s="1"/>
  <c r="AE213" i="3" s="1"/>
  <c r="Z213" i="3"/>
  <c r="Y213" i="3"/>
  <c r="X213" i="3"/>
  <c r="V213" i="3"/>
  <c r="T213" i="3"/>
  <c r="S213" i="3"/>
  <c r="O213" i="3"/>
  <c r="Q213" i="3" s="1"/>
  <c r="M213" i="3"/>
  <c r="L213" i="3"/>
  <c r="K213" i="3"/>
  <c r="J213" i="3"/>
  <c r="N213" i="3" s="1"/>
  <c r="I213" i="3"/>
  <c r="H213" i="3"/>
  <c r="AF212" i="3"/>
  <c r="AH212" i="3" s="1"/>
  <c r="AD212" i="3"/>
  <c r="AA212" i="3"/>
  <c r="AC212" i="3" s="1"/>
  <c r="AE212" i="3" s="1"/>
  <c r="Z212" i="3"/>
  <c r="Y212" i="3"/>
  <c r="X212" i="3"/>
  <c r="V212" i="3"/>
  <c r="T212" i="3"/>
  <c r="S212" i="3"/>
  <c r="O212" i="3"/>
  <c r="Q212" i="3" s="1"/>
  <c r="M212" i="3"/>
  <c r="L212" i="3"/>
  <c r="K212" i="3"/>
  <c r="J212" i="3"/>
  <c r="N212" i="3" s="1"/>
  <c r="I212" i="3"/>
  <c r="H212" i="3"/>
  <c r="AF211" i="3"/>
  <c r="AH211" i="3" s="1"/>
  <c r="AD211" i="3"/>
  <c r="AA211" i="3"/>
  <c r="AC211" i="3" s="1"/>
  <c r="AE211" i="3" s="1"/>
  <c r="Z211" i="3"/>
  <c r="Y211" i="3"/>
  <c r="X211" i="3"/>
  <c r="V211" i="3"/>
  <c r="U211" i="3"/>
  <c r="W211" i="3" s="1"/>
  <c r="T211" i="3"/>
  <c r="S211" i="3"/>
  <c r="O211" i="3"/>
  <c r="Q211" i="3" s="1"/>
  <c r="M211" i="3"/>
  <c r="L211" i="3"/>
  <c r="K211" i="3"/>
  <c r="J211" i="3"/>
  <c r="I211" i="3"/>
  <c r="H211" i="3"/>
  <c r="AH210" i="3"/>
  <c r="AF210" i="3"/>
  <c r="AD210" i="3"/>
  <c r="AA210" i="3"/>
  <c r="AC210" i="3" s="1"/>
  <c r="AE210" i="3" s="1"/>
  <c r="Z210" i="3"/>
  <c r="Y210" i="3"/>
  <c r="X210" i="3"/>
  <c r="V210" i="3"/>
  <c r="T210" i="3"/>
  <c r="S210" i="3"/>
  <c r="U210" i="3" s="1"/>
  <c r="W210" i="3" s="1"/>
  <c r="O210" i="3"/>
  <c r="Q210" i="3" s="1"/>
  <c r="M210" i="3"/>
  <c r="L210" i="3"/>
  <c r="K210" i="3"/>
  <c r="J210" i="3"/>
  <c r="N210" i="3" s="1"/>
  <c r="I210" i="3"/>
  <c r="H210" i="3"/>
  <c r="AF209" i="3"/>
  <c r="AH209" i="3" s="1"/>
  <c r="AD209" i="3"/>
  <c r="AA209" i="3"/>
  <c r="AC209" i="3" s="1"/>
  <c r="AE209" i="3" s="1"/>
  <c r="Z209" i="3"/>
  <c r="Y209" i="3"/>
  <c r="X209" i="3"/>
  <c r="V209" i="3"/>
  <c r="U209" i="3"/>
  <c r="W209" i="3" s="1"/>
  <c r="T209" i="3"/>
  <c r="S209" i="3"/>
  <c r="O209" i="3"/>
  <c r="Q209" i="3" s="1"/>
  <c r="R209" i="3" s="1"/>
  <c r="M209" i="3"/>
  <c r="L209" i="3"/>
  <c r="K209" i="3"/>
  <c r="J209" i="3"/>
  <c r="I209" i="3"/>
  <c r="H209" i="3"/>
  <c r="N209" i="3" s="1"/>
  <c r="AH208" i="3"/>
  <c r="AF208" i="3"/>
  <c r="AD208" i="3"/>
  <c r="AC208" i="3"/>
  <c r="AE208" i="3" s="1"/>
  <c r="AA208" i="3"/>
  <c r="Z208" i="3"/>
  <c r="Y208" i="3"/>
  <c r="X208" i="3"/>
  <c r="V208" i="3"/>
  <c r="T208" i="3"/>
  <c r="U208" i="3" s="1"/>
  <c r="W208" i="3" s="1"/>
  <c r="S208" i="3"/>
  <c r="O208" i="3"/>
  <c r="Q208" i="3" s="1"/>
  <c r="M208" i="3"/>
  <c r="L208" i="3"/>
  <c r="K208" i="3"/>
  <c r="J208" i="3"/>
  <c r="I208" i="3"/>
  <c r="H208" i="3"/>
  <c r="N208" i="3" s="1"/>
  <c r="AH207" i="3"/>
  <c r="AF207" i="3"/>
  <c r="AD207" i="3"/>
  <c r="AC207" i="3"/>
  <c r="AE207" i="3" s="1"/>
  <c r="AA207" i="3"/>
  <c r="Z207" i="3"/>
  <c r="Y207" i="3"/>
  <c r="X207" i="3"/>
  <c r="V207" i="3"/>
  <c r="T207" i="3"/>
  <c r="U207" i="3" s="1"/>
  <c r="W207" i="3" s="1"/>
  <c r="S207" i="3"/>
  <c r="O207" i="3"/>
  <c r="Q207" i="3" s="1"/>
  <c r="R207" i="3" s="1"/>
  <c r="M207" i="3"/>
  <c r="L207" i="3"/>
  <c r="K207" i="3"/>
  <c r="J207" i="3"/>
  <c r="I207" i="3"/>
  <c r="H207" i="3"/>
  <c r="N207" i="3" s="1"/>
  <c r="AH206" i="3"/>
  <c r="AF206" i="3"/>
  <c r="AD206" i="3"/>
  <c r="AC206" i="3"/>
  <c r="AE206" i="3" s="1"/>
  <c r="AA206" i="3"/>
  <c r="Z206" i="3"/>
  <c r="Y206" i="3"/>
  <c r="X206" i="3"/>
  <c r="V206" i="3"/>
  <c r="T206" i="3"/>
  <c r="U206" i="3" s="1"/>
  <c r="W206" i="3" s="1"/>
  <c r="S206" i="3"/>
  <c r="O206" i="3"/>
  <c r="Q206" i="3" s="1"/>
  <c r="M206" i="3"/>
  <c r="L206" i="3"/>
  <c r="K206" i="3"/>
  <c r="J206" i="3"/>
  <c r="I206" i="3"/>
  <c r="H206" i="3"/>
  <c r="N206" i="3" s="1"/>
  <c r="AH205" i="3"/>
  <c r="AF205" i="3"/>
  <c r="AD205" i="3"/>
  <c r="AC205" i="3"/>
  <c r="AE205" i="3" s="1"/>
  <c r="AA205" i="3"/>
  <c r="Z205" i="3"/>
  <c r="Y205" i="3"/>
  <c r="X205" i="3"/>
  <c r="V205" i="3"/>
  <c r="T205" i="3"/>
  <c r="U205" i="3" s="1"/>
  <c r="W205" i="3" s="1"/>
  <c r="S205" i="3"/>
  <c r="O205" i="3"/>
  <c r="Q205" i="3" s="1"/>
  <c r="R205" i="3" s="1"/>
  <c r="M205" i="3"/>
  <c r="L205" i="3"/>
  <c r="K205" i="3"/>
  <c r="J205" i="3"/>
  <c r="I205" i="3"/>
  <c r="H205" i="3"/>
  <c r="N205" i="3" s="1"/>
  <c r="AH204" i="3"/>
  <c r="AF204" i="3"/>
  <c r="AD204" i="3"/>
  <c r="AC204" i="3"/>
  <c r="AE204" i="3" s="1"/>
  <c r="AA204" i="3"/>
  <c r="Z204" i="3"/>
  <c r="Y204" i="3"/>
  <c r="X204" i="3"/>
  <c r="V204" i="3"/>
  <c r="T204" i="3"/>
  <c r="U204" i="3" s="1"/>
  <c r="W204" i="3" s="1"/>
  <c r="S204" i="3"/>
  <c r="O204" i="3"/>
  <c r="Q204" i="3" s="1"/>
  <c r="M204" i="3"/>
  <c r="L204" i="3"/>
  <c r="K204" i="3"/>
  <c r="J204" i="3"/>
  <c r="I204" i="3"/>
  <c r="H204" i="3"/>
  <c r="N204" i="3" s="1"/>
  <c r="AH203" i="3"/>
  <c r="AF203" i="3"/>
  <c r="AD203" i="3"/>
  <c r="AC203" i="3"/>
  <c r="AE203" i="3" s="1"/>
  <c r="AA203" i="3"/>
  <c r="Z203" i="3"/>
  <c r="Y203" i="3"/>
  <c r="X203" i="3"/>
  <c r="V203" i="3"/>
  <c r="T203" i="3"/>
  <c r="U203" i="3" s="1"/>
  <c r="W203" i="3" s="1"/>
  <c r="S203" i="3"/>
  <c r="O203" i="3"/>
  <c r="Q203" i="3" s="1"/>
  <c r="R203" i="3" s="1"/>
  <c r="M203" i="3"/>
  <c r="L203" i="3"/>
  <c r="K203" i="3"/>
  <c r="J203" i="3"/>
  <c r="I203" i="3"/>
  <c r="H203" i="3"/>
  <c r="N203" i="3" s="1"/>
  <c r="AH202" i="3"/>
  <c r="AF202" i="3"/>
  <c r="AD202" i="3"/>
  <c r="AC202" i="3"/>
  <c r="AE202" i="3" s="1"/>
  <c r="AA202" i="3"/>
  <c r="Z202" i="3"/>
  <c r="Y202" i="3"/>
  <c r="X202" i="3"/>
  <c r="V202" i="3"/>
  <c r="T202" i="3"/>
  <c r="U202" i="3" s="1"/>
  <c r="W202" i="3" s="1"/>
  <c r="S202" i="3"/>
  <c r="O202" i="3"/>
  <c r="Q202" i="3" s="1"/>
  <c r="M202" i="3"/>
  <c r="L202" i="3"/>
  <c r="K202" i="3"/>
  <c r="J202" i="3"/>
  <c r="I202" i="3"/>
  <c r="H202" i="3"/>
  <c r="N202" i="3" s="1"/>
  <c r="AH201" i="3"/>
  <c r="AF201" i="3"/>
  <c r="AD201" i="3"/>
  <c r="AC201" i="3"/>
  <c r="AE201" i="3" s="1"/>
  <c r="AA201" i="3"/>
  <c r="Z201" i="3"/>
  <c r="Y201" i="3"/>
  <c r="X201" i="3"/>
  <c r="V201" i="3"/>
  <c r="T201" i="3"/>
  <c r="U201" i="3" s="1"/>
  <c r="W201" i="3" s="1"/>
  <c r="S201" i="3"/>
  <c r="O201" i="3"/>
  <c r="Q201" i="3" s="1"/>
  <c r="R201" i="3" s="1"/>
  <c r="M201" i="3"/>
  <c r="L201" i="3"/>
  <c r="K201" i="3"/>
  <c r="J201" i="3"/>
  <c r="I201" i="3"/>
  <c r="H201" i="3"/>
  <c r="N201" i="3" s="1"/>
  <c r="AH200" i="3"/>
  <c r="AF200" i="3"/>
  <c r="AD200" i="3"/>
  <c r="AC200" i="3"/>
  <c r="AE200" i="3" s="1"/>
  <c r="AA200" i="3"/>
  <c r="Z200" i="3"/>
  <c r="Y200" i="3"/>
  <c r="X200" i="3"/>
  <c r="V200" i="3"/>
  <c r="T200" i="3"/>
  <c r="U200" i="3" s="1"/>
  <c r="W200" i="3" s="1"/>
  <c r="S200" i="3"/>
  <c r="O200" i="3"/>
  <c r="Q200" i="3" s="1"/>
  <c r="M200" i="3"/>
  <c r="L200" i="3"/>
  <c r="K200" i="3"/>
  <c r="J200" i="3"/>
  <c r="I200" i="3"/>
  <c r="H200" i="3"/>
  <c r="N200" i="3" s="1"/>
  <c r="AH199" i="3"/>
  <c r="AF199" i="3"/>
  <c r="AD199" i="3"/>
  <c r="AC199" i="3"/>
  <c r="AE199" i="3" s="1"/>
  <c r="AA199" i="3"/>
  <c r="Z199" i="3"/>
  <c r="Y199" i="3"/>
  <c r="X199" i="3"/>
  <c r="V199" i="3"/>
  <c r="T199" i="3"/>
  <c r="U199" i="3" s="1"/>
  <c r="W199" i="3" s="1"/>
  <c r="S199" i="3"/>
  <c r="O199" i="3"/>
  <c r="Q199" i="3" s="1"/>
  <c r="R199" i="3" s="1"/>
  <c r="M199" i="3"/>
  <c r="L199" i="3"/>
  <c r="K199" i="3"/>
  <c r="J199" i="3"/>
  <c r="I199" i="3"/>
  <c r="H199" i="3"/>
  <c r="N199" i="3" s="1"/>
  <c r="AH198" i="3"/>
  <c r="AF198" i="3"/>
  <c r="AD198" i="3"/>
  <c r="AC198" i="3"/>
  <c r="AE198" i="3" s="1"/>
  <c r="AA198" i="3"/>
  <c r="Z198" i="3"/>
  <c r="Y198" i="3"/>
  <c r="X198" i="3"/>
  <c r="V198" i="3"/>
  <c r="T198" i="3"/>
  <c r="U198" i="3" s="1"/>
  <c r="W198" i="3" s="1"/>
  <c r="S198" i="3"/>
  <c r="O198" i="3"/>
  <c r="Q198" i="3" s="1"/>
  <c r="M198" i="3"/>
  <c r="L198" i="3"/>
  <c r="K198" i="3"/>
  <c r="J198" i="3"/>
  <c r="I198" i="3"/>
  <c r="H198" i="3"/>
  <c r="N198" i="3" s="1"/>
  <c r="AH197" i="3"/>
  <c r="AC197" i="3"/>
  <c r="AE197" i="3" s="1"/>
  <c r="Z197" i="3"/>
  <c r="Y197" i="3"/>
  <c r="X197" i="3"/>
  <c r="V197" i="3"/>
  <c r="U197" i="3"/>
  <c r="W197" i="3" s="1"/>
  <c r="T197" i="3"/>
  <c r="S197" i="3"/>
  <c r="Q197" i="3"/>
  <c r="R197" i="3" s="1"/>
  <c r="O197" i="3"/>
  <c r="M197" i="3"/>
  <c r="L197" i="3"/>
  <c r="K197" i="3"/>
  <c r="J197" i="3"/>
  <c r="I197" i="3"/>
  <c r="H197" i="3"/>
  <c r="N197" i="3" s="1"/>
  <c r="AF196" i="3"/>
  <c r="AH196" i="3" s="1"/>
  <c r="AD196" i="3"/>
  <c r="AA196" i="3"/>
  <c r="AC196" i="3" s="1"/>
  <c r="AE196" i="3" s="1"/>
  <c r="Z196" i="3"/>
  <c r="Y196" i="3"/>
  <c r="X196" i="3"/>
  <c r="V196" i="3"/>
  <c r="U196" i="3"/>
  <c r="W196" i="3" s="1"/>
  <c r="T196" i="3"/>
  <c r="S196" i="3"/>
  <c r="Q196" i="3"/>
  <c r="R196" i="3" s="1"/>
  <c r="O196" i="3"/>
  <c r="M196" i="3"/>
  <c r="L196" i="3"/>
  <c r="K196" i="3"/>
  <c r="J196" i="3"/>
  <c r="I196" i="3"/>
  <c r="H196" i="3"/>
  <c r="N196" i="3" s="1"/>
  <c r="AF195" i="3"/>
  <c r="AH195" i="3" s="1"/>
  <c r="AD195" i="3"/>
  <c r="AA195" i="3"/>
  <c r="AC195" i="3" s="1"/>
  <c r="AE195" i="3" s="1"/>
  <c r="Z195" i="3"/>
  <c r="Y195" i="3"/>
  <c r="X195" i="3"/>
  <c r="T195" i="3"/>
  <c r="U195" i="3" s="1"/>
  <c r="W195" i="3" s="1"/>
  <c r="S195" i="3"/>
  <c r="O195" i="3"/>
  <c r="Q195" i="3" s="1"/>
  <c r="R195" i="3" s="1"/>
  <c r="M195" i="3"/>
  <c r="L195" i="3"/>
  <c r="K195" i="3"/>
  <c r="J195" i="3"/>
  <c r="I195" i="3"/>
  <c r="H195" i="3"/>
  <c r="N195" i="3" s="1"/>
  <c r="AH194" i="3"/>
  <c r="AF194" i="3"/>
  <c r="AD194" i="3"/>
  <c r="AC194" i="3"/>
  <c r="AE194" i="3" s="1"/>
  <c r="AA194" i="3"/>
  <c r="Z194" i="3"/>
  <c r="Y194" i="3"/>
  <c r="X194" i="3"/>
  <c r="V194" i="3"/>
  <c r="T194" i="3"/>
  <c r="U194" i="3" s="1"/>
  <c r="W194" i="3" s="1"/>
  <c r="S194" i="3"/>
  <c r="O194" i="3"/>
  <c r="Q194" i="3" s="1"/>
  <c r="M194" i="3"/>
  <c r="L194" i="3"/>
  <c r="K194" i="3"/>
  <c r="J194" i="3"/>
  <c r="I194" i="3"/>
  <c r="H194" i="3"/>
  <c r="N194" i="3" s="1"/>
  <c r="AH193" i="3"/>
  <c r="AF193" i="3"/>
  <c r="AD193" i="3"/>
  <c r="AC193" i="3"/>
  <c r="AE193" i="3" s="1"/>
  <c r="AA193" i="3"/>
  <c r="Z193" i="3"/>
  <c r="Y193" i="3"/>
  <c r="X193" i="3"/>
  <c r="V193" i="3"/>
  <c r="T193" i="3"/>
  <c r="U193" i="3" s="1"/>
  <c r="W193" i="3" s="1"/>
  <c r="S193" i="3"/>
  <c r="O193" i="3"/>
  <c r="Q193" i="3" s="1"/>
  <c r="R193" i="3" s="1"/>
  <c r="M193" i="3"/>
  <c r="L193" i="3"/>
  <c r="K193" i="3"/>
  <c r="J193" i="3"/>
  <c r="I193" i="3"/>
  <c r="H193" i="3"/>
  <c r="N193" i="3" s="1"/>
  <c r="AF192" i="3"/>
  <c r="AH192" i="3" s="1"/>
  <c r="AD192" i="3"/>
  <c r="AC192" i="3"/>
  <c r="AE192" i="3" s="1"/>
  <c r="AA192" i="3"/>
  <c r="Z192" i="3"/>
  <c r="Y192" i="3"/>
  <c r="X192" i="3"/>
  <c r="V192" i="3"/>
  <c r="T192" i="3"/>
  <c r="S192" i="3"/>
  <c r="U192" i="3" s="1"/>
  <c r="W192" i="3" s="1"/>
  <c r="O192" i="3"/>
  <c r="Q192" i="3" s="1"/>
  <c r="M192" i="3"/>
  <c r="L192" i="3"/>
  <c r="K192" i="3"/>
  <c r="J192" i="3"/>
  <c r="N192" i="3" s="1"/>
  <c r="I192" i="3"/>
  <c r="H192" i="3"/>
  <c r="AH191" i="3"/>
  <c r="AE191" i="3"/>
  <c r="AC191" i="3"/>
  <c r="Z191" i="3"/>
  <c r="Y191" i="3"/>
  <c r="X191" i="3"/>
  <c r="V191" i="3"/>
  <c r="U191" i="3"/>
  <c r="W191" i="3" s="1"/>
  <c r="T191" i="3"/>
  <c r="S191" i="3"/>
  <c r="O191" i="3"/>
  <c r="Q191" i="3" s="1"/>
  <c r="R191" i="3" s="1"/>
  <c r="M191" i="3"/>
  <c r="L191" i="3"/>
  <c r="K191" i="3"/>
  <c r="J191" i="3"/>
  <c r="I191" i="3"/>
  <c r="H191" i="3"/>
  <c r="N191" i="3" s="1"/>
  <c r="AH190" i="3"/>
  <c r="AC190" i="3"/>
  <c r="AE190" i="3" s="1"/>
  <c r="Z190" i="3"/>
  <c r="Y190" i="3"/>
  <c r="X190" i="3"/>
  <c r="V190" i="3"/>
  <c r="U190" i="3"/>
  <c r="W190" i="3" s="1"/>
  <c r="T190" i="3"/>
  <c r="S190" i="3"/>
  <c r="Q190" i="3"/>
  <c r="O190" i="3"/>
  <c r="M190" i="3"/>
  <c r="L190" i="3"/>
  <c r="K190" i="3"/>
  <c r="J190" i="3"/>
  <c r="I190" i="3"/>
  <c r="H190" i="3"/>
  <c r="N190" i="3" s="1"/>
  <c r="R190" i="3" s="1"/>
  <c r="AF189" i="3"/>
  <c r="AH189" i="3" s="1"/>
  <c r="AE189" i="3"/>
  <c r="AD189" i="3"/>
  <c r="AA189" i="3"/>
  <c r="AC189" i="3" s="1"/>
  <c r="Z189" i="3"/>
  <c r="Y189" i="3"/>
  <c r="X189" i="3"/>
  <c r="V189" i="3"/>
  <c r="U189" i="3"/>
  <c r="W189" i="3" s="1"/>
  <c r="T189" i="3"/>
  <c r="S189" i="3"/>
  <c r="Q189" i="3"/>
  <c r="O189" i="3"/>
  <c r="M189" i="3"/>
  <c r="L189" i="3"/>
  <c r="K189" i="3"/>
  <c r="J189" i="3"/>
  <c r="I189" i="3"/>
  <c r="H189" i="3"/>
  <c r="N189" i="3" s="1"/>
  <c r="R189" i="3" s="1"/>
  <c r="AF188" i="3"/>
  <c r="AH188" i="3" s="1"/>
  <c r="AE188" i="3"/>
  <c r="AD188" i="3"/>
  <c r="AA188" i="3"/>
  <c r="AC188" i="3" s="1"/>
  <c r="Z188" i="3"/>
  <c r="Y188" i="3"/>
  <c r="X188" i="3"/>
  <c r="U188" i="3"/>
  <c r="W188" i="3" s="1"/>
  <c r="T188" i="3"/>
  <c r="S188" i="3"/>
  <c r="O188" i="3"/>
  <c r="Q188" i="3" s="1"/>
  <c r="R188" i="3" s="1"/>
  <c r="M188" i="3"/>
  <c r="L188" i="3"/>
  <c r="K188" i="3"/>
  <c r="J188" i="3"/>
  <c r="I188" i="3"/>
  <c r="H188" i="3"/>
  <c r="N188" i="3" s="1"/>
  <c r="AH187" i="3"/>
  <c r="AF187" i="3"/>
  <c r="AD187" i="3"/>
  <c r="AC187" i="3"/>
  <c r="AE187" i="3" s="1"/>
  <c r="AA187" i="3"/>
  <c r="Z187" i="3"/>
  <c r="Y187" i="3"/>
  <c r="X187" i="3"/>
  <c r="V187" i="3"/>
  <c r="U187" i="3"/>
  <c r="W187" i="3" s="1"/>
  <c r="T187" i="3"/>
  <c r="S187" i="3"/>
  <c r="O187" i="3"/>
  <c r="Q187" i="3" s="1"/>
  <c r="R187" i="3" s="1"/>
  <c r="M187" i="3"/>
  <c r="L187" i="3"/>
  <c r="K187" i="3"/>
  <c r="J187" i="3"/>
  <c r="I187" i="3"/>
  <c r="H187" i="3"/>
  <c r="N187" i="3" s="1"/>
  <c r="AH186" i="3"/>
  <c r="AF186" i="3"/>
  <c r="AD186" i="3"/>
  <c r="AC186" i="3"/>
  <c r="AE186" i="3" s="1"/>
  <c r="AA186" i="3"/>
  <c r="Z186" i="3"/>
  <c r="Y186" i="3"/>
  <c r="X186" i="3"/>
  <c r="T186" i="3"/>
  <c r="S186" i="3"/>
  <c r="U186" i="3" s="1"/>
  <c r="W186" i="3" s="1"/>
  <c r="O186" i="3"/>
  <c r="Q186" i="3" s="1"/>
  <c r="M186" i="3"/>
  <c r="L186" i="3"/>
  <c r="K186" i="3"/>
  <c r="J186" i="3"/>
  <c r="N186" i="3" s="1"/>
  <c r="I186" i="3"/>
  <c r="H186" i="3"/>
  <c r="AF185" i="3"/>
  <c r="AH185" i="3" s="1"/>
  <c r="AD185" i="3"/>
  <c r="AC185" i="3"/>
  <c r="AE185" i="3" s="1"/>
  <c r="AA185" i="3"/>
  <c r="Z185" i="3"/>
  <c r="Y185" i="3"/>
  <c r="X185" i="3"/>
  <c r="V185" i="3"/>
  <c r="T185" i="3"/>
  <c r="S185" i="3"/>
  <c r="U185" i="3" s="1"/>
  <c r="W185" i="3" s="1"/>
  <c r="O185" i="3"/>
  <c r="Q185" i="3" s="1"/>
  <c r="M185" i="3"/>
  <c r="L185" i="3"/>
  <c r="K185" i="3"/>
  <c r="J185" i="3"/>
  <c r="N185" i="3" s="1"/>
  <c r="I185" i="3"/>
  <c r="H185" i="3"/>
  <c r="AF184" i="3"/>
  <c r="AH184" i="3" s="1"/>
  <c r="AD184" i="3"/>
  <c r="AC184" i="3"/>
  <c r="AE184" i="3" s="1"/>
  <c r="AA184" i="3"/>
  <c r="Z184" i="3"/>
  <c r="Y184" i="3"/>
  <c r="X184" i="3"/>
  <c r="V184" i="3"/>
  <c r="T184" i="3"/>
  <c r="S184" i="3"/>
  <c r="U184" i="3" s="1"/>
  <c r="W184" i="3" s="1"/>
  <c r="O184" i="3"/>
  <c r="Q184" i="3" s="1"/>
  <c r="M184" i="3"/>
  <c r="L184" i="3"/>
  <c r="K184" i="3"/>
  <c r="J184" i="3"/>
  <c r="N184" i="3" s="1"/>
  <c r="I184" i="3"/>
  <c r="H184" i="3"/>
  <c r="AF183" i="3"/>
  <c r="AH183" i="3" s="1"/>
  <c r="AD183" i="3"/>
  <c r="AC183" i="3"/>
  <c r="AE183" i="3" s="1"/>
  <c r="AA183" i="3"/>
  <c r="Z183" i="3"/>
  <c r="Y183" i="3"/>
  <c r="X183" i="3"/>
  <c r="V183" i="3"/>
  <c r="T183" i="3"/>
  <c r="S183" i="3"/>
  <c r="U183" i="3" s="1"/>
  <c r="W183" i="3" s="1"/>
  <c r="O183" i="3"/>
  <c r="Q183" i="3" s="1"/>
  <c r="M183" i="3"/>
  <c r="L183" i="3"/>
  <c r="K183" i="3"/>
  <c r="J183" i="3"/>
  <c r="N183" i="3" s="1"/>
  <c r="I183" i="3"/>
  <c r="H183" i="3"/>
  <c r="AF182" i="3"/>
  <c r="AH182" i="3" s="1"/>
  <c r="AD182" i="3"/>
  <c r="AC182" i="3"/>
  <c r="AE182" i="3" s="1"/>
  <c r="AA182" i="3"/>
  <c r="Z182" i="3"/>
  <c r="Y182" i="3"/>
  <c r="X182" i="3"/>
  <c r="V182" i="3"/>
  <c r="T182" i="3"/>
  <c r="S182" i="3"/>
  <c r="U182" i="3" s="1"/>
  <c r="W182" i="3" s="1"/>
  <c r="O182" i="3"/>
  <c r="Q182" i="3" s="1"/>
  <c r="M182" i="3"/>
  <c r="L182" i="3"/>
  <c r="K182" i="3"/>
  <c r="J182" i="3"/>
  <c r="N182" i="3" s="1"/>
  <c r="I182" i="3"/>
  <c r="H182" i="3"/>
  <c r="AF181" i="3"/>
  <c r="AH181" i="3" s="1"/>
  <c r="AD181" i="3"/>
  <c r="AC181" i="3"/>
  <c r="AE181" i="3" s="1"/>
  <c r="AA181" i="3"/>
  <c r="Z181" i="3"/>
  <c r="Y181" i="3"/>
  <c r="X181" i="3"/>
  <c r="V181" i="3"/>
  <c r="T181" i="3"/>
  <c r="S181" i="3"/>
  <c r="U181" i="3" s="1"/>
  <c r="W181" i="3" s="1"/>
  <c r="O181" i="3"/>
  <c r="Q181" i="3" s="1"/>
  <c r="M181" i="3"/>
  <c r="L181" i="3"/>
  <c r="K181" i="3"/>
  <c r="J181" i="3"/>
  <c r="N181" i="3" s="1"/>
  <c r="I181" i="3"/>
  <c r="H181" i="3"/>
  <c r="AF180" i="3"/>
  <c r="AH180" i="3" s="1"/>
  <c r="AD180" i="3"/>
  <c r="AC180" i="3"/>
  <c r="AE180" i="3" s="1"/>
  <c r="AA180" i="3"/>
  <c r="Z180" i="3"/>
  <c r="Y180" i="3"/>
  <c r="X180" i="3"/>
  <c r="W180" i="3"/>
  <c r="T180" i="3"/>
  <c r="S180" i="3"/>
  <c r="U180" i="3" s="1"/>
  <c r="O180" i="3"/>
  <c r="Q180" i="3" s="1"/>
  <c r="M180" i="3"/>
  <c r="L180" i="3"/>
  <c r="K180" i="3"/>
  <c r="J180" i="3"/>
  <c r="N180" i="3" s="1"/>
  <c r="R180" i="3" s="1"/>
  <c r="I180" i="3"/>
  <c r="H180" i="3"/>
  <c r="AF179" i="3"/>
  <c r="AH179" i="3" s="1"/>
  <c r="AE179" i="3"/>
  <c r="AD179" i="3"/>
  <c r="AA179" i="3"/>
  <c r="AC179" i="3" s="1"/>
  <c r="Z179" i="3"/>
  <c r="Y179" i="3"/>
  <c r="X179" i="3"/>
  <c r="W179" i="3"/>
  <c r="U179" i="3"/>
  <c r="T179" i="3"/>
  <c r="S179" i="3"/>
  <c r="Q179" i="3"/>
  <c r="O179" i="3"/>
  <c r="M179" i="3"/>
  <c r="L179" i="3"/>
  <c r="K179" i="3"/>
  <c r="J179" i="3"/>
  <c r="I179" i="3"/>
  <c r="H179" i="3"/>
  <c r="N179" i="3" s="1"/>
  <c r="R179" i="3" s="1"/>
  <c r="AF178" i="3"/>
  <c r="AH178" i="3" s="1"/>
  <c r="AE178" i="3"/>
  <c r="AD178" i="3"/>
  <c r="AA178" i="3"/>
  <c r="AC178" i="3" s="1"/>
  <c r="Z178" i="3"/>
  <c r="Y178" i="3"/>
  <c r="X178" i="3"/>
  <c r="V178" i="3"/>
  <c r="U178" i="3"/>
  <c r="W178" i="3" s="1"/>
  <c r="T178" i="3"/>
  <c r="S178" i="3"/>
  <c r="Q178" i="3"/>
  <c r="O178" i="3"/>
  <c r="M178" i="3"/>
  <c r="L178" i="3"/>
  <c r="K178" i="3"/>
  <c r="J178" i="3"/>
  <c r="I178" i="3"/>
  <c r="H178" i="3"/>
  <c r="N178" i="3" s="1"/>
  <c r="R178" i="3" s="1"/>
  <c r="AF177" i="3"/>
  <c r="AH177" i="3" s="1"/>
  <c r="AE177" i="3"/>
  <c r="AD177" i="3"/>
  <c r="AA177" i="3"/>
  <c r="AC177" i="3" s="1"/>
  <c r="Z177" i="3"/>
  <c r="Y177" i="3"/>
  <c r="X177" i="3"/>
  <c r="V177" i="3"/>
  <c r="U177" i="3"/>
  <c r="W177" i="3" s="1"/>
  <c r="T177" i="3"/>
  <c r="S177" i="3"/>
  <c r="Q177" i="3"/>
  <c r="O177" i="3"/>
  <c r="M177" i="3"/>
  <c r="L177" i="3"/>
  <c r="K177" i="3"/>
  <c r="J177" i="3"/>
  <c r="I177" i="3"/>
  <c r="H177" i="3"/>
  <c r="N177" i="3" s="1"/>
  <c r="R177" i="3" s="1"/>
  <c r="AF176" i="3"/>
  <c r="AH176" i="3" s="1"/>
  <c r="AE176" i="3"/>
  <c r="AD176" i="3"/>
  <c r="AA176" i="3"/>
  <c r="AC176" i="3" s="1"/>
  <c r="Z176" i="3"/>
  <c r="Y176" i="3"/>
  <c r="X176" i="3"/>
  <c r="V176" i="3"/>
  <c r="U176" i="3"/>
  <c r="W176" i="3" s="1"/>
  <c r="T176" i="3"/>
  <c r="S176" i="3"/>
  <c r="Q176" i="3"/>
  <c r="O176" i="3"/>
  <c r="M176" i="3"/>
  <c r="L176" i="3"/>
  <c r="K176" i="3"/>
  <c r="J176" i="3"/>
  <c r="I176" i="3"/>
  <c r="H176" i="3"/>
  <c r="N176" i="3" s="1"/>
  <c r="R176" i="3" s="1"/>
  <c r="AF175" i="3"/>
  <c r="AH175" i="3" s="1"/>
  <c r="AE175" i="3"/>
  <c r="AD175" i="3"/>
  <c r="AA175" i="3"/>
  <c r="AC175" i="3" s="1"/>
  <c r="Z175" i="3"/>
  <c r="Y175" i="3"/>
  <c r="X175" i="3"/>
  <c r="V175" i="3"/>
  <c r="U175" i="3"/>
  <c r="W175" i="3" s="1"/>
  <c r="T175" i="3"/>
  <c r="S175" i="3"/>
  <c r="Q175" i="3"/>
  <c r="O175" i="3"/>
  <c r="M175" i="3"/>
  <c r="L175" i="3"/>
  <c r="K175" i="3"/>
  <c r="J175" i="3"/>
  <c r="I175" i="3"/>
  <c r="H175" i="3"/>
  <c r="N175" i="3" s="1"/>
  <c r="R175" i="3" s="1"/>
  <c r="AF174" i="3"/>
  <c r="AH174" i="3" s="1"/>
  <c r="AE174" i="3"/>
  <c r="AD174" i="3"/>
  <c r="AA174" i="3"/>
  <c r="AC174" i="3" s="1"/>
  <c r="Z174" i="3"/>
  <c r="Y174" i="3"/>
  <c r="X174" i="3"/>
  <c r="U174" i="3"/>
  <c r="W174" i="3" s="1"/>
  <c r="T174" i="3"/>
  <c r="S174" i="3"/>
  <c r="O174" i="3"/>
  <c r="Q174" i="3" s="1"/>
  <c r="R174" i="3" s="1"/>
  <c r="M174" i="3"/>
  <c r="L174" i="3"/>
  <c r="K174" i="3"/>
  <c r="J174" i="3"/>
  <c r="I174" i="3"/>
  <c r="H174" i="3"/>
  <c r="N174" i="3" s="1"/>
  <c r="AH173" i="3"/>
  <c r="AF173" i="3"/>
  <c r="AD173" i="3"/>
  <c r="AC173" i="3"/>
  <c r="AE173" i="3" s="1"/>
  <c r="AA173" i="3"/>
  <c r="Z173" i="3"/>
  <c r="Y173" i="3"/>
  <c r="X173" i="3"/>
  <c r="T173" i="3"/>
  <c r="S173" i="3"/>
  <c r="U173" i="3" s="1"/>
  <c r="W173" i="3" s="1"/>
  <c r="O173" i="3"/>
  <c r="Q173" i="3" s="1"/>
  <c r="M173" i="3"/>
  <c r="L173" i="3"/>
  <c r="K173" i="3"/>
  <c r="J173" i="3"/>
  <c r="N173" i="3" s="1"/>
  <c r="I173" i="3"/>
  <c r="H173" i="3"/>
  <c r="AF172" i="3"/>
  <c r="AH172" i="3" s="1"/>
  <c r="AD172" i="3"/>
  <c r="AC172" i="3"/>
  <c r="AE172" i="3" s="1"/>
  <c r="AA172" i="3"/>
  <c r="Z172" i="3"/>
  <c r="Y172" i="3"/>
  <c r="X172" i="3"/>
  <c r="V172" i="3"/>
  <c r="T172" i="3"/>
  <c r="S172" i="3"/>
  <c r="U172" i="3" s="1"/>
  <c r="W172" i="3" s="1"/>
  <c r="O172" i="3"/>
  <c r="Q172" i="3" s="1"/>
  <c r="M172" i="3"/>
  <c r="L172" i="3"/>
  <c r="K172" i="3"/>
  <c r="J172" i="3"/>
  <c r="N172" i="3" s="1"/>
  <c r="I172" i="3"/>
  <c r="H172" i="3"/>
  <c r="AH171" i="3"/>
  <c r="AE171" i="3"/>
  <c r="AC171" i="3"/>
  <c r="Z171" i="3"/>
  <c r="Y171" i="3"/>
  <c r="X171" i="3"/>
  <c r="V171" i="3"/>
  <c r="U171" i="3"/>
  <c r="W171" i="3" s="1"/>
  <c r="T171" i="3"/>
  <c r="S171" i="3"/>
  <c r="O171" i="3"/>
  <c r="Q171" i="3" s="1"/>
  <c r="R171" i="3" s="1"/>
  <c r="M171" i="3"/>
  <c r="L171" i="3"/>
  <c r="K171" i="3"/>
  <c r="J171" i="3"/>
  <c r="I171" i="3"/>
  <c r="H171" i="3"/>
  <c r="N171" i="3" s="1"/>
  <c r="AH170" i="3"/>
  <c r="AF170" i="3"/>
  <c r="AD170" i="3"/>
  <c r="AC170" i="3"/>
  <c r="AE170" i="3" s="1"/>
  <c r="AA170" i="3"/>
  <c r="Z170" i="3"/>
  <c r="Y170" i="3"/>
  <c r="X170" i="3"/>
  <c r="V170" i="3"/>
  <c r="U170" i="3"/>
  <c r="W170" i="3" s="1"/>
  <c r="T170" i="3"/>
  <c r="S170" i="3"/>
  <c r="O170" i="3"/>
  <c r="Q170" i="3" s="1"/>
  <c r="R170" i="3" s="1"/>
  <c r="M170" i="3"/>
  <c r="L170" i="3"/>
  <c r="K170" i="3"/>
  <c r="J170" i="3"/>
  <c r="I170" i="3"/>
  <c r="H170" i="3"/>
  <c r="N170" i="3" s="1"/>
  <c r="AH169" i="3"/>
  <c r="AF169" i="3"/>
  <c r="AD169" i="3"/>
  <c r="AC169" i="3"/>
  <c r="AE169" i="3" s="1"/>
  <c r="AA169" i="3"/>
  <c r="Z169" i="3"/>
  <c r="Y169" i="3"/>
  <c r="X169" i="3"/>
  <c r="V169" i="3"/>
  <c r="U169" i="3"/>
  <c r="W169" i="3" s="1"/>
  <c r="T169" i="3"/>
  <c r="S169" i="3"/>
  <c r="O169" i="3"/>
  <c r="Q169" i="3" s="1"/>
  <c r="R169" i="3" s="1"/>
  <c r="M169" i="3"/>
  <c r="L169" i="3"/>
  <c r="K169" i="3"/>
  <c r="J169" i="3"/>
  <c r="I169" i="3"/>
  <c r="H169" i="3"/>
  <c r="N169" i="3" s="1"/>
  <c r="AH168" i="3"/>
  <c r="AF168" i="3"/>
  <c r="AD168" i="3"/>
  <c r="AC168" i="3"/>
  <c r="AE168" i="3" s="1"/>
  <c r="AA168" i="3"/>
  <c r="Z168" i="3"/>
  <c r="Y168" i="3"/>
  <c r="X168" i="3"/>
  <c r="V168" i="3"/>
  <c r="U168" i="3"/>
  <c r="W168" i="3" s="1"/>
  <c r="T168" i="3"/>
  <c r="S168" i="3"/>
  <c r="O168" i="3"/>
  <c r="Q168" i="3" s="1"/>
  <c r="R168" i="3" s="1"/>
  <c r="M168" i="3"/>
  <c r="L168" i="3"/>
  <c r="K168" i="3"/>
  <c r="J168" i="3"/>
  <c r="I168" i="3"/>
  <c r="H168" i="3"/>
  <c r="N168" i="3" s="1"/>
  <c r="AH167" i="3"/>
  <c r="AF167" i="3"/>
  <c r="AD167" i="3"/>
  <c r="AC167" i="3"/>
  <c r="AE167" i="3" s="1"/>
  <c r="AA167" i="3"/>
  <c r="Z167" i="3"/>
  <c r="Y167" i="3"/>
  <c r="X167" i="3"/>
  <c r="V167" i="3"/>
  <c r="U167" i="3"/>
  <c r="W167" i="3" s="1"/>
  <c r="T167" i="3"/>
  <c r="S167" i="3"/>
  <c r="O167" i="3"/>
  <c r="Q167" i="3" s="1"/>
  <c r="R167" i="3" s="1"/>
  <c r="M167" i="3"/>
  <c r="L167" i="3"/>
  <c r="K167" i="3"/>
  <c r="J167" i="3"/>
  <c r="I167" i="3"/>
  <c r="H167" i="3"/>
  <c r="N167" i="3" s="1"/>
  <c r="AH166" i="3"/>
  <c r="AF166" i="3"/>
  <c r="AD166" i="3"/>
  <c r="AC166" i="3"/>
  <c r="AE166" i="3" s="1"/>
  <c r="AA166" i="3"/>
  <c r="Z166" i="3"/>
  <c r="Y166" i="3"/>
  <c r="X166" i="3"/>
  <c r="V166" i="3"/>
  <c r="U166" i="3"/>
  <c r="W166" i="3" s="1"/>
  <c r="T166" i="3"/>
  <c r="S166" i="3"/>
  <c r="O166" i="3"/>
  <c r="Q166" i="3" s="1"/>
  <c r="R166" i="3" s="1"/>
  <c r="M166" i="3"/>
  <c r="L166" i="3"/>
  <c r="K166" i="3"/>
  <c r="J166" i="3"/>
  <c r="I166" i="3"/>
  <c r="H166" i="3"/>
  <c r="N166" i="3" s="1"/>
  <c r="AH165" i="3"/>
  <c r="AF165" i="3"/>
  <c r="AD165" i="3"/>
  <c r="AC165" i="3"/>
  <c r="AE165" i="3" s="1"/>
  <c r="AA165" i="3"/>
  <c r="Z165" i="3"/>
  <c r="Y165" i="3"/>
  <c r="X165" i="3"/>
  <c r="V165" i="3"/>
  <c r="U165" i="3"/>
  <c r="W165" i="3" s="1"/>
  <c r="T165" i="3"/>
  <c r="S165" i="3"/>
  <c r="O165" i="3"/>
  <c r="Q165" i="3" s="1"/>
  <c r="R165" i="3" s="1"/>
  <c r="M165" i="3"/>
  <c r="L165" i="3"/>
  <c r="K165" i="3"/>
  <c r="J165" i="3"/>
  <c r="I165" i="3"/>
  <c r="H165" i="3"/>
  <c r="N165" i="3" s="1"/>
  <c r="AH164" i="3"/>
  <c r="AF164" i="3"/>
  <c r="AD164" i="3"/>
  <c r="AC164" i="3"/>
  <c r="AE164" i="3" s="1"/>
  <c r="AA164" i="3"/>
  <c r="Z164" i="3"/>
  <c r="Y164" i="3"/>
  <c r="X164" i="3"/>
  <c r="V164" i="3"/>
  <c r="U164" i="3"/>
  <c r="W164" i="3" s="1"/>
  <c r="T164" i="3"/>
  <c r="S164" i="3"/>
  <c r="O164" i="3"/>
  <c r="Q164" i="3" s="1"/>
  <c r="R164" i="3" s="1"/>
  <c r="M164" i="3"/>
  <c r="L164" i="3"/>
  <c r="K164" i="3"/>
  <c r="J164" i="3"/>
  <c r="I164" i="3"/>
  <c r="H164" i="3"/>
  <c r="N164" i="3" s="1"/>
  <c r="AH163" i="3"/>
  <c r="AF163" i="3"/>
  <c r="AD163" i="3"/>
  <c r="AE163" i="3" s="1"/>
  <c r="AC163" i="3"/>
  <c r="AA163" i="3"/>
  <c r="Z163" i="3"/>
  <c r="Y163" i="3"/>
  <c r="X163" i="3"/>
  <c r="V163" i="3"/>
  <c r="T163" i="3"/>
  <c r="U163" i="3" s="1"/>
  <c r="W163" i="3" s="1"/>
  <c r="S163" i="3"/>
  <c r="O163" i="3"/>
  <c r="Q163" i="3" s="1"/>
  <c r="R163" i="3" s="1"/>
  <c r="M163" i="3"/>
  <c r="L163" i="3"/>
  <c r="K163" i="3"/>
  <c r="J163" i="3"/>
  <c r="I163" i="3"/>
  <c r="H163" i="3"/>
  <c r="N163" i="3" s="1"/>
  <c r="AH162" i="3"/>
  <c r="AF162" i="3"/>
  <c r="AD162" i="3"/>
  <c r="AC162" i="3"/>
  <c r="AE162" i="3" s="1"/>
  <c r="AA162" i="3"/>
  <c r="Z162" i="3"/>
  <c r="Y162" i="3"/>
  <c r="X162" i="3"/>
  <c r="V162" i="3"/>
  <c r="T162" i="3"/>
  <c r="U162" i="3" s="1"/>
  <c r="W162" i="3" s="1"/>
  <c r="S162" i="3"/>
  <c r="O162" i="3"/>
  <c r="Q162" i="3" s="1"/>
  <c r="R162" i="3" s="1"/>
  <c r="M162" i="3"/>
  <c r="L162" i="3"/>
  <c r="K162" i="3"/>
  <c r="J162" i="3"/>
  <c r="I162" i="3"/>
  <c r="H162" i="3"/>
  <c r="N162" i="3" s="1"/>
  <c r="AH161" i="3"/>
  <c r="AF161" i="3"/>
  <c r="AD161" i="3"/>
  <c r="AE161" i="3" s="1"/>
  <c r="AC161" i="3"/>
  <c r="AA161" i="3"/>
  <c r="Z161" i="3"/>
  <c r="Y161" i="3"/>
  <c r="X161" i="3"/>
  <c r="V161" i="3"/>
  <c r="T161" i="3"/>
  <c r="U161" i="3" s="1"/>
  <c r="W161" i="3" s="1"/>
  <c r="S161" i="3"/>
  <c r="O161" i="3"/>
  <c r="Q161" i="3" s="1"/>
  <c r="R161" i="3" s="1"/>
  <c r="M161" i="3"/>
  <c r="L161" i="3"/>
  <c r="K161" i="3"/>
  <c r="J161" i="3"/>
  <c r="I161" i="3"/>
  <c r="H161" i="3"/>
  <c r="N161" i="3" s="1"/>
  <c r="AH160" i="3"/>
  <c r="AF160" i="3"/>
  <c r="AD160" i="3"/>
  <c r="AC160" i="3"/>
  <c r="AE160" i="3" s="1"/>
  <c r="AA160" i="3"/>
  <c r="Z160" i="3"/>
  <c r="Y160" i="3"/>
  <c r="X160" i="3"/>
  <c r="V160" i="3"/>
  <c r="T160" i="3"/>
  <c r="U160" i="3" s="1"/>
  <c r="W160" i="3" s="1"/>
  <c r="S160" i="3"/>
  <c r="O160" i="3"/>
  <c r="Q160" i="3" s="1"/>
  <c r="R160" i="3" s="1"/>
  <c r="M160" i="3"/>
  <c r="L160" i="3"/>
  <c r="K160" i="3"/>
  <c r="J160" i="3"/>
  <c r="I160" i="3"/>
  <c r="H160" i="3"/>
  <c r="N160" i="3" s="1"/>
  <c r="AH159" i="3"/>
  <c r="AF159" i="3"/>
  <c r="AD159" i="3"/>
  <c r="AE159" i="3" s="1"/>
  <c r="AC159" i="3"/>
  <c r="AA159" i="3"/>
  <c r="Z159" i="3"/>
  <c r="Y159" i="3"/>
  <c r="X159" i="3"/>
  <c r="V159" i="3"/>
  <c r="T159" i="3"/>
  <c r="U159" i="3" s="1"/>
  <c r="W159" i="3" s="1"/>
  <c r="S159" i="3"/>
  <c r="O159" i="3"/>
  <c r="Q159" i="3" s="1"/>
  <c r="R159" i="3" s="1"/>
  <c r="M159" i="3"/>
  <c r="L159" i="3"/>
  <c r="K159" i="3"/>
  <c r="J159" i="3"/>
  <c r="I159" i="3"/>
  <c r="H159" i="3"/>
  <c r="N159" i="3" s="1"/>
  <c r="AH158" i="3"/>
  <c r="AF158" i="3"/>
  <c r="AD158" i="3"/>
  <c r="AC158" i="3"/>
  <c r="AE158" i="3" s="1"/>
  <c r="AA158" i="3"/>
  <c r="Z158" i="3"/>
  <c r="Y158" i="3"/>
  <c r="X158" i="3"/>
  <c r="V158" i="3"/>
  <c r="T158" i="3"/>
  <c r="U158" i="3" s="1"/>
  <c r="W158" i="3" s="1"/>
  <c r="S158" i="3"/>
  <c r="R158" i="3"/>
  <c r="O158" i="3"/>
  <c r="Q158" i="3" s="1"/>
  <c r="M158" i="3"/>
  <c r="L158" i="3"/>
  <c r="K158" i="3"/>
  <c r="J158" i="3"/>
  <c r="I158" i="3"/>
  <c r="H158" i="3"/>
  <c r="N158" i="3" s="1"/>
  <c r="AH157" i="3"/>
  <c r="AF157" i="3"/>
  <c r="AD157" i="3"/>
  <c r="AE157" i="3" s="1"/>
  <c r="AC157" i="3"/>
  <c r="AA157" i="3"/>
  <c r="Z157" i="3"/>
  <c r="Y157" i="3"/>
  <c r="X157" i="3"/>
  <c r="V157" i="3"/>
  <c r="T157" i="3"/>
  <c r="U157" i="3" s="1"/>
  <c r="W157" i="3" s="1"/>
  <c r="S157" i="3"/>
  <c r="O157" i="3"/>
  <c r="Q157" i="3" s="1"/>
  <c r="R157" i="3" s="1"/>
  <c r="M157" i="3"/>
  <c r="L157" i="3"/>
  <c r="K157" i="3"/>
  <c r="J157" i="3"/>
  <c r="I157" i="3"/>
  <c r="H157" i="3"/>
  <c r="N157" i="3" s="1"/>
  <c r="AH156" i="3"/>
  <c r="AF156" i="3"/>
  <c r="AD156" i="3"/>
  <c r="AC156" i="3"/>
  <c r="AE156" i="3" s="1"/>
  <c r="AA156" i="3"/>
  <c r="Z156" i="3"/>
  <c r="Y156" i="3"/>
  <c r="X156" i="3"/>
  <c r="V156" i="3"/>
  <c r="T156" i="3"/>
  <c r="U156" i="3" s="1"/>
  <c r="W156" i="3" s="1"/>
  <c r="S156" i="3"/>
  <c r="O156" i="3"/>
  <c r="Q156" i="3" s="1"/>
  <c r="M156" i="3"/>
  <c r="L156" i="3"/>
  <c r="K156" i="3"/>
  <c r="J156" i="3"/>
  <c r="I156" i="3"/>
  <c r="H156" i="3"/>
  <c r="N156" i="3" s="1"/>
  <c r="AH155" i="3"/>
  <c r="AF155" i="3"/>
  <c r="AD155" i="3"/>
  <c r="AE155" i="3" s="1"/>
  <c r="AC155" i="3"/>
  <c r="AA155" i="3"/>
  <c r="Z155" i="3"/>
  <c r="Y155" i="3"/>
  <c r="X155" i="3"/>
  <c r="V155" i="3"/>
  <c r="T155" i="3"/>
  <c r="U155" i="3" s="1"/>
  <c r="W155" i="3" s="1"/>
  <c r="S155" i="3"/>
  <c r="O155" i="3"/>
  <c r="Q155" i="3" s="1"/>
  <c r="R155" i="3" s="1"/>
  <c r="M155" i="3"/>
  <c r="L155" i="3"/>
  <c r="K155" i="3"/>
  <c r="J155" i="3"/>
  <c r="I155" i="3"/>
  <c r="H155" i="3"/>
  <c r="N155" i="3" s="1"/>
  <c r="AH154" i="3"/>
  <c r="AF154" i="3"/>
  <c r="AD154" i="3"/>
  <c r="AC154" i="3"/>
  <c r="AE154" i="3" s="1"/>
  <c r="AA154" i="3"/>
  <c r="Z154" i="3"/>
  <c r="Y154" i="3"/>
  <c r="X154" i="3"/>
  <c r="V154" i="3"/>
  <c r="T154" i="3"/>
  <c r="U154" i="3" s="1"/>
  <c r="W154" i="3" s="1"/>
  <c r="S154" i="3"/>
  <c r="R154" i="3"/>
  <c r="O154" i="3"/>
  <c r="Q154" i="3" s="1"/>
  <c r="M154" i="3"/>
  <c r="L154" i="3"/>
  <c r="K154" i="3"/>
  <c r="J154" i="3"/>
  <c r="I154" i="3"/>
  <c r="H154" i="3"/>
  <c r="N154" i="3" s="1"/>
  <c r="AH153" i="3"/>
  <c r="AF153" i="3"/>
  <c r="AD153" i="3"/>
  <c r="AE153" i="3" s="1"/>
  <c r="AC153" i="3"/>
  <c r="AA153" i="3"/>
  <c r="Z153" i="3"/>
  <c r="Y153" i="3"/>
  <c r="X153" i="3"/>
  <c r="V153" i="3"/>
  <c r="T153" i="3"/>
  <c r="U153" i="3" s="1"/>
  <c r="W153" i="3" s="1"/>
  <c r="S153" i="3"/>
  <c r="O153" i="3"/>
  <c r="Q153" i="3" s="1"/>
  <c r="R153" i="3" s="1"/>
  <c r="M153" i="3"/>
  <c r="L153" i="3"/>
  <c r="K153" i="3"/>
  <c r="J153" i="3"/>
  <c r="I153" i="3"/>
  <c r="H153" i="3"/>
  <c r="N153" i="3" s="1"/>
  <c r="AH152" i="3"/>
  <c r="AF152" i="3"/>
  <c r="AD152" i="3"/>
  <c r="AC152" i="3"/>
  <c r="AE152" i="3" s="1"/>
  <c r="AA152" i="3"/>
  <c r="Z152" i="3"/>
  <c r="Y152" i="3"/>
  <c r="X152" i="3"/>
  <c r="V152" i="3"/>
  <c r="T152" i="3"/>
  <c r="U152" i="3" s="1"/>
  <c r="W152" i="3" s="1"/>
  <c r="S152" i="3"/>
  <c r="O152" i="3"/>
  <c r="Q152" i="3" s="1"/>
  <c r="R152" i="3" s="1"/>
  <c r="M152" i="3"/>
  <c r="L152" i="3"/>
  <c r="K152" i="3"/>
  <c r="J152" i="3"/>
  <c r="I152" i="3"/>
  <c r="H152" i="3"/>
  <c r="N152" i="3" s="1"/>
  <c r="AH151" i="3"/>
  <c r="AF151" i="3"/>
  <c r="AD151" i="3"/>
  <c r="AE151" i="3" s="1"/>
  <c r="AC151" i="3"/>
  <c r="AA151" i="3"/>
  <c r="Z151" i="3"/>
  <c r="Y151" i="3"/>
  <c r="X151" i="3"/>
  <c r="V151" i="3"/>
  <c r="T151" i="3"/>
  <c r="U151" i="3" s="1"/>
  <c r="W151" i="3" s="1"/>
  <c r="S151" i="3"/>
  <c r="O151" i="3"/>
  <c r="Q151" i="3" s="1"/>
  <c r="R151" i="3" s="1"/>
  <c r="M151" i="3"/>
  <c r="L151" i="3"/>
  <c r="K151" i="3"/>
  <c r="J151" i="3"/>
  <c r="I151" i="3"/>
  <c r="H151" i="3"/>
  <c r="N151" i="3" s="1"/>
  <c r="AH150" i="3"/>
  <c r="AF150" i="3"/>
  <c r="AD150" i="3"/>
  <c r="AC150" i="3"/>
  <c r="AE150" i="3" s="1"/>
  <c r="AA150" i="3"/>
  <c r="Z150" i="3"/>
  <c r="Y150" i="3"/>
  <c r="X150" i="3"/>
  <c r="V150" i="3"/>
  <c r="T150" i="3"/>
  <c r="U150" i="3" s="1"/>
  <c r="W150" i="3" s="1"/>
  <c r="S150" i="3"/>
  <c r="R150" i="3"/>
  <c r="O150" i="3"/>
  <c r="Q150" i="3" s="1"/>
  <c r="M150" i="3"/>
  <c r="L150" i="3"/>
  <c r="K150" i="3"/>
  <c r="J150" i="3"/>
  <c r="I150" i="3"/>
  <c r="H150" i="3"/>
  <c r="N150" i="3" s="1"/>
  <c r="AH149" i="3"/>
  <c r="AF149" i="3"/>
  <c r="AD149" i="3"/>
  <c r="AE149" i="3" s="1"/>
  <c r="AC149" i="3"/>
  <c r="AA149" i="3"/>
  <c r="Z149" i="3"/>
  <c r="Y149" i="3"/>
  <c r="X149" i="3"/>
  <c r="T149" i="3"/>
  <c r="S149" i="3"/>
  <c r="U149" i="3" s="1"/>
  <c r="W149" i="3" s="1"/>
  <c r="O149" i="3"/>
  <c r="Q149" i="3" s="1"/>
  <c r="M149" i="3"/>
  <c r="L149" i="3"/>
  <c r="K149" i="3"/>
  <c r="J149" i="3"/>
  <c r="N149" i="3" s="1"/>
  <c r="I149" i="3"/>
  <c r="H149" i="3"/>
  <c r="AH148" i="3"/>
  <c r="AF148" i="3"/>
  <c r="AD148" i="3"/>
  <c r="AA148" i="3"/>
  <c r="AC148" i="3" s="1"/>
  <c r="AE148" i="3" s="1"/>
  <c r="Z148" i="3"/>
  <c r="Y148" i="3"/>
  <c r="X148" i="3"/>
  <c r="V148" i="3"/>
  <c r="U148" i="3"/>
  <c r="W148" i="3" s="1"/>
  <c r="T148" i="3"/>
  <c r="S148" i="3"/>
  <c r="O148" i="3"/>
  <c r="Q148" i="3" s="1"/>
  <c r="R148" i="3" s="1"/>
  <c r="M148" i="3"/>
  <c r="L148" i="3"/>
  <c r="K148" i="3"/>
  <c r="J148" i="3"/>
  <c r="I148" i="3"/>
  <c r="H148" i="3"/>
  <c r="N148" i="3" s="1"/>
  <c r="AH147" i="3"/>
  <c r="AF147" i="3"/>
  <c r="AD147" i="3"/>
  <c r="AA147" i="3"/>
  <c r="AC147" i="3" s="1"/>
  <c r="AE147" i="3" s="1"/>
  <c r="Z147" i="3"/>
  <c r="Y147" i="3"/>
  <c r="X147" i="3"/>
  <c r="W147" i="3"/>
  <c r="V147" i="3"/>
  <c r="T147" i="3"/>
  <c r="S147" i="3"/>
  <c r="U147" i="3" s="1"/>
  <c r="O147" i="3"/>
  <c r="Q147" i="3" s="1"/>
  <c r="M147" i="3"/>
  <c r="L147" i="3"/>
  <c r="K147" i="3"/>
  <c r="J147" i="3"/>
  <c r="N147" i="3" s="1"/>
  <c r="I147" i="3"/>
  <c r="H147" i="3"/>
  <c r="AH146" i="3"/>
  <c r="AE146" i="3"/>
  <c r="AC146" i="3"/>
  <c r="Z146" i="3"/>
  <c r="Y146" i="3"/>
  <c r="X146" i="3"/>
  <c r="V146" i="3"/>
  <c r="T146" i="3"/>
  <c r="U146" i="3" s="1"/>
  <c r="W146" i="3" s="1"/>
  <c r="S146" i="3"/>
  <c r="R146" i="3"/>
  <c r="O146" i="3"/>
  <c r="Q146" i="3" s="1"/>
  <c r="M146" i="3"/>
  <c r="L146" i="3"/>
  <c r="K146" i="3"/>
  <c r="J146" i="3"/>
  <c r="I146" i="3"/>
  <c r="H146" i="3"/>
  <c r="N146" i="3" s="1"/>
  <c r="AH145" i="3"/>
  <c r="AF145" i="3"/>
  <c r="AD145" i="3"/>
  <c r="AE145" i="3" s="1"/>
  <c r="AC145" i="3"/>
  <c r="AA145" i="3"/>
  <c r="Z145" i="3"/>
  <c r="Y145" i="3"/>
  <c r="X145" i="3"/>
  <c r="V145" i="3"/>
  <c r="T145" i="3"/>
  <c r="U145" i="3" s="1"/>
  <c r="W145" i="3" s="1"/>
  <c r="S145" i="3"/>
  <c r="O145" i="3"/>
  <c r="Q145" i="3" s="1"/>
  <c r="R145" i="3" s="1"/>
  <c r="M145" i="3"/>
  <c r="L145" i="3"/>
  <c r="K145" i="3"/>
  <c r="J145" i="3"/>
  <c r="I145" i="3"/>
  <c r="H145" i="3"/>
  <c r="N145" i="3" s="1"/>
  <c r="AH144" i="3"/>
  <c r="AF144" i="3"/>
  <c r="AD144" i="3"/>
  <c r="AC144" i="3"/>
  <c r="AE144" i="3" s="1"/>
  <c r="AA144" i="3"/>
  <c r="Z144" i="3"/>
  <c r="Y144" i="3"/>
  <c r="X144" i="3"/>
  <c r="V144" i="3"/>
  <c r="T144" i="3"/>
  <c r="U144" i="3" s="1"/>
  <c r="W144" i="3" s="1"/>
  <c r="S144" i="3"/>
  <c r="O144" i="3"/>
  <c r="Q144" i="3" s="1"/>
  <c r="R144" i="3" s="1"/>
  <c r="M144" i="3"/>
  <c r="L144" i="3"/>
  <c r="K144" i="3"/>
  <c r="J144" i="3"/>
  <c r="I144" i="3"/>
  <c r="H144" i="3"/>
  <c r="N144" i="3" s="1"/>
  <c r="AH143" i="3"/>
  <c r="AF143" i="3"/>
  <c r="AD143" i="3"/>
  <c r="AE143" i="3" s="1"/>
  <c r="AC143" i="3"/>
  <c r="AA143" i="3"/>
  <c r="Z143" i="3"/>
  <c r="Y143" i="3"/>
  <c r="X143" i="3"/>
  <c r="V143" i="3"/>
  <c r="T143" i="3"/>
  <c r="U143" i="3" s="1"/>
  <c r="W143" i="3" s="1"/>
  <c r="S143" i="3"/>
  <c r="O143" i="3"/>
  <c r="Q143" i="3" s="1"/>
  <c r="R143" i="3" s="1"/>
  <c r="M143" i="3"/>
  <c r="L143" i="3"/>
  <c r="K143" i="3"/>
  <c r="J143" i="3"/>
  <c r="I143" i="3"/>
  <c r="H143" i="3"/>
  <c r="N143" i="3" s="1"/>
  <c r="AH142" i="3"/>
  <c r="AF142" i="3"/>
  <c r="AD142" i="3"/>
  <c r="AC142" i="3"/>
  <c r="AE142" i="3" s="1"/>
  <c r="AA142" i="3"/>
  <c r="Z142" i="3"/>
  <c r="Y142" i="3"/>
  <c r="X142" i="3"/>
  <c r="V142" i="3"/>
  <c r="T142" i="3"/>
  <c r="U142" i="3" s="1"/>
  <c r="W142" i="3" s="1"/>
  <c r="S142" i="3"/>
  <c r="R142" i="3"/>
  <c r="O142" i="3"/>
  <c r="Q142" i="3" s="1"/>
  <c r="M142" i="3"/>
  <c r="L142" i="3"/>
  <c r="K142" i="3"/>
  <c r="J142" i="3"/>
  <c r="I142" i="3"/>
  <c r="H142" i="3"/>
  <c r="N142" i="3" s="1"/>
  <c r="AF141" i="3"/>
  <c r="AH141" i="3" s="1"/>
  <c r="AD141" i="3"/>
  <c r="AA141" i="3"/>
  <c r="AC141" i="3" s="1"/>
  <c r="AE141" i="3" s="1"/>
  <c r="Z141" i="3"/>
  <c r="Y141" i="3"/>
  <c r="X141" i="3"/>
  <c r="V141" i="3"/>
  <c r="U141" i="3"/>
  <c r="W141" i="3" s="1"/>
  <c r="T141" i="3"/>
  <c r="S141" i="3"/>
  <c r="Q141" i="3"/>
  <c r="O141" i="3"/>
  <c r="M141" i="3"/>
  <c r="L141" i="3"/>
  <c r="K141" i="3"/>
  <c r="J141" i="3"/>
  <c r="I141" i="3"/>
  <c r="H141" i="3"/>
  <c r="N141" i="3" s="1"/>
  <c r="AF140" i="3"/>
  <c r="AH140" i="3" s="1"/>
  <c r="AD140" i="3"/>
  <c r="AA140" i="3"/>
  <c r="AC140" i="3" s="1"/>
  <c r="AE140" i="3" s="1"/>
  <c r="Z140" i="3"/>
  <c r="Y140" i="3"/>
  <c r="X140" i="3"/>
  <c r="V140" i="3"/>
  <c r="U140" i="3"/>
  <c r="W140" i="3" s="1"/>
  <c r="T140" i="3"/>
  <c r="S140" i="3"/>
  <c r="Q140" i="3"/>
  <c r="R140" i="3" s="1"/>
  <c r="O140" i="3"/>
  <c r="M140" i="3"/>
  <c r="L140" i="3"/>
  <c r="K140" i="3"/>
  <c r="J140" i="3"/>
  <c r="I140" i="3"/>
  <c r="H140" i="3"/>
  <c r="N140" i="3" s="1"/>
  <c r="AH139" i="3"/>
  <c r="AE139" i="3"/>
  <c r="AC139" i="3"/>
  <c r="Z139" i="3"/>
  <c r="Y139" i="3"/>
  <c r="X139" i="3"/>
  <c r="V139" i="3"/>
  <c r="T139" i="3"/>
  <c r="S139" i="3"/>
  <c r="U139" i="3" s="1"/>
  <c r="W139" i="3" s="1"/>
  <c r="O139" i="3"/>
  <c r="Q139" i="3" s="1"/>
  <c r="M139" i="3"/>
  <c r="L139" i="3"/>
  <c r="K139" i="3"/>
  <c r="J139" i="3"/>
  <c r="I139" i="3"/>
  <c r="H139" i="3"/>
  <c r="AH138" i="3"/>
  <c r="AF138" i="3"/>
  <c r="AD138" i="3"/>
  <c r="AC138" i="3"/>
  <c r="AE138" i="3" s="1"/>
  <c r="AA138" i="3"/>
  <c r="Z138" i="3"/>
  <c r="Y138" i="3"/>
  <c r="X138" i="3"/>
  <c r="V138" i="3"/>
  <c r="T138" i="3"/>
  <c r="S138" i="3"/>
  <c r="U138" i="3" s="1"/>
  <c r="W138" i="3" s="1"/>
  <c r="O138" i="3"/>
  <c r="Q138" i="3" s="1"/>
  <c r="R138" i="3" s="1"/>
  <c r="M138" i="3"/>
  <c r="L138" i="3"/>
  <c r="K138" i="3"/>
  <c r="J138" i="3"/>
  <c r="I138" i="3"/>
  <c r="N138" i="3" s="1"/>
  <c r="H138" i="3"/>
  <c r="AH137" i="3"/>
  <c r="AF137" i="3"/>
  <c r="AE137" i="3"/>
  <c r="AD137" i="3"/>
  <c r="AC137" i="3"/>
  <c r="AA137" i="3"/>
  <c r="Z137" i="3"/>
  <c r="Y137" i="3"/>
  <c r="X137" i="3"/>
  <c r="V137" i="3"/>
  <c r="T137" i="3"/>
  <c r="S137" i="3"/>
  <c r="U137" i="3" s="1"/>
  <c r="W137" i="3" s="1"/>
  <c r="O137" i="3"/>
  <c r="Q137" i="3" s="1"/>
  <c r="R137" i="3" s="1"/>
  <c r="M137" i="3"/>
  <c r="L137" i="3"/>
  <c r="K137" i="3"/>
  <c r="J137" i="3"/>
  <c r="I137" i="3"/>
  <c r="N137" i="3" s="1"/>
  <c r="H137" i="3"/>
  <c r="AH136" i="3"/>
  <c r="AF136" i="3"/>
  <c r="AE136" i="3"/>
  <c r="AD136" i="3"/>
  <c r="AC136" i="3"/>
  <c r="AA136" i="3"/>
  <c r="Z136" i="3"/>
  <c r="Y136" i="3"/>
  <c r="X136" i="3"/>
  <c r="V136" i="3"/>
  <c r="T136" i="3"/>
  <c r="S136" i="3"/>
  <c r="U136" i="3" s="1"/>
  <c r="W136" i="3" s="1"/>
  <c r="O136" i="3"/>
  <c r="Q136" i="3" s="1"/>
  <c r="R136" i="3" s="1"/>
  <c r="M136" i="3"/>
  <c r="L136" i="3"/>
  <c r="K136" i="3"/>
  <c r="J136" i="3"/>
  <c r="I136" i="3"/>
  <c r="N136" i="3" s="1"/>
  <c r="H136" i="3"/>
  <c r="AH135" i="3"/>
  <c r="AF135" i="3"/>
  <c r="AE135" i="3"/>
  <c r="AD135" i="3"/>
  <c r="AC135" i="3"/>
  <c r="AA135" i="3"/>
  <c r="Z135" i="3"/>
  <c r="Y135" i="3"/>
  <c r="X135" i="3"/>
  <c r="V135" i="3"/>
  <c r="T135" i="3"/>
  <c r="S135" i="3"/>
  <c r="U135" i="3" s="1"/>
  <c r="W135" i="3" s="1"/>
  <c r="O135" i="3"/>
  <c r="Q135" i="3" s="1"/>
  <c r="R135" i="3" s="1"/>
  <c r="M135" i="3"/>
  <c r="L135" i="3"/>
  <c r="K135" i="3"/>
  <c r="J135" i="3"/>
  <c r="I135" i="3"/>
  <c r="N135" i="3" s="1"/>
  <c r="H135" i="3"/>
  <c r="AH134" i="3"/>
  <c r="AF134" i="3"/>
  <c r="AE134" i="3"/>
  <c r="AD134" i="3"/>
  <c r="AC134" i="3"/>
  <c r="AA134" i="3"/>
  <c r="Z134" i="3"/>
  <c r="Y134" i="3"/>
  <c r="X134" i="3"/>
  <c r="V134" i="3"/>
  <c r="T134" i="3"/>
  <c r="S134" i="3"/>
  <c r="U134" i="3" s="1"/>
  <c r="W134" i="3" s="1"/>
  <c r="O134" i="3"/>
  <c r="Q134" i="3" s="1"/>
  <c r="R134" i="3" s="1"/>
  <c r="M134" i="3"/>
  <c r="L134" i="3"/>
  <c r="K134" i="3"/>
  <c r="J134" i="3"/>
  <c r="I134" i="3"/>
  <c r="N134" i="3" s="1"/>
  <c r="H134" i="3"/>
  <c r="AH133" i="3"/>
  <c r="AF133" i="3"/>
  <c r="AE133" i="3"/>
  <c r="AD133" i="3"/>
  <c r="AC133" i="3"/>
  <c r="AA133" i="3"/>
  <c r="Z133" i="3"/>
  <c r="Y133" i="3"/>
  <c r="X133" i="3"/>
  <c r="V133" i="3"/>
  <c r="T133" i="3"/>
  <c r="S133" i="3"/>
  <c r="U133" i="3" s="1"/>
  <c r="W133" i="3" s="1"/>
  <c r="O133" i="3"/>
  <c r="Q133" i="3" s="1"/>
  <c r="R133" i="3" s="1"/>
  <c r="M133" i="3"/>
  <c r="L133" i="3"/>
  <c r="K133" i="3"/>
  <c r="J133" i="3"/>
  <c r="I133" i="3"/>
  <c r="N133" i="3" s="1"/>
  <c r="H133" i="3"/>
  <c r="AH132" i="3"/>
  <c r="AF132" i="3"/>
  <c r="AE132" i="3"/>
  <c r="AD132" i="3"/>
  <c r="AC132" i="3"/>
  <c r="AA132" i="3"/>
  <c r="Z132" i="3"/>
  <c r="Y132" i="3"/>
  <c r="X132" i="3"/>
  <c r="V132" i="3"/>
  <c r="T132" i="3"/>
  <c r="S132" i="3"/>
  <c r="U132" i="3" s="1"/>
  <c r="W132" i="3" s="1"/>
  <c r="O132" i="3"/>
  <c r="Q132" i="3" s="1"/>
  <c r="R132" i="3" s="1"/>
  <c r="M132" i="3"/>
  <c r="L132" i="3"/>
  <c r="K132" i="3"/>
  <c r="J132" i="3"/>
  <c r="I132" i="3"/>
  <c r="N132" i="3" s="1"/>
  <c r="H132" i="3"/>
  <c r="AH131" i="3"/>
  <c r="AF131" i="3"/>
  <c r="AE131" i="3"/>
  <c r="AD131" i="3"/>
  <c r="AC131" i="3"/>
  <c r="AA131" i="3"/>
  <c r="Z131" i="3"/>
  <c r="Y131" i="3"/>
  <c r="X131" i="3"/>
  <c r="T131" i="3"/>
  <c r="S131" i="3"/>
  <c r="U131" i="3" s="1"/>
  <c r="W131" i="3" s="1"/>
  <c r="Q131" i="3"/>
  <c r="O131" i="3"/>
  <c r="M131" i="3"/>
  <c r="L131" i="3"/>
  <c r="K131" i="3"/>
  <c r="J131" i="3"/>
  <c r="N131" i="3" s="1"/>
  <c r="I131" i="3"/>
  <c r="H131" i="3"/>
  <c r="AF130" i="3"/>
  <c r="AH130" i="3" s="1"/>
  <c r="AD130" i="3"/>
  <c r="AA130" i="3"/>
  <c r="AC130" i="3" s="1"/>
  <c r="AE130" i="3" s="1"/>
  <c r="Z130" i="3"/>
  <c r="Y130" i="3"/>
  <c r="X130" i="3"/>
  <c r="W130" i="3"/>
  <c r="V130" i="3"/>
  <c r="T130" i="3"/>
  <c r="S130" i="3"/>
  <c r="U130" i="3" s="1"/>
  <c r="Q130" i="3"/>
  <c r="O130" i="3"/>
  <c r="M130" i="3"/>
  <c r="L130" i="3"/>
  <c r="K130" i="3"/>
  <c r="J130" i="3"/>
  <c r="I130" i="3"/>
  <c r="N130" i="3" s="1"/>
  <c r="H130" i="3"/>
  <c r="AF129" i="3"/>
  <c r="AH129" i="3" s="1"/>
  <c r="AD129" i="3"/>
  <c r="AE129" i="3" s="1"/>
  <c r="AA129" i="3"/>
  <c r="AC129" i="3" s="1"/>
  <c r="Z129" i="3"/>
  <c r="Y129" i="3"/>
  <c r="X129" i="3"/>
  <c r="T129" i="3"/>
  <c r="U129" i="3" s="1"/>
  <c r="W129" i="3" s="1"/>
  <c r="S129" i="3"/>
  <c r="O129" i="3"/>
  <c r="Q129" i="3" s="1"/>
  <c r="M129" i="3"/>
  <c r="L129" i="3"/>
  <c r="K129" i="3"/>
  <c r="J129" i="3"/>
  <c r="I129" i="3"/>
  <c r="H129" i="3"/>
  <c r="AH128" i="3"/>
  <c r="AF128" i="3"/>
  <c r="AE128" i="3"/>
  <c r="AD128" i="3"/>
  <c r="AC128" i="3"/>
  <c r="AA128" i="3"/>
  <c r="Z128" i="3"/>
  <c r="Y128" i="3"/>
  <c r="X128" i="3"/>
  <c r="V128" i="3"/>
  <c r="U128" i="3"/>
  <c r="W128" i="3" s="1"/>
  <c r="T128" i="3"/>
  <c r="S128" i="3"/>
  <c r="Q128" i="3"/>
  <c r="O128" i="3"/>
  <c r="M128" i="3"/>
  <c r="L128" i="3"/>
  <c r="K128" i="3"/>
  <c r="J128" i="3"/>
  <c r="I128" i="3"/>
  <c r="H128" i="3"/>
  <c r="AH127" i="3"/>
  <c r="AF127" i="3"/>
  <c r="AD127" i="3"/>
  <c r="AC127" i="3"/>
  <c r="AE127" i="3" s="1"/>
  <c r="AA127" i="3"/>
  <c r="Z127" i="3"/>
  <c r="Y127" i="3"/>
  <c r="X127" i="3"/>
  <c r="V127" i="3"/>
  <c r="T127" i="3"/>
  <c r="U127" i="3" s="1"/>
  <c r="W127" i="3" s="1"/>
  <c r="S127" i="3"/>
  <c r="O127" i="3"/>
  <c r="Q127" i="3" s="1"/>
  <c r="M127" i="3"/>
  <c r="L127" i="3"/>
  <c r="K127" i="3"/>
  <c r="J127" i="3"/>
  <c r="I127" i="3"/>
  <c r="H127" i="3"/>
  <c r="AH126" i="3"/>
  <c r="AF126" i="3"/>
  <c r="AE126" i="3"/>
  <c r="AD126" i="3"/>
  <c r="AC126" i="3"/>
  <c r="AA126" i="3"/>
  <c r="Z126" i="3"/>
  <c r="Y126" i="3"/>
  <c r="X126" i="3"/>
  <c r="V126" i="3"/>
  <c r="U126" i="3"/>
  <c r="W126" i="3" s="1"/>
  <c r="T126" i="3"/>
  <c r="S126" i="3"/>
  <c r="Q126" i="3"/>
  <c r="O126" i="3"/>
  <c r="M126" i="3"/>
  <c r="L126" i="3"/>
  <c r="K126" i="3"/>
  <c r="J126" i="3"/>
  <c r="I126" i="3"/>
  <c r="H126" i="3"/>
  <c r="AH125" i="3"/>
  <c r="AF125" i="3"/>
  <c r="AD125" i="3"/>
  <c r="AC125" i="3"/>
  <c r="AE125" i="3" s="1"/>
  <c r="AA125" i="3"/>
  <c r="Z125" i="3"/>
  <c r="Y125" i="3"/>
  <c r="X125" i="3"/>
  <c r="V125" i="3"/>
  <c r="T125" i="3"/>
  <c r="U125" i="3" s="1"/>
  <c r="W125" i="3" s="1"/>
  <c r="S125" i="3"/>
  <c r="O125" i="3"/>
  <c r="Q125" i="3" s="1"/>
  <c r="M125" i="3"/>
  <c r="L125" i="3"/>
  <c r="K125" i="3"/>
  <c r="J125" i="3"/>
  <c r="I125" i="3"/>
  <c r="H125" i="3"/>
  <c r="AH124" i="3"/>
  <c r="AF124" i="3"/>
  <c r="AE124" i="3"/>
  <c r="AD124" i="3"/>
  <c r="AC124" i="3"/>
  <c r="AA124" i="3"/>
  <c r="Z124" i="3"/>
  <c r="Y124" i="3"/>
  <c r="X124" i="3"/>
  <c r="V124" i="3"/>
  <c r="U124" i="3"/>
  <c r="W124" i="3" s="1"/>
  <c r="T124" i="3"/>
  <c r="S124" i="3"/>
  <c r="Q124" i="3"/>
  <c r="O124" i="3"/>
  <c r="M124" i="3"/>
  <c r="L124" i="3"/>
  <c r="K124" i="3"/>
  <c r="J124" i="3"/>
  <c r="I124" i="3"/>
  <c r="H124" i="3"/>
  <c r="AH123" i="3"/>
  <c r="AF123" i="3"/>
  <c r="AD123" i="3"/>
  <c r="AC123" i="3"/>
  <c r="AE123" i="3" s="1"/>
  <c r="AA123" i="3"/>
  <c r="Z123" i="3"/>
  <c r="Y123" i="3"/>
  <c r="X123" i="3"/>
  <c r="V123" i="3"/>
  <c r="T123" i="3"/>
  <c r="U123" i="3" s="1"/>
  <c r="W123" i="3" s="1"/>
  <c r="S123" i="3"/>
  <c r="O123" i="3"/>
  <c r="Q123" i="3" s="1"/>
  <c r="M123" i="3"/>
  <c r="L123" i="3"/>
  <c r="K123" i="3"/>
  <c r="J123" i="3"/>
  <c r="I123" i="3"/>
  <c r="H123" i="3"/>
  <c r="AH122" i="3"/>
  <c r="AF122" i="3"/>
  <c r="AD122" i="3"/>
  <c r="AC122" i="3"/>
  <c r="AE122" i="3" s="1"/>
  <c r="AA122" i="3"/>
  <c r="Z122" i="3"/>
  <c r="Y122" i="3"/>
  <c r="X122" i="3"/>
  <c r="V122" i="3"/>
  <c r="T122" i="3"/>
  <c r="U122" i="3" s="1"/>
  <c r="W122" i="3" s="1"/>
  <c r="S122" i="3"/>
  <c r="O122" i="3"/>
  <c r="Q122" i="3" s="1"/>
  <c r="M122" i="3"/>
  <c r="L122" i="3"/>
  <c r="K122" i="3"/>
  <c r="J122" i="3"/>
  <c r="I122" i="3"/>
  <c r="H122" i="3"/>
  <c r="N122" i="3" s="1"/>
  <c r="AH121" i="3"/>
  <c r="AF121" i="3"/>
  <c r="AD121" i="3"/>
  <c r="AC121" i="3"/>
  <c r="AE121" i="3" s="1"/>
  <c r="AA121" i="3"/>
  <c r="Z121" i="3"/>
  <c r="Y121" i="3"/>
  <c r="X121" i="3"/>
  <c r="V121" i="3"/>
  <c r="T121" i="3"/>
  <c r="U121" i="3" s="1"/>
  <c r="W121" i="3" s="1"/>
  <c r="S121" i="3"/>
  <c r="O121" i="3"/>
  <c r="Q121" i="3" s="1"/>
  <c r="R121" i="3" s="1"/>
  <c r="M121" i="3"/>
  <c r="L121" i="3"/>
  <c r="K121" i="3"/>
  <c r="J121" i="3"/>
  <c r="I121" i="3"/>
  <c r="H121" i="3"/>
  <c r="N121" i="3" s="1"/>
  <c r="AH120" i="3"/>
  <c r="AF120" i="3"/>
  <c r="AD120" i="3"/>
  <c r="AC120" i="3"/>
  <c r="AE120" i="3" s="1"/>
  <c r="AA120" i="3"/>
  <c r="Z120" i="3"/>
  <c r="Y120" i="3"/>
  <c r="X120" i="3"/>
  <c r="V120" i="3"/>
  <c r="T120" i="3"/>
  <c r="U120" i="3" s="1"/>
  <c r="W120" i="3" s="1"/>
  <c r="S120" i="3"/>
  <c r="O120" i="3"/>
  <c r="Q120" i="3" s="1"/>
  <c r="M120" i="3"/>
  <c r="L120" i="3"/>
  <c r="K120" i="3"/>
  <c r="J120" i="3"/>
  <c r="I120" i="3"/>
  <c r="H120" i="3"/>
  <c r="N120" i="3" s="1"/>
  <c r="AH119" i="3"/>
  <c r="AF119" i="3"/>
  <c r="AD119" i="3"/>
  <c r="AC119" i="3"/>
  <c r="AE119" i="3" s="1"/>
  <c r="AA119" i="3"/>
  <c r="Z119" i="3"/>
  <c r="Y119" i="3"/>
  <c r="X119" i="3"/>
  <c r="V119" i="3"/>
  <c r="T119" i="3"/>
  <c r="U119" i="3" s="1"/>
  <c r="W119" i="3" s="1"/>
  <c r="S119" i="3"/>
  <c r="O119" i="3"/>
  <c r="Q119" i="3" s="1"/>
  <c r="R119" i="3" s="1"/>
  <c r="M119" i="3"/>
  <c r="L119" i="3"/>
  <c r="K119" i="3"/>
  <c r="J119" i="3"/>
  <c r="I119" i="3"/>
  <c r="H119" i="3"/>
  <c r="N119" i="3" s="1"/>
  <c r="AH118" i="3"/>
  <c r="AF118" i="3"/>
  <c r="AD118" i="3"/>
  <c r="AC118" i="3"/>
  <c r="AE118" i="3" s="1"/>
  <c r="AA118" i="3"/>
  <c r="Z118" i="3"/>
  <c r="Y118" i="3"/>
  <c r="X118" i="3"/>
  <c r="V118" i="3"/>
  <c r="T118" i="3"/>
  <c r="U118" i="3" s="1"/>
  <c r="W118" i="3" s="1"/>
  <c r="S118" i="3"/>
  <c r="O118" i="3"/>
  <c r="Q118" i="3" s="1"/>
  <c r="M118" i="3"/>
  <c r="L118" i="3"/>
  <c r="K118" i="3"/>
  <c r="J118" i="3"/>
  <c r="I118" i="3"/>
  <c r="H118" i="3"/>
  <c r="N118" i="3" s="1"/>
  <c r="AH117" i="3"/>
  <c r="AF117" i="3"/>
  <c r="AD117" i="3"/>
  <c r="AC117" i="3"/>
  <c r="AE117" i="3" s="1"/>
  <c r="AA117" i="3"/>
  <c r="Z117" i="3"/>
  <c r="Y117" i="3"/>
  <c r="X117" i="3"/>
  <c r="V117" i="3"/>
  <c r="T117" i="3"/>
  <c r="U117" i="3" s="1"/>
  <c r="W117" i="3" s="1"/>
  <c r="S117" i="3"/>
  <c r="O117" i="3"/>
  <c r="Q117" i="3" s="1"/>
  <c r="R117" i="3" s="1"/>
  <c r="M117" i="3"/>
  <c r="L117" i="3"/>
  <c r="K117" i="3"/>
  <c r="J117" i="3"/>
  <c r="I117" i="3"/>
  <c r="H117" i="3"/>
  <c r="N117" i="3" s="1"/>
  <c r="AH116" i="3"/>
  <c r="AF116" i="3"/>
  <c r="AD116" i="3"/>
  <c r="AC116" i="3"/>
  <c r="AE116" i="3" s="1"/>
  <c r="AA116" i="3"/>
  <c r="Z116" i="3"/>
  <c r="Y116" i="3"/>
  <c r="X116" i="3"/>
  <c r="V116" i="3"/>
  <c r="T116" i="3"/>
  <c r="U116" i="3" s="1"/>
  <c r="W116" i="3" s="1"/>
  <c r="S116" i="3"/>
  <c r="O116" i="3"/>
  <c r="Q116" i="3" s="1"/>
  <c r="M116" i="3"/>
  <c r="L116" i="3"/>
  <c r="K116" i="3"/>
  <c r="J116" i="3"/>
  <c r="I116" i="3"/>
  <c r="H116" i="3"/>
  <c r="N116" i="3" s="1"/>
  <c r="AH115" i="3"/>
  <c r="AF115" i="3"/>
  <c r="AD115" i="3"/>
  <c r="AC115" i="3"/>
  <c r="AE115" i="3" s="1"/>
  <c r="AA115" i="3"/>
  <c r="Z115" i="3"/>
  <c r="Y115" i="3"/>
  <c r="X115" i="3"/>
  <c r="V115" i="3"/>
  <c r="T115" i="3"/>
  <c r="U115" i="3" s="1"/>
  <c r="W115" i="3" s="1"/>
  <c r="S115" i="3"/>
  <c r="O115" i="3"/>
  <c r="Q115" i="3" s="1"/>
  <c r="R115" i="3" s="1"/>
  <c r="M115" i="3"/>
  <c r="L115" i="3"/>
  <c r="K115" i="3"/>
  <c r="J115" i="3"/>
  <c r="I115" i="3"/>
  <c r="H115" i="3"/>
  <c r="N115" i="3" s="1"/>
  <c r="AH114" i="3"/>
  <c r="AF114" i="3"/>
  <c r="AD114" i="3"/>
  <c r="AC114" i="3"/>
  <c r="AE114" i="3" s="1"/>
  <c r="AA114" i="3"/>
  <c r="Z114" i="3"/>
  <c r="Y114" i="3"/>
  <c r="X114" i="3"/>
  <c r="V114" i="3"/>
  <c r="T114" i="3"/>
  <c r="U114" i="3" s="1"/>
  <c r="W114" i="3" s="1"/>
  <c r="S114" i="3"/>
  <c r="O114" i="3"/>
  <c r="Q114" i="3" s="1"/>
  <c r="M114" i="3"/>
  <c r="L114" i="3"/>
  <c r="K114" i="3"/>
  <c r="J114" i="3"/>
  <c r="I114" i="3"/>
  <c r="H114" i="3"/>
  <c r="N114" i="3" s="1"/>
  <c r="AH113" i="3"/>
  <c r="AF113" i="3"/>
  <c r="AD113" i="3"/>
  <c r="AC113" i="3"/>
  <c r="AE113" i="3" s="1"/>
  <c r="AA113" i="3"/>
  <c r="Z113" i="3"/>
  <c r="Y113" i="3"/>
  <c r="X113" i="3"/>
  <c r="V113" i="3"/>
  <c r="T113" i="3"/>
  <c r="U113" i="3" s="1"/>
  <c r="W113" i="3" s="1"/>
  <c r="S113" i="3"/>
  <c r="O113" i="3"/>
  <c r="Q113" i="3" s="1"/>
  <c r="R113" i="3" s="1"/>
  <c r="M113" i="3"/>
  <c r="L113" i="3"/>
  <c r="K113" i="3"/>
  <c r="J113" i="3"/>
  <c r="I113" i="3"/>
  <c r="H113" i="3"/>
  <c r="N113" i="3" s="1"/>
  <c r="AH112" i="3"/>
  <c r="AF112" i="3"/>
  <c r="AD112" i="3"/>
  <c r="AC112" i="3"/>
  <c r="AE112" i="3" s="1"/>
  <c r="AA112" i="3"/>
  <c r="Z112" i="3"/>
  <c r="Y112" i="3"/>
  <c r="X112" i="3"/>
  <c r="V112" i="3"/>
  <c r="T112" i="3"/>
  <c r="U112" i="3" s="1"/>
  <c r="W112" i="3" s="1"/>
  <c r="S112" i="3"/>
  <c r="O112" i="3"/>
  <c r="Q112" i="3" s="1"/>
  <c r="M112" i="3"/>
  <c r="L112" i="3"/>
  <c r="K112" i="3"/>
  <c r="J112" i="3"/>
  <c r="I112" i="3"/>
  <c r="H112" i="3"/>
  <c r="N112" i="3" s="1"/>
  <c r="AH111" i="3"/>
  <c r="AF111" i="3"/>
  <c r="AD111" i="3"/>
  <c r="AC111" i="3"/>
  <c r="AE111" i="3" s="1"/>
  <c r="AA111" i="3"/>
  <c r="Z111" i="3"/>
  <c r="Y111" i="3"/>
  <c r="X111" i="3"/>
  <c r="V111" i="3"/>
  <c r="T111" i="3"/>
  <c r="U111" i="3" s="1"/>
  <c r="W111" i="3" s="1"/>
  <c r="S111" i="3"/>
  <c r="O111" i="3"/>
  <c r="Q111" i="3" s="1"/>
  <c r="R111" i="3" s="1"/>
  <c r="M111" i="3"/>
  <c r="L111" i="3"/>
  <c r="K111" i="3"/>
  <c r="J111" i="3"/>
  <c r="I111" i="3"/>
  <c r="H111" i="3"/>
  <c r="N111" i="3" s="1"/>
  <c r="AH110" i="3"/>
  <c r="AF110" i="3"/>
  <c r="AD110" i="3"/>
  <c r="AC110" i="3"/>
  <c r="AE110" i="3" s="1"/>
  <c r="AA110" i="3"/>
  <c r="Z110" i="3"/>
  <c r="Y110" i="3"/>
  <c r="X110" i="3"/>
  <c r="V110" i="3"/>
  <c r="T110" i="3"/>
  <c r="U110" i="3" s="1"/>
  <c r="W110" i="3" s="1"/>
  <c r="S110" i="3"/>
  <c r="O110" i="3"/>
  <c r="Q110" i="3" s="1"/>
  <c r="M110" i="3"/>
  <c r="L110" i="3"/>
  <c r="K110" i="3"/>
  <c r="J110" i="3"/>
  <c r="I110" i="3"/>
  <c r="H110" i="3"/>
  <c r="N110" i="3" s="1"/>
  <c r="AH109" i="3"/>
  <c r="AF109" i="3"/>
  <c r="AD109" i="3"/>
  <c r="AC109" i="3"/>
  <c r="AE109" i="3" s="1"/>
  <c r="AA109" i="3"/>
  <c r="Z109" i="3"/>
  <c r="Y109" i="3"/>
  <c r="X109" i="3"/>
  <c r="V109" i="3"/>
  <c r="T109" i="3"/>
  <c r="U109" i="3" s="1"/>
  <c r="W109" i="3" s="1"/>
  <c r="S109" i="3"/>
  <c r="O109" i="3"/>
  <c r="Q109" i="3" s="1"/>
  <c r="R109" i="3" s="1"/>
  <c r="M109" i="3"/>
  <c r="L109" i="3"/>
  <c r="K109" i="3"/>
  <c r="J109" i="3"/>
  <c r="I109" i="3"/>
  <c r="H109" i="3"/>
  <c r="N109" i="3" s="1"/>
  <c r="AH108" i="3"/>
  <c r="AF108" i="3"/>
  <c r="AD108" i="3"/>
  <c r="AC108" i="3"/>
  <c r="AE108" i="3" s="1"/>
  <c r="AA108" i="3"/>
  <c r="Z108" i="3"/>
  <c r="Y108" i="3"/>
  <c r="X108" i="3"/>
  <c r="T108" i="3"/>
  <c r="S108" i="3"/>
  <c r="U108" i="3" s="1"/>
  <c r="W108" i="3" s="1"/>
  <c r="O108" i="3"/>
  <c r="Q108" i="3" s="1"/>
  <c r="M108" i="3"/>
  <c r="L108" i="3"/>
  <c r="K108" i="3"/>
  <c r="J108" i="3"/>
  <c r="N108" i="3" s="1"/>
  <c r="I108" i="3"/>
  <c r="H108" i="3"/>
  <c r="AF107" i="3"/>
  <c r="AH107" i="3" s="1"/>
  <c r="AD107" i="3"/>
  <c r="AA107" i="3"/>
  <c r="AC107" i="3" s="1"/>
  <c r="AE107" i="3" s="1"/>
  <c r="Z107" i="3"/>
  <c r="Y107" i="3"/>
  <c r="X107" i="3"/>
  <c r="V107" i="3"/>
  <c r="T107" i="3"/>
  <c r="S107" i="3"/>
  <c r="U107" i="3" s="1"/>
  <c r="W107" i="3" s="1"/>
  <c r="O107" i="3"/>
  <c r="Q107" i="3" s="1"/>
  <c r="M107" i="3"/>
  <c r="L107" i="3"/>
  <c r="K107" i="3"/>
  <c r="J107" i="3"/>
  <c r="N107" i="3" s="1"/>
  <c r="I107" i="3"/>
  <c r="H107" i="3"/>
  <c r="AF106" i="3"/>
  <c r="AH106" i="3" s="1"/>
  <c r="AD106" i="3"/>
  <c r="AA106" i="3"/>
  <c r="AC106" i="3" s="1"/>
  <c r="AE106" i="3" s="1"/>
  <c r="Z106" i="3"/>
  <c r="Y106" i="3"/>
  <c r="X106" i="3"/>
  <c r="V106" i="3"/>
  <c r="T106" i="3"/>
  <c r="S106" i="3"/>
  <c r="U106" i="3" s="1"/>
  <c r="W106" i="3" s="1"/>
  <c r="O106" i="3"/>
  <c r="Q106" i="3" s="1"/>
  <c r="M106" i="3"/>
  <c r="L106" i="3"/>
  <c r="K106" i="3"/>
  <c r="J106" i="3"/>
  <c r="N106" i="3" s="1"/>
  <c r="I106" i="3"/>
  <c r="H106" i="3"/>
  <c r="AF105" i="3"/>
  <c r="AH105" i="3" s="1"/>
  <c r="AD105" i="3"/>
  <c r="AA105" i="3"/>
  <c r="AC105" i="3" s="1"/>
  <c r="AE105" i="3" s="1"/>
  <c r="Z105" i="3"/>
  <c r="Y105" i="3"/>
  <c r="X105" i="3"/>
  <c r="V105" i="3"/>
  <c r="T105" i="3"/>
  <c r="S105" i="3"/>
  <c r="U105" i="3" s="1"/>
  <c r="W105" i="3" s="1"/>
  <c r="O105" i="3"/>
  <c r="Q105" i="3" s="1"/>
  <c r="M105" i="3"/>
  <c r="L105" i="3"/>
  <c r="K105" i="3"/>
  <c r="J105" i="3"/>
  <c r="N105" i="3" s="1"/>
  <c r="I105" i="3"/>
  <c r="H105" i="3"/>
  <c r="AF104" i="3"/>
  <c r="AH104" i="3" s="1"/>
  <c r="AD104" i="3"/>
  <c r="AA104" i="3"/>
  <c r="AC104" i="3" s="1"/>
  <c r="AE104" i="3" s="1"/>
  <c r="Z104" i="3"/>
  <c r="Y104" i="3"/>
  <c r="X104" i="3"/>
  <c r="V104" i="3"/>
  <c r="T104" i="3"/>
  <c r="S104" i="3"/>
  <c r="U104" i="3" s="1"/>
  <c r="W104" i="3" s="1"/>
  <c r="O104" i="3"/>
  <c r="Q104" i="3" s="1"/>
  <c r="M104" i="3"/>
  <c r="L104" i="3"/>
  <c r="K104" i="3"/>
  <c r="J104" i="3"/>
  <c r="N104" i="3" s="1"/>
  <c r="I104" i="3"/>
  <c r="H104" i="3"/>
  <c r="AF103" i="3"/>
  <c r="AH103" i="3" s="1"/>
  <c r="AD103" i="3"/>
  <c r="AA103" i="3"/>
  <c r="AC103" i="3" s="1"/>
  <c r="AE103" i="3" s="1"/>
  <c r="Z103" i="3"/>
  <c r="Y103" i="3"/>
  <c r="X103" i="3"/>
  <c r="V103" i="3"/>
  <c r="T103" i="3"/>
  <c r="S103" i="3"/>
  <c r="U103" i="3" s="1"/>
  <c r="W103" i="3" s="1"/>
  <c r="O103" i="3"/>
  <c r="Q103" i="3" s="1"/>
  <c r="M103" i="3"/>
  <c r="L103" i="3"/>
  <c r="K103" i="3"/>
  <c r="J103" i="3"/>
  <c r="N103" i="3" s="1"/>
  <c r="I103" i="3"/>
  <c r="H103" i="3"/>
  <c r="AF102" i="3"/>
  <c r="AH102" i="3" s="1"/>
  <c r="AD102" i="3"/>
  <c r="AA102" i="3"/>
  <c r="AC102" i="3" s="1"/>
  <c r="AE102" i="3" s="1"/>
  <c r="Z102" i="3"/>
  <c r="Y102" i="3"/>
  <c r="X102" i="3"/>
  <c r="V102" i="3"/>
  <c r="T102" i="3"/>
  <c r="S102" i="3"/>
  <c r="U102" i="3" s="1"/>
  <c r="W102" i="3" s="1"/>
  <c r="O102" i="3"/>
  <c r="Q102" i="3" s="1"/>
  <c r="M102" i="3"/>
  <c r="L102" i="3"/>
  <c r="K102" i="3"/>
  <c r="J102" i="3"/>
  <c r="N102" i="3" s="1"/>
  <c r="I102" i="3"/>
  <c r="H102" i="3"/>
  <c r="AF101" i="3"/>
  <c r="AH101" i="3" s="1"/>
  <c r="AD101" i="3"/>
  <c r="AA101" i="3"/>
  <c r="AC101" i="3" s="1"/>
  <c r="AE101" i="3" s="1"/>
  <c r="Z101" i="3"/>
  <c r="Y101" i="3"/>
  <c r="X101" i="3"/>
  <c r="V101" i="3"/>
  <c r="T101" i="3"/>
  <c r="S101" i="3"/>
  <c r="U101" i="3" s="1"/>
  <c r="W101" i="3" s="1"/>
  <c r="O101" i="3"/>
  <c r="Q101" i="3" s="1"/>
  <c r="M101" i="3"/>
  <c r="L101" i="3"/>
  <c r="K101" i="3"/>
  <c r="J101" i="3"/>
  <c r="N101" i="3" s="1"/>
  <c r="I101" i="3"/>
  <c r="H101" i="3"/>
  <c r="AF100" i="3"/>
  <c r="AH100" i="3" s="1"/>
  <c r="AD100" i="3"/>
  <c r="AA100" i="3"/>
  <c r="AC100" i="3" s="1"/>
  <c r="AE100" i="3" s="1"/>
  <c r="Z100" i="3"/>
  <c r="Y100" i="3"/>
  <c r="X100" i="3"/>
  <c r="V100" i="3"/>
  <c r="T100" i="3"/>
  <c r="S100" i="3"/>
  <c r="U100" i="3" s="1"/>
  <c r="W100" i="3" s="1"/>
  <c r="O100" i="3"/>
  <c r="Q100" i="3" s="1"/>
  <c r="M100" i="3"/>
  <c r="L100" i="3"/>
  <c r="K100" i="3"/>
  <c r="J100" i="3"/>
  <c r="N100" i="3" s="1"/>
  <c r="I100" i="3"/>
  <c r="H100" i="3"/>
  <c r="AF99" i="3"/>
  <c r="AH99" i="3" s="1"/>
  <c r="AD99" i="3"/>
  <c r="AA99" i="3"/>
  <c r="AC99" i="3" s="1"/>
  <c r="AE99" i="3" s="1"/>
  <c r="Z99" i="3"/>
  <c r="Y99" i="3"/>
  <c r="X99" i="3"/>
  <c r="V99" i="3"/>
  <c r="T99" i="3"/>
  <c r="S99" i="3"/>
  <c r="U99" i="3" s="1"/>
  <c r="W99" i="3" s="1"/>
  <c r="O99" i="3"/>
  <c r="Q99" i="3" s="1"/>
  <c r="M99" i="3"/>
  <c r="L99" i="3"/>
  <c r="K99" i="3"/>
  <c r="J99" i="3"/>
  <c r="N99" i="3" s="1"/>
  <c r="I99" i="3"/>
  <c r="H99" i="3"/>
  <c r="AH98" i="3"/>
  <c r="AE98" i="3"/>
  <c r="AC98" i="3"/>
  <c r="Z98" i="3"/>
  <c r="Y98" i="3"/>
  <c r="X98" i="3"/>
  <c r="V98" i="3"/>
  <c r="T98" i="3"/>
  <c r="U98" i="3" s="1"/>
  <c r="W98" i="3" s="1"/>
  <c r="S98" i="3"/>
  <c r="O98" i="3"/>
  <c r="Q98" i="3" s="1"/>
  <c r="R98" i="3" s="1"/>
  <c r="M98" i="3"/>
  <c r="L98" i="3"/>
  <c r="K98" i="3"/>
  <c r="J98" i="3"/>
  <c r="I98" i="3"/>
  <c r="H98" i="3"/>
  <c r="N98" i="3" s="1"/>
  <c r="AH97" i="3"/>
  <c r="AF97" i="3"/>
  <c r="AD97" i="3"/>
  <c r="AC97" i="3"/>
  <c r="AE97" i="3" s="1"/>
  <c r="AA97" i="3"/>
  <c r="Z97" i="3"/>
  <c r="Y97" i="3"/>
  <c r="X97" i="3"/>
  <c r="V97" i="3"/>
  <c r="T97" i="3"/>
  <c r="U97" i="3" s="1"/>
  <c r="W97" i="3" s="1"/>
  <c r="S97" i="3"/>
  <c r="O97" i="3"/>
  <c r="Q97" i="3" s="1"/>
  <c r="M97" i="3"/>
  <c r="L97" i="3"/>
  <c r="K97" i="3"/>
  <c r="J97" i="3"/>
  <c r="I97" i="3"/>
  <c r="H97" i="3"/>
  <c r="N97" i="3" s="1"/>
  <c r="AH96" i="3"/>
  <c r="AF96" i="3"/>
  <c r="AD96" i="3"/>
  <c r="AC96" i="3"/>
  <c r="AE96" i="3" s="1"/>
  <c r="AA96" i="3"/>
  <c r="Z96" i="3"/>
  <c r="Y96" i="3"/>
  <c r="X96" i="3"/>
  <c r="T96" i="3"/>
  <c r="S96" i="3"/>
  <c r="U96" i="3" s="1"/>
  <c r="W96" i="3" s="1"/>
  <c r="O96" i="3"/>
  <c r="Q96" i="3" s="1"/>
  <c r="M96" i="3"/>
  <c r="L96" i="3"/>
  <c r="K96" i="3"/>
  <c r="J96" i="3"/>
  <c r="N96" i="3" s="1"/>
  <c r="I96" i="3"/>
  <c r="H96" i="3"/>
  <c r="AF95" i="3"/>
  <c r="AH95" i="3" s="1"/>
  <c r="AD95" i="3"/>
  <c r="AA95" i="3"/>
  <c r="AC95" i="3" s="1"/>
  <c r="AE95" i="3" s="1"/>
  <c r="Z95" i="3"/>
  <c r="Y95" i="3"/>
  <c r="X95" i="3"/>
  <c r="V95" i="3"/>
  <c r="T95" i="3"/>
  <c r="S95" i="3"/>
  <c r="U95" i="3" s="1"/>
  <c r="W95" i="3" s="1"/>
  <c r="O95" i="3"/>
  <c r="Q95" i="3" s="1"/>
  <c r="M95" i="3"/>
  <c r="L95" i="3"/>
  <c r="K95" i="3"/>
  <c r="J95" i="3"/>
  <c r="N95" i="3" s="1"/>
  <c r="I95" i="3"/>
  <c r="H95" i="3"/>
  <c r="AF94" i="3"/>
  <c r="AH94" i="3" s="1"/>
  <c r="AD94" i="3"/>
  <c r="AA94" i="3"/>
  <c r="AC94" i="3" s="1"/>
  <c r="AE94" i="3" s="1"/>
  <c r="Z94" i="3"/>
  <c r="Y94" i="3"/>
  <c r="X94" i="3"/>
  <c r="V94" i="3"/>
  <c r="T94" i="3"/>
  <c r="S94" i="3"/>
  <c r="U94" i="3" s="1"/>
  <c r="W94" i="3" s="1"/>
  <c r="O94" i="3"/>
  <c r="Q94" i="3" s="1"/>
  <c r="M94" i="3"/>
  <c r="L94" i="3"/>
  <c r="K94" i="3"/>
  <c r="J94" i="3"/>
  <c r="N94" i="3" s="1"/>
  <c r="I94" i="3"/>
  <c r="H94" i="3"/>
  <c r="AF93" i="3"/>
  <c r="AH93" i="3" s="1"/>
  <c r="AD93" i="3"/>
  <c r="AA93" i="3"/>
  <c r="AC93" i="3" s="1"/>
  <c r="AE93" i="3" s="1"/>
  <c r="Z93" i="3"/>
  <c r="Y93" i="3"/>
  <c r="X93" i="3"/>
  <c r="V93" i="3"/>
  <c r="T93" i="3"/>
  <c r="S93" i="3"/>
  <c r="U93" i="3" s="1"/>
  <c r="W93" i="3" s="1"/>
  <c r="O93" i="3"/>
  <c r="Q93" i="3" s="1"/>
  <c r="M93" i="3"/>
  <c r="L93" i="3"/>
  <c r="K93" i="3"/>
  <c r="J93" i="3"/>
  <c r="N93" i="3" s="1"/>
  <c r="I93" i="3"/>
  <c r="H93" i="3"/>
  <c r="AF92" i="3"/>
  <c r="AH92" i="3" s="1"/>
  <c r="AD92" i="3"/>
  <c r="AA92" i="3"/>
  <c r="AC92" i="3" s="1"/>
  <c r="AE92" i="3" s="1"/>
  <c r="Z92" i="3"/>
  <c r="Y92" i="3"/>
  <c r="X92" i="3"/>
  <c r="V92" i="3"/>
  <c r="T92" i="3"/>
  <c r="S92" i="3"/>
  <c r="U92" i="3" s="1"/>
  <c r="W92" i="3" s="1"/>
  <c r="O92" i="3"/>
  <c r="Q92" i="3" s="1"/>
  <c r="M92" i="3"/>
  <c r="L92" i="3"/>
  <c r="K92" i="3"/>
  <c r="J92" i="3"/>
  <c r="N92" i="3" s="1"/>
  <c r="I92" i="3"/>
  <c r="H92" i="3"/>
  <c r="AF91" i="3"/>
  <c r="AH91" i="3" s="1"/>
  <c r="AD91" i="3"/>
  <c r="AA91" i="3"/>
  <c r="AC91" i="3" s="1"/>
  <c r="AE91" i="3" s="1"/>
  <c r="Z91" i="3"/>
  <c r="Y91" i="3"/>
  <c r="X91" i="3"/>
  <c r="T91" i="3"/>
  <c r="S91" i="3"/>
  <c r="U91" i="3" s="1"/>
  <c r="W91" i="3" s="1"/>
  <c r="R91" i="3"/>
  <c r="O91" i="3"/>
  <c r="Q91" i="3" s="1"/>
  <c r="M91" i="3"/>
  <c r="L91" i="3"/>
  <c r="K91" i="3"/>
  <c r="J91" i="3"/>
  <c r="I91" i="3"/>
  <c r="N91" i="3" s="1"/>
  <c r="H91" i="3"/>
  <c r="AF90" i="3"/>
  <c r="AH90" i="3" s="1"/>
  <c r="AD90" i="3"/>
  <c r="AA90" i="3"/>
  <c r="AC90" i="3" s="1"/>
  <c r="AE90" i="3" s="1"/>
  <c r="Z90" i="3"/>
  <c r="Y90" i="3"/>
  <c r="X90" i="3"/>
  <c r="V90" i="3"/>
  <c r="T90" i="3"/>
  <c r="S90" i="3"/>
  <c r="U90" i="3" s="1"/>
  <c r="O90" i="3"/>
  <c r="Q90" i="3" s="1"/>
  <c r="M90" i="3"/>
  <c r="L90" i="3"/>
  <c r="K90" i="3"/>
  <c r="J90" i="3"/>
  <c r="I90" i="3"/>
  <c r="N90" i="3" s="1"/>
  <c r="R90" i="3" s="1"/>
  <c r="H90" i="3"/>
  <c r="AF89" i="3"/>
  <c r="AH89" i="3" s="1"/>
  <c r="AE89" i="3"/>
  <c r="AD89" i="3"/>
  <c r="AA89" i="3"/>
  <c r="AC89" i="3" s="1"/>
  <c r="Z89" i="3"/>
  <c r="Y89" i="3"/>
  <c r="X89" i="3"/>
  <c r="V89" i="3"/>
  <c r="T89" i="3"/>
  <c r="S89" i="3"/>
  <c r="U89" i="3" s="1"/>
  <c r="R89" i="3"/>
  <c r="O89" i="3"/>
  <c r="Q89" i="3" s="1"/>
  <c r="M89" i="3"/>
  <c r="L89" i="3"/>
  <c r="K89" i="3"/>
  <c r="J89" i="3"/>
  <c r="I89" i="3"/>
  <c r="N89" i="3" s="1"/>
  <c r="H89" i="3"/>
  <c r="AF88" i="3"/>
  <c r="AH88" i="3" s="1"/>
  <c r="AD88" i="3"/>
  <c r="AA88" i="3"/>
  <c r="AC88" i="3" s="1"/>
  <c r="AE88" i="3" s="1"/>
  <c r="Z88" i="3"/>
  <c r="Y88" i="3"/>
  <c r="X88" i="3"/>
  <c r="V88" i="3"/>
  <c r="T88" i="3"/>
  <c r="S88" i="3"/>
  <c r="U88" i="3" s="1"/>
  <c r="O88" i="3"/>
  <c r="Q88" i="3" s="1"/>
  <c r="M88" i="3"/>
  <c r="L88" i="3"/>
  <c r="K88" i="3"/>
  <c r="J88" i="3"/>
  <c r="I88" i="3"/>
  <c r="N88" i="3" s="1"/>
  <c r="R88" i="3" s="1"/>
  <c r="H88" i="3"/>
  <c r="AF87" i="3"/>
  <c r="AH87" i="3" s="1"/>
  <c r="AE87" i="3"/>
  <c r="AD87" i="3"/>
  <c r="AA87" i="3"/>
  <c r="AC87" i="3" s="1"/>
  <c r="Z87" i="3"/>
  <c r="Y87" i="3"/>
  <c r="X87" i="3"/>
  <c r="V87" i="3"/>
  <c r="T87" i="3"/>
  <c r="S87" i="3"/>
  <c r="U87" i="3" s="1"/>
  <c r="R87" i="3"/>
  <c r="O87" i="3"/>
  <c r="Q87" i="3" s="1"/>
  <c r="M87" i="3"/>
  <c r="L87" i="3"/>
  <c r="K87" i="3"/>
  <c r="J87" i="3"/>
  <c r="I87" i="3"/>
  <c r="N87" i="3" s="1"/>
  <c r="H87" i="3"/>
  <c r="AH86" i="3"/>
  <c r="AC86" i="3"/>
  <c r="AE86" i="3" s="1"/>
  <c r="Z86" i="3"/>
  <c r="Y86" i="3"/>
  <c r="X86" i="3"/>
  <c r="T86" i="3"/>
  <c r="S86" i="3"/>
  <c r="U86" i="3" s="1"/>
  <c r="W86" i="3" s="1"/>
  <c r="R86" i="3"/>
  <c r="O86" i="3"/>
  <c r="Q86" i="3" s="1"/>
  <c r="M86" i="3"/>
  <c r="L86" i="3"/>
  <c r="K86" i="3"/>
  <c r="J86" i="3"/>
  <c r="I86" i="3"/>
  <c r="N86" i="3" s="1"/>
  <c r="H86" i="3"/>
  <c r="AF85" i="3"/>
  <c r="AH85" i="3" s="1"/>
  <c r="AD85" i="3"/>
  <c r="AA85" i="3"/>
  <c r="AC85" i="3" s="1"/>
  <c r="AE85" i="3" s="1"/>
  <c r="Z85" i="3"/>
  <c r="Y85" i="3"/>
  <c r="X85" i="3"/>
  <c r="V85" i="3"/>
  <c r="T85" i="3"/>
  <c r="S85" i="3"/>
  <c r="U85" i="3" s="1"/>
  <c r="R85" i="3"/>
  <c r="Q85" i="3"/>
  <c r="O85" i="3"/>
  <c r="M85" i="3"/>
  <c r="L85" i="3"/>
  <c r="K85" i="3"/>
  <c r="J85" i="3"/>
  <c r="I85" i="3"/>
  <c r="N85" i="3" s="1"/>
  <c r="H85" i="3"/>
  <c r="AF84" i="3"/>
  <c r="AH84" i="3" s="1"/>
  <c r="AE84" i="3"/>
  <c r="AD84" i="3"/>
  <c r="AA84" i="3"/>
  <c r="AC84" i="3" s="1"/>
  <c r="Z84" i="3"/>
  <c r="Y84" i="3"/>
  <c r="X84" i="3"/>
  <c r="V84" i="3"/>
  <c r="T84" i="3"/>
  <c r="S84" i="3"/>
  <c r="U84" i="3" s="1"/>
  <c r="W84" i="3" s="1"/>
  <c r="Q84" i="3"/>
  <c r="O84" i="3"/>
  <c r="M84" i="3"/>
  <c r="L84" i="3"/>
  <c r="K84" i="3"/>
  <c r="J84" i="3"/>
  <c r="I84" i="3"/>
  <c r="N84" i="3" s="1"/>
  <c r="R84" i="3" s="1"/>
  <c r="H84" i="3"/>
  <c r="AF83" i="3"/>
  <c r="AH83" i="3" s="1"/>
  <c r="AE83" i="3"/>
  <c r="AD83" i="3"/>
  <c r="AA83" i="3"/>
  <c r="AC83" i="3" s="1"/>
  <c r="Z83" i="3"/>
  <c r="Y83" i="3"/>
  <c r="X83" i="3"/>
  <c r="V83" i="3"/>
  <c r="T83" i="3"/>
  <c r="S83" i="3"/>
  <c r="U83" i="3" s="1"/>
  <c r="R83" i="3"/>
  <c r="Q83" i="3"/>
  <c r="O83" i="3"/>
  <c r="M83" i="3"/>
  <c r="L83" i="3"/>
  <c r="K83" i="3"/>
  <c r="J83" i="3"/>
  <c r="I83" i="3"/>
  <c r="N83" i="3" s="1"/>
  <c r="H83" i="3"/>
  <c r="AF82" i="3"/>
  <c r="AH82" i="3" s="1"/>
  <c r="AD82" i="3"/>
  <c r="AA82" i="3"/>
  <c r="AC82" i="3" s="1"/>
  <c r="AE82" i="3" s="1"/>
  <c r="Z82" i="3"/>
  <c r="Y82" i="3"/>
  <c r="X82" i="3"/>
  <c r="V82" i="3"/>
  <c r="T82" i="3"/>
  <c r="S82" i="3"/>
  <c r="U82" i="3" s="1"/>
  <c r="W82" i="3" s="1"/>
  <c r="Q82" i="3"/>
  <c r="O82" i="3"/>
  <c r="M82" i="3"/>
  <c r="L82" i="3"/>
  <c r="K82" i="3"/>
  <c r="J82" i="3"/>
  <c r="I82" i="3"/>
  <c r="N82" i="3" s="1"/>
  <c r="R82" i="3" s="1"/>
  <c r="H82" i="3"/>
  <c r="AF81" i="3"/>
  <c r="AH81" i="3" s="1"/>
  <c r="AD81" i="3"/>
  <c r="AA81" i="3"/>
  <c r="AC81" i="3" s="1"/>
  <c r="AE81" i="3" s="1"/>
  <c r="Z81" i="3"/>
  <c r="Y81" i="3"/>
  <c r="X81" i="3"/>
  <c r="V81" i="3"/>
  <c r="T81" i="3"/>
  <c r="S81" i="3"/>
  <c r="U81" i="3" s="1"/>
  <c r="R81" i="3"/>
  <c r="Q81" i="3"/>
  <c r="O81" i="3"/>
  <c r="M81" i="3"/>
  <c r="L81" i="3"/>
  <c r="K81" i="3"/>
  <c r="J81" i="3"/>
  <c r="I81" i="3"/>
  <c r="N81" i="3" s="1"/>
  <c r="H81" i="3"/>
  <c r="AF80" i="3"/>
  <c r="AH80" i="3" s="1"/>
  <c r="AE80" i="3"/>
  <c r="AD80" i="3"/>
  <c r="AA80" i="3"/>
  <c r="AC80" i="3" s="1"/>
  <c r="Z80" i="3"/>
  <c r="Y80" i="3"/>
  <c r="X80" i="3"/>
  <c r="V80" i="3"/>
  <c r="T80" i="3"/>
  <c r="S80" i="3"/>
  <c r="U80" i="3" s="1"/>
  <c r="W80" i="3" s="1"/>
  <c r="Q80" i="3"/>
  <c r="O80" i="3"/>
  <c r="M80" i="3"/>
  <c r="L80" i="3"/>
  <c r="K80" i="3"/>
  <c r="J80" i="3"/>
  <c r="I80" i="3"/>
  <c r="N80" i="3" s="1"/>
  <c r="R80" i="3" s="1"/>
  <c r="H80" i="3"/>
  <c r="AF79" i="3"/>
  <c r="AH79" i="3" s="1"/>
  <c r="AE79" i="3"/>
  <c r="AD79" i="3"/>
  <c r="AA79" i="3"/>
  <c r="AC79" i="3" s="1"/>
  <c r="Z79" i="3"/>
  <c r="Y79" i="3"/>
  <c r="X79" i="3"/>
  <c r="V79" i="3"/>
  <c r="T79" i="3"/>
  <c r="S79" i="3"/>
  <c r="U79" i="3" s="1"/>
  <c r="R79" i="3"/>
  <c r="Q79" i="3"/>
  <c r="O79" i="3"/>
  <c r="M79" i="3"/>
  <c r="L79" i="3"/>
  <c r="K79" i="3"/>
  <c r="J79" i="3"/>
  <c r="I79" i="3"/>
  <c r="N79" i="3" s="1"/>
  <c r="H79" i="3"/>
  <c r="AF78" i="3"/>
  <c r="AH78" i="3" s="1"/>
  <c r="AD78" i="3"/>
  <c r="AA78" i="3"/>
  <c r="AC78" i="3" s="1"/>
  <c r="AE78" i="3" s="1"/>
  <c r="Z78" i="3"/>
  <c r="Y78" i="3"/>
  <c r="X78" i="3"/>
  <c r="V78" i="3"/>
  <c r="T78" i="3"/>
  <c r="S78" i="3"/>
  <c r="U78" i="3" s="1"/>
  <c r="W78" i="3" s="1"/>
  <c r="Q78" i="3"/>
  <c r="O78" i="3"/>
  <c r="M78" i="3"/>
  <c r="L78" i="3"/>
  <c r="K78" i="3"/>
  <c r="J78" i="3"/>
  <c r="I78" i="3"/>
  <c r="N78" i="3" s="1"/>
  <c r="R78" i="3" s="1"/>
  <c r="H78" i="3"/>
  <c r="AF77" i="3"/>
  <c r="AH77" i="3" s="1"/>
  <c r="AD77" i="3"/>
  <c r="AA77" i="3"/>
  <c r="AC77" i="3" s="1"/>
  <c r="AE77" i="3" s="1"/>
  <c r="Z77" i="3"/>
  <c r="Y77" i="3"/>
  <c r="X77" i="3"/>
  <c r="V77" i="3"/>
  <c r="T77" i="3"/>
  <c r="S77" i="3"/>
  <c r="U77" i="3" s="1"/>
  <c r="R77" i="3"/>
  <c r="Q77" i="3"/>
  <c r="O77" i="3"/>
  <c r="M77" i="3"/>
  <c r="L77" i="3"/>
  <c r="K77" i="3"/>
  <c r="J77" i="3"/>
  <c r="I77" i="3"/>
  <c r="N77" i="3" s="1"/>
  <c r="H77" i="3"/>
  <c r="AF76" i="3"/>
  <c r="AH76" i="3" s="1"/>
  <c r="AE76" i="3"/>
  <c r="AD76" i="3"/>
  <c r="AA76" i="3"/>
  <c r="AC76" i="3" s="1"/>
  <c r="Z76" i="3"/>
  <c r="Y76" i="3"/>
  <c r="X76" i="3"/>
  <c r="U76" i="3"/>
  <c r="W76" i="3" s="1"/>
  <c r="T76" i="3"/>
  <c r="S76" i="3"/>
  <c r="Q76" i="3"/>
  <c r="O76" i="3"/>
  <c r="M76" i="3"/>
  <c r="L76" i="3"/>
  <c r="K76" i="3"/>
  <c r="J76" i="3"/>
  <c r="I76" i="3"/>
  <c r="H76" i="3"/>
  <c r="N76" i="3" s="1"/>
  <c r="AH75" i="3"/>
  <c r="AF75" i="3"/>
  <c r="AD75" i="3"/>
  <c r="AE75" i="3" s="1"/>
  <c r="AC75" i="3"/>
  <c r="AA75" i="3"/>
  <c r="Z75" i="3"/>
  <c r="Y75" i="3"/>
  <c r="X75" i="3"/>
  <c r="T75" i="3"/>
  <c r="S75" i="3"/>
  <c r="U75" i="3" s="1"/>
  <c r="W75" i="3" s="1"/>
  <c r="O75" i="3"/>
  <c r="Q75" i="3" s="1"/>
  <c r="M75" i="3"/>
  <c r="L75" i="3"/>
  <c r="K75" i="3"/>
  <c r="J75" i="3"/>
  <c r="I75" i="3"/>
  <c r="H75" i="3"/>
  <c r="AH74" i="3"/>
  <c r="AF74" i="3"/>
  <c r="AD74" i="3"/>
  <c r="AC74" i="3"/>
  <c r="AE74" i="3" s="1"/>
  <c r="AA74" i="3"/>
  <c r="Z74" i="3"/>
  <c r="Y74" i="3"/>
  <c r="X74" i="3"/>
  <c r="T74" i="3"/>
  <c r="S74" i="3"/>
  <c r="U74" i="3" s="1"/>
  <c r="W74" i="3" s="1"/>
  <c r="O74" i="3"/>
  <c r="Q74" i="3" s="1"/>
  <c r="M74" i="3"/>
  <c r="L74" i="3"/>
  <c r="K74" i="3"/>
  <c r="J74" i="3"/>
  <c r="N74" i="3" s="1"/>
  <c r="I74" i="3"/>
  <c r="H74" i="3"/>
  <c r="AF73" i="3"/>
  <c r="AH73" i="3" s="1"/>
  <c r="AD73" i="3"/>
  <c r="AA73" i="3"/>
  <c r="AC73" i="3" s="1"/>
  <c r="AE73" i="3" s="1"/>
  <c r="Z73" i="3"/>
  <c r="Y73" i="3"/>
  <c r="X73" i="3"/>
  <c r="T73" i="3"/>
  <c r="S73" i="3"/>
  <c r="U73" i="3" s="1"/>
  <c r="W73" i="3" s="1"/>
  <c r="Q73" i="3"/>
  <c r="O73" i="3"/>
  <c r="M73" i="3"/>
  <c r="L73" i="3"/>
  <c r="K73" i="3"/>
  <c r="J73" i="3"/>
  <c r="I73" i="3"/>
  <c r="N73" i="3" s="1"/>
  <c r="R73" i="3" s="1"/>
  <c r="H73" i="3"/>
  <c r="AF72" i="3"/>
  <c r="AH72" i="3" s="1"/>
  <c r="AE72" i="3"/>
  <c r="AD72" i="3"/>
  <c r="AA72" i="3"/>
  <c r="AC72" i="3" s="1"/>
  <c r="Z72" i="3"/>
  <c r="Y72" i="3"/>
  <c r="X72" i="3"/>
  <c r="V72" i="3"/>
  <c r="T72" i="3"/>
  <c r="S72" i="3"/>
  <c r="U72" i="3" s="1"/>
  <c r="R72" i="3"/>
  <c r="Q72" i="3"/>
  <c r="O72" i="3"/>
  <c r="M72" i="3"/>
  <c r="L72" i="3"/>
  <c r="K72" i="3"/>
  <c r="J72" i="3"/>
  <c r="I72" i="3"/>
  <c r="N72" i="3" s="1"/>
  <c r="H72" i="3"/>
  <c r="AF71" i="3"/>
  <c r="AH71" i="3" s="1"/>
  <c r="AD71" i="3"/>
  <c r="AA71" i="3"/>
  <c r="AC71" i="3" s="1"/>
  <c r="AE71" i="3" s="1"/>
  <c r="Z71" i="3"/>
  <c r="Y71" i="3"/>
  <c r="X71" i="3"/>
  <c r="V71" i="3"/>
  <c r="T71" i="3"/>
  <c r="S71" i="3"/>
  <c r="U71" i="3" s="1"/>
  <c r="W71" i="3" s="1"/>
  <c r="Q71" i="3"/>
  <c r="O71" i="3"/>
  <c r="M71" i="3"/>
  <c r="L71" i="3"/>
  <c r="K71" i="3"/>
  <c r="J71" i="3"/>
  <c r="I71" i="3"/>
  <c r="N71" i="3" s="1"/>
  <c r="R71" i="3" s="1"/>
  <c r="H71" i="3"/>
  <c r="AF70" i="3"/>
  <c r="AH70" i="3" s="1"/>
  <c r="AD70" i="3"/>
  <c r="AA70" i="3"/>
  <c r="AC70" i="3" s="1"/>
  <c r="AE70" i="3" s="1"/>
  <c r="Z70" i="3"/>
  <c r="Y70" i="3"/>
  <c r="X70" i="3"/>
  <c r="V70" i="3"/>
  <c r="T70" i="3"/>
  <c r="S70" i="3"/>
  <c r="U70" i="3" s="1"/>
  <c r="Q70" i="3"/>
  <c r="O70" i="3"/>
  <c r="M70" i="3"/>
  <c r="L70" i="3"/>
  <c r="K70" i="3"/>
  <c r="J70" i="3"/>
  <c r="I70" i="3"/>
  <c r="H70" i="3"/>
  <c r="N70" i="3" s="1"/>
  <c r="R70" i="3" s="1"/>
  <c r="AF69" i="3"/>
  <c r="AH69" i="3" s="1"/>
  <c r="AE69" i="3"/>
  <c r="AD69" i="3"/>
  <c r="AA69" i="3"/>
  <c r="AC69" i="3" s="1"/>
  <c r="Z69" i="3"/>
  <c r="Y69" i="3"/>
  <c r="X69" i="3"/>
  <c r="V69" i="3"/>
  <c r="T69" i="3"/>
  <c r="S69" i="3"/>
  <c r="U69" i="3" s="1"/>
  <c r="W69" i="3" s="1"/>
  <c r="Q69" i="3"/>
  <c r="O69" i="3"/>
  <c r="M69" i="3"/>
  <c r="L69" i="3"/>
  <c r="K69" i="3"/>
  <c r="J69" i="3"/>
  <c r="I69" i="3"/>
  <c r="H69" i="3"/>
  <c r="AF68" i="3"/>
  <c r="AH68" i="3" s="1"/>
  <c r="AE68" i="3"/>
  <c r="AD68" i="3"/>
  <c r="AA68" i="3"/>
  <c r="AC68" i="3" s="1"/>
  <c r="Z68" i="3"/>
  <c r="Y68" i="3"/>
  <c r="X68" i="3"/>
  <c r="V68" i="3"/>
  <c r="T68" i="3"/>
  <c r="S68" i="3"/>
  <c r="U68" i="3" s="1"/>
  <c r="Q68" i="3"/>
  <c r="O68" i="3"/>
  <c r="M68" i="3"/>
  <c r="L68" i="3"/>
  <c r="K68" i="3"/>
  <c r="J68" i="3"/>
  <c r="I68" i="3"/>
  <c r="H68" i="3"/>
  <c r="N68" i="3" s="1"/>
  <c r="R68" i="3" s="1"/>
  <c r="AF67" i="3"/>
  <c r="AH67" i="3" s="1"/>
  <c r="AD67" i="3"/>
  <c r="AA67" i="3"/>
  <c r="AC67" i="3" s="1"/>
  <c r="AE67" i="3" s="1"/>
  <c r="Z67" i="3"/>
  <c r="Y67" i="3"/>
  <c r="X67" i="3"/>
  <c r="V67" i="3"/>
  <c r="U67" i="3"/>
  <c r="W67" i="3" s="1"/>
  <c r="T67" i="3"/>
  <c r="S67" i="3"/>
  <c r="Q67" i="3"/>
  <c r="O67" i="3"/>
  <c r="M67" i="3"/>
  <c r="L67" i="3"/>
  <c r="K67" i="3"/>
  <c r="J67" i="3"/>
  <c r="I67" i="3"/>
  <c r="H67" i="3"/>
  <c r="N67" i="3" s="1"/>
  <c r="R67" i="3" s="1"/>
  <c r="AF66" i="3"/>
  <c r="AH66" i="3" s="1"/>
  <c r="AD66" i="3"/>
  <c r="AA66" i="3"/>
  <c r="AC66" i="3" s="1"/>
  <c r="AE66" i="3" s="1"/>
  <c r="Z66" i="3"/>
  <c r="Y66" i="3"/>
  <c r="X66" i="3"/>
  <c r="V66" i="3"/>
  <c r="U66" i="3"/>
  <c r="W66" i="3" s="1"/>
  <c r="T66" i="3"/>
  <c r="S66" i="3"/>
  <c r="Q66" i="3"/>
  <c r="O66" i="3"/>
  <c r="M66" i="3"/>
  <c r="L66" i="3"/>
  <c r="K66" i="3"/>
  <c r="J66" i="3"/>
  <c r="I66" i="3"/>
  <c r="H66" i="3"/>
  <c r="N66" i="3" s="1"/>
  <c r="R66" i="3" s="1"/>
  <c r="AF65" i="3"/>
  <c r="AH65" i="3" s="1"/>
  <c r="AD65" i="3"/>
  <c r="AA65" i="3"/>
  <c r="AC65" i="3" s="1"/>
  <c r="AE65" i="3" s="1"/>
  <c r="Z65" i="3"/>
  <c r="Y65" i="3"/>
  <c r="X65" i="3"/>
  <c r="V65" i="3"/>
  <c r="U65" i="3"/>
  <c r="W65" i="3" s="1"/>
  <c r="T65" i="3"/>
  <c r="S65" i="3"/>
  <c r="Q65" i="3"/>
  <c r="O65" i="3"/>
  <c r="M65" i="3"/>
  <c r="L65" i="3"/>
  <c r="K65" i="3"/>
  <c r="J65" i="3"/>
  <c r="I65" i="3"/>
  <c r="H65" i="3"/>
  <c r="N65" i="3" s="1"/>
  <c r="R65" i="3" s="1"/>
  <c r="AF64" i="3"/>
  <c r="AH64" i="3" s="1"/>
  <c r="AD64" i="3"/>
  <c r="AA64" i="3"/>
  <c r="AC64" i="3" s="1"/>
  <c r="AE64" i="3" s="1"/>
  <c r="Z64" i="3"/>
  <c r="Y64" i="3"/>
  <c r="X64" i="3"/>
  <c r="V64" i="3"/>
  <c r="U64" i="3"/>
  <c r="W64" i="3" s="1"/>
  <c r="T64" i="3"/>
  <c r="S64" i="3"/>
  <c r="Q64" i="3"/>
  <c r="O64" i="3"/>
  <c r="M64" i="3"/>
  <c r="L64" i="3"/>
  <c r="K64" i="3"/>
  <c r="J64" i="3"/>
  <c r="I64" i="3"/>
  <c r="H64" i="3"/>
  <c r="N64" i="3" s="1"/>
  <c r="R64" i="3" s="1"/>
  <c r="AF63" i="3"/>
  <c r="AH63" i="3" s="1"/>
  <c r="AD63" i="3"/>
  <c r="AA63" i="3"/>
  <c r="AC63" i="3" s="1"/>
  <c r="AE63" i="3" s="1"/>
  <c r="Z63" i="3"/>
  <c r="Y63" i="3"/>
  <c r="X63" i="3"/>
  <c r="V63" i="3"/>
  <c r="U63" i="3"/>
  <c r="W63" i="3" s="1"/>
  <c r="T63" i="3"/>
  <c r="S63" i="3"/>
  <c r="Q63" i="3"/>
  <c r="O63" i="3"/>
  <c r="M63" i="3"/>
  <c r="L63" i="3"/>
  <c r="K63" i="3"/>
  <c r="J63" i="3"/>
  <c r="I63" i="3"/>
  <c r="H63" i="3"/>
  <c r="N63" i="3" s="1"/>
  <c r="R63" i="3" s="1"/>
  <c r="AF62" i="3"/>
  <c r="AH62" i="3" s="1"/>
  <c r="AD62" i="3"/>
  <c r="AA62" i="3"/>
  <c r="AC62" i="3" s="1"/>
  <c r="AE62" i="3" s="1"/>
  <c r="Z62" i="3"/>
  <c r="Y62" i="3"/>
  <c r="X62" i="3"/>
  <c r="V62" i="3"/>
  <c r="U62" i="3"/>
  <c r="W62" i="3" s="1"/>
  <c r="T62" i="3"/>
  <c r="S62" i="3"/>
  <c r="Q62" i="3"/>
  <c r="O62" i="3"/>
  <c r="M62" i="3"/>
  <c r="L62" i="3"/>
  <c r="K62" i="3"/>
  <c r="J62" i="3"/>
  <c r="I62" i="3"/>
  <c r="H62" i="3"/>
  <c r="N62" i="3" s="1"/>
  <c r="R62" i="3" s="1"/>
  <c r="AF61" i="3"/>
  <c r="AH61" i="3" s="1"/>
  <c r="AD61" i="3"/>
  <c r="AA61" i="3"/>
  <c r="AC61" i="3" s="1"/>
  <c r="AE61" i="3" s="1"/>
  <c r="Z61" i="3"/>
  <c r="Y61" i="3"/>
  <c r="X61" i="3"/>
  <c r="V61" i="3"/>
  <c r="U61" i="3"/>
  <c r="W61" i="3" s="1"/>
  <c r="T61" i="3"/>
  <c r="S61" i="3"/>
  <c r="Q61" i="3"/>
  <c r="O61" i="3"/>
  <c r="M61" i="3"/>
  <c r="L61" i="3"/>
  <c r="K61" i="3"/>
  <c r="J61" i="3"/>
  <c r="I61" i="3"/>
  <c r="H61" i="3"/>
  <c r="N61" i="3" s="1"/>
  <c r="R61" i="3" s="1"/>
  <c r="AF60" i="3"/>
  <c r="AH60" i="3" s="1"/>
  <c r="AD60" i="3"/>
  <c r="AA60" i="3"/>
  <c r="AC60" i="3" s="1"/>
  <c r="AE60" i="3" s="1"/>
  <c r="Z60" i="3"/>
  <c r="Y60" i="3"/>
  <c r="X60" i="3"/>
  <c r="V60" i="3"/>
  <c r="U60" i="3"/>
  <c r="W60" i="3" s="1"/>
  <c r="T60" i="3"/>
  <c r="S60" i="3"/>
  <c r="Q60" i="3"/>
  <c r="O60" i="3"/>
  <c r="M60" i="3"/>
  <c r="L60" i="3"/>
  <c r="K60" i="3"/>
  <c r="J60" i="3"/>
  <c r="I60" i="3"/>
  <c r="H60" i="3"/>
  <c r="N60" i="3" s="1"/>
  <c r="R60" i="3" s="1"/>
  <c r="AF59" i="3"/>
  <c r="AH59" i="3" s="1"/>
  <c r="AD59" i="3"/>
  <c r="AA59" i="3"/>
  <c r="AC59" i="3" s="1"/>
  <c r="AE59" i="3" s="1"/>
  <c r="Z59" i="3"/>
  <c r="Y59" i="3"/>
  <c r="X59" i="3"/>
  <c r="V59" i="3"/>
  <c r="U59" i="3"/>
  <c r="W59" i="3" s="1"/>
  <c r="T59" i="3"/>
  <c r="S59" i="3"/>
  <c r="Q59" i="3"/>
  <c r="O59" i="3"/>
  <c r="M59" i="3"/>
  <c r="L59" i="3"/>
  <c r="K59" i="3"/>
  <c r="J59" i="3"/>
  <c r="I59" i="3"/>
  <c r="H59" i="3"/>
  <c r="N59" i="3" s="1"/>
  <c r="R59" i="3" s="1"/>
  <c r="AF58" i="3"/>
  <c r="AH58" i="3" s="1"/>
  <c r="AD58" i="3"/>
  <c r="AA58" i="3"/>
  <c r="AC58" i="3" s="1"/>
  <c r="AE58" i="3" s="1"/>
  <c r="Z58" i="3"/>
  <c r="Y58" i="3"/>
  <c r="X58" i="3"/>
  <c r="V58" i="3"/>
  <c r="U58" i="3"/>
  <c r="W58" i="3" s="1"/>
  <c r="T58" i="3"/>
  <c r="S58" i="3"/>
  <c r="Q58" i="3"/>
  <c r="O58" i="3"/>
  <c r="M58" i="3"/>
  <c r="L58" i="3"/>
  <c r="K58" i="3"/>
  <c r="J58" i="3"/>
  <c r="I58" i="3"/>
  <c r="H58" i="3"/>
  <c r="N58" i="3" s="1"/>
  <c r="R58" i="3" s="1"/>
  <c r="AF57" i="3"/>
  <c r="AH57" i="3" s="1"/>
  <c r="AD57" i="3"/>
  <c r="AA57" i="3"/>
  <c r="AC57" i="3" s="1"/>
  <c r="AE57" i="3" s="1"/>
  <c r="Z57" i="3"/>
  <c r="Y57" i="3"/>
  <c r="X57" i="3"/>
  <c r="V57" i="3"/>
  <c r="U57" i="3"/>
  <c r="W57" i="3" s="1"/>
  <c r="T57" i="3"/>
  <c r="S57" i="3"/>
  <c r="Q57" i="3"/>
  <c r="O57" i="3"/>
  <c r="M57" i="3"/>
  <c r="L57" i="3"/>
  <c r="K57" i="3"/>
  <c r="J57" i="3"/>
  <c r="I57" i="3"/>
  <c r="H57" i="3"/>
  <c r="N57" i="3" s="1"/>
  <c r="R57" i="3" s="1"/>
  <c r="AF56" i="3"/>
  <c r="AH56" i="3" s="1"/>
  <c r="AD56" i="3"/>
  <c r="AA56" i="3"/>
  <c r="AC56" i="3" s="1"/>
  <c r="AE56" i="3" s="1"/>
  <c r="Z56" i="3"/>
  <c r="Y56" i="3"/>
  <c r="X56" i="3"/>
  <c r="V56" i="3"/>
  <c r="U56" i="3"/>
  <c r="W56" i="3" s="1"/>
  <c r="T56" i="3"/>
  <c r="S56" i="3"/>
  <c r="Q56" i="3"/>
  <c r="O56" i="3"/>
  <c r="M56" i="3"/>
  <c r="L56" i="3"/>
  <c r="K56" i="3"/>
  <c r="J56" i="3"/>
  <c r="I56" i="3"/>
  <c r="H56" i="3"/>
  <c r="N56" i="3" s="1"/>
  <c r="R56" i="3" s="1"/>
  <c r="AF55" i="3"/>
  <c r="AH55" i="3" s="1"/>
  <c r="AD55" i="3"/>
  <c r="AA55" i="3"/>
  <c r="AC55" i="3" s="1"/>
  <c r="AE55" i="3" s="1"/>
  <c r="Z55" i="3"/>
  <c r="Y55" i="3"/>
  <c r="X55" i="3"/>
  <c r="V55" i="3"/>
  <c r="U55" i="3"/>
  <c r="W55" i="3" s="1"/>
  <c r="T55" i="3"/>
  <c r="S55" i="3"/>
  <c r="Q55" i="3"/>
  <c r="O55" i="3"/>
  <c r="M55" i="3"/>
  <c r="L55" i="3"/>
  <c r="K55" i="3"/>
  <c r="J55" i="3"/>
  <c r="I55" i="3"/>
  <c r="H55" i="3"/>
  <c r="N55" i="3" s="1"/>
  <c r="R55" i="3" s="1"/>
  <c r="AF54" i="3"/>
  <c r="AH54" i="3" s="1"/>
  <c r="AD54" i="3"/>
  <c r="AA54" i="3"/>
  <c r="AC54" i="3" s="1"/>
  <c r="AE54" i="3" s="1"/>
  <c r="Z54" i="3"/>
  <c r="Y54" i="3"/>
  <c r="X54" i="3"/>
  <c r="U54" i="3"/>
  <c r="W54" i="3" s="1"/>
  <c r="T54" i="3"/>
  <c r="S54" i="3"/>
  <c r="Q54" i="3"/>
  <c r="O54" i="3"/>
  <c r="M54" i="3"/>
  <c r="L54" i="3"/>
  <c r="K54" i="3"/>
  <c r="J54" i="3"/>
  <c r="I54" i="3"/>
  <c r="H54" i="3"/>
  <c r="N54" i="3" s="1"/>
  <c r="AH53" i="3"/>
  <c r="AF53" i="3"/>
  <c r="AD53" i="3"/>
  <c r="AC53" i="3"/>
  <c r="AE53" i="3" s="1"/>
  <c r="AA53" i="3"/>
  <c r="Z53" i="3"/>
  <c r="Y53" i="3"/>
  <c r="X53" i="3"/>
  <c r="T53" i="3"/>
  <c r="S53" i="3"/>
  <c r="U53" i="3" s="1"/>
  <c r="W53" i="3" s="1"/>
  <c r="O53" i="3"/>
  <c r="Q53" i="3" s="1"/>
  <c r="M53" i="3"/>
  <c r="L53" i="3"/>
  <c r="K53" i="3"/>
  <c r="J53" i="3"/>
  <c r="I53" i="3"/>
  <c r="H53" i="3"/>
  <c r="AH52" i="3"/>
  <c r="AF52" i="3"/>
  <c r="AD52" i="3"/>
  <c r="AC52" i="3"/>
  <c r="AE52" i="3" s="1"/>
  <c r="AA52" i="3"/>
  <c r="Z52" i="3"/>
  <c r="Y52" i="3"/>
  <c r="X52" i="3"/>
  <c r="V52" i="3"/>
  <c r="T52" i="3"/>
  <c r="S52" i="3"/>
  <c r="U52" i="3" s="1"/>
  <c r="W52" i="3" s="1"/>
  <c r="O52" i="3"/>
  <c r="Q52" i="3" s="1"/>
  <c r="M52" i="3"/>
  <c r="L52" i="3"/>
  <c r="K52" i="3"/>
  <c r="J52" i="3"/>
  <c r="I52" i="3"/>
  <c r="H52" i="3"/>
  <c r="AH51" i="3"/>
  <c r="AF51" i="3"/>
  <c r="AD51" i="3"/>
  <c r="AC51" i="3"/>
  <c r="AE51" i="3" s="1"/>
  <c r="AA51" i="3"/>
  <c r="Z51" i="3"/>
  <c r="Y51" i="3"/>
  <c r="X51" i="3"/>
  <c r="V51" i="3"/>
  <c r="T51" i="3"/>
  <c r="S51" i="3"/>
  <c r="U51" i="3" s="1"/>
  <c r="W51" i="3" s="1"/>
  <c r="O51" i="3"/>
  <c r="Q51" i="3" s="1"/>
  <c r="M51" i="3"/>
  <c r="L51" i="3"/>
  <c r="K51" i="3"/>
  <c r="J51" i="3"/>
  <c r="I51" i="3"/>
  <c r="H51" i="3"/>
  <c r="AH50" i="3"/>
  <c r="AF50" i="3"/>
  <c r="AD50" i="3"/>
  <c r="AC50" i="3"/>
  <c r="AE50" i="3" s="1"/>
  <c r="AA50" i="3"/>
  <c r="Z50" i="3"/>
  <c r="Y50" i="3"/>
  <c r="X50" i="3"/>
  <c r="V50" i="3"/>
  <c r="T50" i="3"/>
  <c r="S50" i="3"/>
  <c r="U50" i="3" s="1"/>
  <c r="W50" i="3" s="1"/>
  <c r="O50" i="3"/>
  <c r="Q50" i="3" s="1"/>
  <c r="M50" i="3"/>
  <c r="L50" i="3"/>
  <c r="K50" i="3"/>
  <c r="J50" i="3"/>
  <c r="I50" i="3"/>
  <c r="H50" i="3"/>
  <c r="AH49" i="3"/>
  <c r="AF49" i="3"/>
  <c r="AD49" i="3"/>
  <c r="AC49" i="3"/>
  <c r="AE49" i="3" s="1"/>
  <c r="AA49" i="3"/>
  <c r="Z49" i="3"/>
  <c r="Y49" i="3"/>
  <c r="X49" i="3"/>
  <c r="V49" i="3"/>
  <c r="T49" i="3"/>
  <c r="S49" i="3"/>
  <c r="U49" i="3" s="1"/>
  <c r="W49" i="3" s="1"/>
  <c r="O49" i="3"/>
  <c r="Q49" i="3" s="1"/>
  <c r="M49" i="3"/>
  <c r="L49" i="3"/>
  <c r="K49" i="3"/>
  <c r="J49" i="3"/>
  <c r="I49" i="3"/>
  <c r="H49" i="3"/>
  <c r="AH48" i="3"/>
  <c r="AF48" i="3"/>
  <c r="AD48" i="3"/>
  <c r="AC48" i="3"/>
  <c r="AE48" i="3" s="1"/>
  <c r="AA48" i="3"/>
  <c r="Z48" i="3"/>
  <c r="Y48" i="3"/>
  <c r="X48" i="3"/>
  <c r="V48" i="3"/>
  <c r="T48" i="3"/>
  <c r="S48" i="3"/>
  <c r="U48" i="3" s="1"/>
  <c r="W48" i="3" s="1"/>
  <c r="O48" i="3"/>
  <c r="Q48" i="3" s="1"/>
  <c r="M48" i="3"/>
  <c r="L48" i="3"/>
  <c r="K48" i="3"/>
  <c r="J48" i="3"/>
  <c r="I48" i="3"/>
  <c r="H48" i="3"/>
  <c r="AH47" i="3"/>
  <c r="AF47" i="3"/>
  <c r="AD47" i="3"/>
  <c r="AC47" i="3"/>
  <c r="AE47" i="3" s="1"/>
  <c r="AA47" i="3"/>
  <c r="Z47" i="3"/>
  <c r="Y47" i="3"/>
  <c r="X47" i="3"/>
  <c r="V47" i="3"/>
  <c r="T47" i="3"/>
  <c r="S47" i="3"/>
  <c r="U47" i="3" s="1"/>
  <c r="W47" i="3" s="1"/>
  <c r="O47" i="3"/>
  <c r="Q47" i="3" s="1"/>
  <c r="M47" i="3"/>
  <c r="L47" i="3"/>
  <c r="K47" i="3"/>
  <c r="J47" i="3"/>
  <c r="I47" i="3"/>
  <c r="H47" i="3"/>
  <c r="AH46" i="3"/>
  <c r="AF46" i="3"/>
  <c r="AD46" i="3"/>
  <c r="AC46" i="3"/>
  <c r="AE46" i="3" s="1"/>
  <c r="AA46" i="3"/>
  <c r="Z46" i="3"/>
  <c r="Y46" i="3"/>
  <c r="X46" i="3"/>
  <c r="V46" i="3"/>
  <c r="T46" i="3"/>
  <c r="S46" i="3"/>
  <c r="U46" i="3" s="1"/>
  <c r="W46" i="3" s="1"/>
  <c r="O46" i="3"/>
  <c r="Q46" i="3" s="1"/>
  <c r="M46" i="3"/>
  <c r="L46" i="3"/>
  <c r="K46" i="3"/>
  <c r="J46" i="3"/>
  <c r="N46" i="3" s="1"/>
  <c r="I46" i="3"/>
  <c r="H46" i="3"/>
  <c r="AF45" i="3"/>
  <c r="AH45" i="3" s="1"/>
  <c r="AD45" i="3"/>
  <c r="AA45" i="3"/>
  <c r="AC45" i="3" s="1"/>
  <c r="AE45" i="3" s="1"/>
  <c r="Z45" i="3"/>
  <c r="Y45" i="3"/>
  <c r="X45" i="3"/>
  <c r="V45" i="3"/>
  <c r="T45" i="3"/>
  <c r="S45" i="3"/>
  <c r="O45" i="3"/>
  <c r="Q45" i="3" s="1"/>
  <c r="M45" i="3"/>
  <c r="L45" i="3"/>
  <c r="K45" i="3"/>
  <c r="J45" i="3"/>
  <c r="I45" i="3"/>
  <c r="N45" i="3" s="1"/>
  <c r="H45" i="3"/>
  <c r="AF44" i="3"/>
  <c r="AH44" i="3" s="1"/>
  <c r="AE44" i="3"/>
  <c r="AD44" i="3"/>
  <c r="AA44" i="3"/>
  <c r="AC44" i="3" s="1"/>
  <c r="Z44" i="3"/>
  <c r="Y44" i="3"/>
  <c r="X44" i="3"/>
  <c r="U44" i="3"/>
  <c r="W44" i="3" s="1"/>
  <c r="T44" i="3"/>
  <c r="S44" i="3"/>
  <c r="Q44" i="3"/>
  <c r="O44" i="3"/>
  <c r="M44" i="3"/>
  <c r="L44" i="3"/>
  <c r="K44" i="3"/>
  <c r="J44" i="3"/>
  <c r="I44" i="3"/>
  <c r="H44" i="3"/>
  <c r="N44" i="3" s="1"/>
  <c r="AF43" i="3"/>
  <c r="AH43" i="3" s="1"/>
  <c r="AD43" i="3"/>
  <c r="AA43" i="3"/>
  <c r="AC43" i="3" s="1"/>
  <c r="Z43" i="3"/>
  <c r="Y43" i="3"/>
  <c r="X43" i="3"/>
  <c r="V43" i="3"/>
  <c r="U43" i="3"/>
  <c r="W43" i="3" s="1"/>
  <c r="T43" i="3"/>
  <c r="S43" i="3"/>
  <c r="Q43" i="3"/>
  <c r="O43" i="3"/>
  <c r="M43" i="3"/>
  <c r="L43" i="3"/>
  <c r="K43" i="3"/>
  <c r="J43" i="3"/>
  <c r="I43" i="3"/>
  <c r="H43" i="3"/>
  <c r="N43" i="3" s="1"/>
  <c r="AF42" i="3"/>
  <c r="AH42" i="3" s="1"/>
  <c r="AD42" i="3"/>
  <c r="AA42" i="3"/>
  <c r="AC42" i="3" s="1"/>
  <c r="Z42" i="3"/>
  <c r="Y42" i="3"/>
  <c r="X42" i="3"/>
  <c r="V42" i="3"/>
  <c r="U42" i="3"/>
  <c r="W42" i="3" s="1"/>
  <c r="T42" i="3"/>
  <c r="S42" i="3"/>
  <c r="Q42" i="3"/>
  <c r="O42" i="3"/>
  <c r="M42" i="3"/>
  <c r="L42" i="3"/>
  <c r="K42" i="3"/>
  <c r="J42" i="3"/>
  <c r="I42" i="3"/>
  <c r="H42" i="3"/>
  <c r="N42" i="3" s="1"/>
  <c r="AF41" i="3"/>
  <c r="AH41" i="3" s="1"/>
  <c r="AD41" i="3"/>
  <c r="AA41" i="3"/>
  <c r="AC41" i="3" s="1"/>
  <c r="Z41" i="3"/>
  <c r="Y41" i="3"/>
  <c r="X41" i="3"/>
  <c r="V41" i="3"/>
  <c r="U41" i="3"/>
  <c r="W41" i="3" s="1"/>
  <c r="T41" i="3"/>
  <c r="S41" i="3"/>
  <c r="Q41" i="3"/>
  <c r="O41" i="3"/>
  <c r="M41" i="3"/>
  <c r="L41" i="3"/>
  <c r="K41" i="3"/>
  <c r="J41" i="3"/>
  <c r="I41" i="3"/>
  <c r="H41" i="3"/>
  <c r="N41" i="3" s="1"/>
  <c r="AF40" i="3"/>
  <c r="AH40" i="3" s="1"/>
  <c r="AD40" i="3"/>
  <c r="AA40" i="3"/>
  <c r="AC40" i="3" s="1"/>
  <c r="Z40" i="3"/>
  <c r="Y40" i="3"/>
  <c r="X40" i="3"/>
  <c r="V40" i="3"/>
  <c r="U40" i="3"/>
  <c r="W40" i="3" s="1"/>
  <c r="T40" i="3"/>
  <c r="S40" i="3"/>
  <c r="Q40" i="3"/>
  <c r="O40" i="3"/>
  <c r="M40" i="3"/>
  <c r="L40" i="3"/>
  <c r="K40" i="3"/>
  <c r="J40" i="3"/>
  <c r="I40" i="3"/>
  <c r="H40" i="3"/>
  <c r="N40" i="3" s="1"/>
  <c r="AF39" i="3"/>
  <c r="AH39" i="3" s="1"/>
  <c r="AD39" i="3"/>
  <c r="AA39" i="3"/>
  <c r="AC39" i="3" s="1"/>
  <c r="Z39" i="3"/>
  <c r="Y39" i="3"/>
  <c r="X39" i="3"/>
  <c r="V39" i="3"/>
  <c r="U39" i="3"/>
  <c r="W39" i="3" s="1"/>
  <c r="T39" i="3"/>
  <c r="S39" i="3"/>
  <c r="Q39" i="3"/>
  <c r="O39" i="3"/>
  <c r="M39" i="3"/>
  <c r="L39" i="3"/>
  <c r="K39" i="3"/>
  <c r="J39" i="3"/>
  <c r="I39" i="3"/>
  <c r="H39" i="3"/>
  <c r="AF38" i="3"/>
  <c r="AH38" i="3" s="1"/>
  <c r="AD38" i="3"/>
  <c r="AA38" i="3"/>
  <c r="AC38" i="3" s="1"/>
  <c r="Z38" i="3"/>
  <c r="Y38" i="3"/>
  <c r="X38" i="3"/>
  <c r="V38" i="3"/>
  <c r="U38" i="3"/>
  <c r="W38" i="3" s="1"/>
  <c r="T38" i="3"/>
  <c r="S38" i="3"/>
  <c r="Q38" i="3"/>
  <c r="O38" i="3"/>
  <c r="M38" i="3"/>
  <c r="L38" i="3"/>
  <c r="K38" i="3"/>
  <c r="J38" i="3"/>
  <c r="I38" i="3"/>
  <c r="H38" i="3"/>
  <c r="N38" i="3" s="1"/>
  <c r="AF37" i="3"/>
  <c r="AH37" i="3" s="1"/>
  <c r="AD37" i="3"/>
  <c r="AA37" i="3"/>
  <c r="AC37" i="3" s="1"/>
  <c r="Z37" i="3"/>
  <c r="Y37" i="3"/>
  <c r="X37" i="3"/>
  <c r="V37" i="3"/>
  <c r="U37" i="3"/>
  <c r="W37" i="3" s="1"/>
  <c r="T37" i="3"/>
  <c r="S37" i="3"/>
  <c r="Q37" i="3"/>
  <c r="O37" i="3"/>
  <c r="M37" i="3"/>
  <c r="L37" i="3"/>
  <c r="K37" i="3"/>
  <c r="J37" i="3"/>
  <c r="I37" i="3"/>
  <c r="H37" i="3"/>
  <c r="N37" i="3" s="1"/>
  <c r="AF36" i="3"/>
  <c r="AH36" i="3" s="1"/>
  <c r="AD36" i="3"/>
  <c r="AA36" i="3"/>
  <c r="AC36" i="3" s="1"/>
  <c r="Z36" i="3"/>
  <c r="Y36" i="3"/>
  <c r="X36" i="3"/>
  <c r="V36" i="3"/>
  <c r="U36" i="3"/>
  <c r="W36" i="3" s="1"/>
  <c r="T36" i="3"/>
  <c r="S36" i="3"/>
  <c r="Q36" i="3"/>
  <c r="O36" i="3"/>
  <c r="M36" i="3"/>
  <c r="L36" i="3"/>
  <c r="K36" i="3"/>
  <c r="J36" i="3"/>
  <c r="I36" i="3"/>
  <c r="H36" i="3"/>
  <c r="N36" i="3" s="1"/>
  <c r="AF35" i="3"/>
  <c r="AH35" i="3" s="1"/>
  <c r="AD35" i="3"/>
  <c r="AA35" i="3"/>
  <c r="AC35" i="3" s="1"/>
  <c r="Z35" i="3"/>
  <c r="Y35" i="3"/>
  <c r="X35" i="3"/>
  <c r="T35" i="3"/>
  <c r="U35" i="3" s="1"/>
  <c r="W35" i="3" s="1"/>
  <c r="S35" i="3"/>
  <c r="O35" i="3"/>
  <c r="Q35" i="3" s="1"/>
  <c r="M35" i="3"/>
  <c r="L35" i="3"/>
  <c r="K35" i="3"/>
  <c r="J35" i="3"/>
  <c r="I35" i="3"/>
  <c r="H35" i="3"/>
  <c r="AH34" i="3"/>
  <c r="AF34" i="3"/>
  <c r="AD34" i="3"/>
  <c r="AC34" i="3"/>
  <c r="AE34" i="3" s="1"/>
  <c r="AA34" i="3"/>
  <c r="Z34" i="3"/>
  <c r="Y34" i="3"/>
  <c r="X34" i="3"/>
  <c r="T34" i="3"/>
  <c r="S34" i="3"/>
  <c r="U34" i="3" s="1"/>
  <c r="W34" i="3" s="1"/>
  <c r="O34" i="3"/>
  <c r="Q34" i="3" s="1"/>
  <c r="M34" i="3"/>
  <c r="L34" i="3"/>
  <c r="K34" i="3"/>
  <c r="J34" i="3"/>
  <c r="N34" i="3" s="1"/>
  <c r="I34" i="3"/>
  <c r="H34" i="3"/>
  <c r="AF33" i="3"/>
  <c r="AH33" i="3" s="1"/>
  <c r="AD33" i="3"/>
  <c r="AA33" i="3"/>
  <c r="AC33" i="3" s="1"/>
  <c r="AE33" i="3" s="1"/>
  <c r="Z33" i="3"/>
  <c r="Y33" i="3"/>
  <c r="X33" i="3"/>
  <c r="W33" i="3"/>
  <c r="T33" i="3"/>
  <c r="S33" i="3"/>
  <c r="U33" i="3" s="1"/>
  <c r="O33" i="3"/>
  <c r="Q33" i="3" s="1"/>
  <c r="R33" i="3" s="1"/>
  <c r="M33" i="3"/>
  <c r="L33" i="3"/>
  <c r="K33" i="3"/>
  <c r="J33" i="3"/>
  <c r="I33" i="3"/>
  <c r="N33" i="3" s="1"/>
  <c r="H33" i="3"/>
  <c r="AF32" i="3"/>
  <c r="AH32" i="3" s="1"/>
  <c r="AE32" i="3"/>
  <c r="AD32" i="3"/>
  <c r="AA32" i="3"/>
  <c r="AC32" i="3" s="1"/>
  <c r="Z32" i="3"/>
  <c r="Y32" i="3"/>
  <c r="X32" i="3"/>
  <c r="U32" i="3"/>
  <c r="W32" i="3" s="1"/>
  <c r="T32" i="3"/>
  <c r="S32" i="3"/>
  <c r="Q32" i="3"/>
  <c r="O32" i="3"/>
  <c r="M32" i="3"/>
  <c r="L32" i="3"/>
  <c r="K32" i="3"/>
  <c r="J32" i="3"/>
  <c r="I32" i="3"/>
  <c r="H32" i="3"/>
  <c r="AF31" i="3"/>
  <c r="AH31" i="3" s="1"/>
  <c r="AD31" i="3"/>
  <c r="AA31" i="3"/>
  <c r="AC31" i="3" s="1"/>
  <c r="Z31" i="3"/>
  <c r="Y31" i="3"/>
  <c r="X31" i="3"/>
  <c r="T31" i="3"/>
  <c r="U31" i="3" s="1"/>
  <c r="W31" i="3" s="1"/>
  <c r="S31" i="3"/>
  <c r="O31" i="3"/>
  <c r="Q31" i="3" s="1"/>
  <c r="M31" i="3"/>
  <c r="L31" i="3"/>
  <c r="K31" i="3"/>
  <c r="J31" i="3"/>
  <c r="I31" i="3"/>
  <c r="H31" i="3"/>
  <c r="AH30" i="3"/>
  <c r="AF30" i="3"/>
  <c r="AD30" i="3"/>
  <c r="AC30" i="3"/>
  <c r="AE30" i="3" s="1"/>
  <c r="AA30" i="3"/>
  <c r="Z30" i="3"/>
  <c r="Y30" i="3"/>
  <c r="X30" i="3"/>
  <c r="V30" i="3"/>
  <c r="T30" i="3"/>
  <c r="U30" i="3" s="1"/>
  <c r="W30" i="3" s="1"/>
  <c r="S30" i="3"/>
  <c r="O30" i="3"/>
  <c r="Q30" i="3" s="1"/>
  <c r="M30" i="3"/>
  <c r="L30" i="3"/>
  <c r="K30" i="3"/>
  <c r="J30" i="3"/>
  <c r="I30" i="3"/>
  <c r="H30" i="3"/>
  <c r="AH29" i="3"/>
  <c r="AF29" i="3"/>
  <c r="AD29" i="3"/>
  <c r="AC29" i="3"/>
  <c r="AE29" i="3" s="1"/>
  <c r="AA29" i="3"/>
  <c r="Z29" i="3"/>
  <c r="Y29" i="3"/>
  <c r="X29" i="3"/>
  <c r="V29" i="3"/>
  <c r="T29" i="3"/>
  <c r="U29" i="3" s="1"/>
  <c r="W29" i="3" s="1"/>
  <c r="S29" i="3"/>
  <c r="O29" i="3"/>
  <c r="Q29" i="3" s="1"/>
  <c r="M29" i="3"/>
  <c r="L29" i="3"/>
  <c r="K29" i="3"/>
  <c r="J29" i="3"/>
  <c r="I29" i="3"/>
  <c r="H29" i="3"/>
  <c r="AH28" i="3"/>
  <c r="AF28" i="3"/>
  <c r="AD28" i="3"/>
  <c r="AC28" i="3"/>
  <c r="AE28" i="3" s="1"/>
  <c r="AA28" i="3"/>
  <c r="Z28" i="3"/>
  <c r="Y28" i="3"/>
  <c r="X28" i="3"/>
  <c r="V28" i="3"/>
  <c r="T28" i="3"/>
  <c r="U28" i="3" s="1"/>
  <c r="W28" i="3" s="1"/>
  <c r="S28" i="3"/>
  <c r="O28" i="3"/>
  <c r="Q28" i="3" s="1"/>
  <c r="M28" i="3"/>
  <c r="L28" i="3"/>
  <c r="K28" i="3"/>
  <c r="J28" i="3"/>
  <c r="I28" i="3"/>
  <c r="H28" i="3"/>
  <c r="AH27" i="3"/>
  <c r="AF27" i="3"/>
  <c r="AD27" i="3"/>
  <c r="AC27" i="3"/>
  <c r="AE27" i="3" s="1"/>
  <c r="AA27" i="3"/>
  <c r="Z27" i="3"/>
  <c r="Y27" i="3"/>
  <c r="X27" i="3"/>
  <c r="V27" i="3"/>
  <c r="T27" i="3"/>
  <c r="U27" i="3" s="1"/>
  <c r="W27" i="3" s="1"/>
  <c r="S27" i="3"/>
  <c r="O27" i="3"/>
  <c r="Q27" i="3" s="1"/>
  <c r="M27" i="3"/>
  <c r="L27" i="3"/>
  <c r="K27" i="3"/>
  <c r="J27" i="3"/>
  <c r="I27" i="3"/>
  <c r="H27" i="3"/>
  <c r="AH26" i="3"/>
  <c r="AF26" i="3"/>
  <c r="AD26" i="3"/>
  <c r="AC26" i="3"/>
  <c r="AE26" i="3" s="1"/>
  <c r="AA26" i="3"/>
  <c r="Z26" i="3"/>
  <c r="Y26" i="3"/>
  <c r="X26" i="3"/>
  <c r="V26" i="3"/>
  <c r="T26" i="3"/>
  <c r="U26" i="3" s="1"/>
  <c r="W26" i="3" s="1"/>
  <c r="S26" i="3"/>
  <c r="O26" i="3"/>
  <c r="Q26" i="3" s="1"/>
  <c r="M26" i="3"/>
  <c r="L26" i="3"/>
  <c r="K26" i="3"/>
  <c r="J26" i="3"/>
  <c r="I26" i="3"/>
  <c r="H26" i="3"/>
  <c r="AH25" i="3"/>
  <c r="AF25" i="3"/>
  <c r="AD25" i="3"/>
  <c r="AC25" i="3"/>
  <c r="AE25" i="3" s="1"/>
  <c r="AA25" i="3"/>
  <c r="Z25" i="3"/>
  <c r="Y25" i="3"/>
  <c r="X25" i="3"/>
  <c r="V25" i="3"/>
  <c r="T25" i="3"/>
  <c r="U25" i="3" s="1"/>
  <c r="W25" i="3" s="1"/>
  <c r="S25" i="3"/>
  <c r="O25" i="3"/>
  <c r="Q25" i="3" s="1"/>
  <c r="M25" i="3"/>
  <c r="L25" i="3"/>
  <c r="K25" i="3"/>
  <c r="J25" i="3"/>
  <c r="I25" i="3"/>
  <c r="H25" i="3"/>
  <c r="AH24" i="3"/>
  <c r="AF24" i="3"/>
  <c r="AD24" i="3"/>
  <c r="AC24" i="3"/>
  <c r="AE24" i="3" s="1"/>
  <c r="AA24" i="3"/>
  <c r="Z24" i="3"/>
  <c r="Y24" i="3"/>
  <c r="X24" i="3"/>
  <c r="V24" i="3"/>
  <c r="T24" i="3"/>
  <c r="U24" i="3" s="1"/>
  <c r="W24" i="3" s="1"/>
  <c r="S24" i="3"/>
  <c r="O24" i="3"/>
  <c r="Q24" i="3" s="1"/>
  <c r="R24" i="3" s="1"/>
  <c r="M24" i="3"/>
  <c r="L24" i="3"/>
  <c r="K24" i="3"/>
  <c r="J24" i="3"/>
  <c r="I24" i="3"/>
  <c r="H24" i="3"/>
  <c r="N24" i="3" s="1"/>
  <c r="AH23" i="3"/>
  <c r="AC23" i="3"/>
  <c r="AE23" i="3" s="1"/>
  <c r="Z23" i="3"/>
  <c r="Y23" i="3"/>
  <c r="X23" i="3"/>
  <c r="V23" i="3"/>
  <c r="T23" i="3"/>
  <c r="S23" i="3"/>
  <c r="U23" i="3" s="1"/>
  <c r="W23" i="3" s="1"/>
  <c r="Q23" i="3"/>
  <c r="O23" i="3"/>
  <c r="M23" i="3"/>
  <c r="L23" i="3"/>
  <c r="K23" i="3"/>
  <c r="J23" i="3"/>
  <c r="N23" i="3" s="1"/>
  <c r="I23" i="3"/>
  <c r="H23" i="3"/>
  <c r="AH22" i="3"/>
  <c r="AE22" i="3"/>
  <c r="AC22" i="3"/>
  <c r="Z22" i="3"/>
  <c r="Y22" i="3"/>
  <c r="X22" i="3"/>
  <c r="V22" i="3"/>
  <c r="T22" i="3"/>
  <c r="S22" i="3"/>
  <c r="U22" i="3" s="1"/>
  <c r="W22" i="3" s="1"/>
  <c r="O22" i="3"/>
  <c r="Q22" i="3" s="1"/>
  <c r="M22" i="3"/>
  <c r="L22" i="3"/>
  <c r="K22" i="3"/>
  <c r="J22" i="3"/>
  <c r="I22" i="3"/>
  <c r="N22" i="3" s="1"/>
  <c r="H22" i="3"/>
  <c r="AH21" i="3"/>
  <c r="AC21" i="3"/>
  <c r="AE21" i="3" s="1"/>
  <c r="Z21" i="3"/>
  <c r="Y21" i="3"/>
  <c r="X21" i="3"/>
  <c r="V21" i="3"/>
  <c r="T21" i="3"/>
  <c r="S21" i="3"/>
  <c r="U21" i="3" s="1"/>
  <c r="W21" i="3" s="1"/>
  <c r="O21" i="3"/>
  <c r="Q21" i="3" s="1"/>
  <c r="M21" i="3"/>
  <c r="L21" i="3"/>
  <c r="K21" i="3"/>
  <c r="J21" i="3"/>
  <c r="I21" i="3"/>
  <c r="H21" i="3"/>
  <c r="N21" i="3" s="1"/>
  <c r="AH20" i="3"/>
  <c r="AE20" i="3"/>
  <c r="AC20" i="3"/>
  <c r="Z20" i="3"/>
  <c r="Y20" i="3"/>
  <c r="X20" i="3"/>
  <c r="V20" i="3"/>
  <c r="T20" i="3"/>
  <c r="U20" i="3" s="1"/>
  <c r="W20" i="3" s="1"/>
  <c r="S20" i="3"/>
  <c r="O20" i="3"/>
  <c r="Q20" i="3" s="1"/>
  <c r="M20" i="3"/>
  <c r="L20" i="3"/>
  <c r="K20" i="3"/>
  <c r="J20" i="3"/>
  <c r="I20" i="3"/>
  <c r="H20" i="3"/>
  <c r="AH19" i="3"/>
  <c r="AF19" i="3"/>
  <c r="AD19" i="3"/>
  <c r="AC19" i="3"/>
  <c r="AE19" i="3" s="1"/>
  <c r="AA19" i="3"/>
  <c r="Z19" i="3"/>
  <c r="Y19" i="3"/>
  <c r="X19" i="3"/>
  <c r="V19" i="3"/>
  <c r="T19" i="3"/>
  <c r="U19" i="3" s="1"/>
  <c r="W19" i="3" s="1"/>
  <c r="S19" i="3"/>
  <c r="O19" i="3"/>
  <c r="Q19" i="3" s="1"/>
  <c r="R19" i="3" s="1"/>
  <c r="M19" i="3"/>
  <c r="L19" i="3"/>
  <c r="K19" i="3"/>
  <c r="J19" i="3"/>
  <c r="I19" i="3"/>
  <c r="H19" i="3"/>
  <c r="N19" i="3" s="1"/>
  <c r="AH18" i="3"/>
  <c r="AF18" i="3"/>
  <c r="AD18" i="3"/>
  <c r="AE18" i="3" s="1"/>
  <c r="AC18" i="3"/>
  <c r="AA18" i="3"/>
  <c r="Z18" i="3"/>
  <c r="Y18" i="3"/>
  <c r="X18" i="3"/>
  <c r="V18" i="3"/>
  <c r="T18" i="3"/>
  <c r="U18" i="3" s="1"/>
  <c r="W18" i="3" s="1"/>
  <c r="S18" i="3"/>
  <c r="O18" i="3"/>
  <c r="Q18" i="3" s="1"/>
  <c r="R18" i="3" s="1"/>
  <c r="M18" i="3"/>
  <c r="L18" i="3"/>
  <c r="K18" i="3"/>
  <c r="J18" i="3"/>
  <c r="I18" i="3"/>
  <c r="H18" i="3"/>
  <c r="N18" i="3" s="1"/>
  <c r="AH17" i="3"/>
  <c r="AF17" i="3"/>
  <c r="AD17" i="3"/>
  <c r="AE17" i="3" s="1"/>
  <c r="AC17" i="3"/>
  <c r="AA17" i="3"/>
  <c r="Z17" i="3"/>
  <c r="Y17" i="3"/>
  <c r="X17" i="3"/>
  <c r="V17" i="3"/>
  <c r="T17" i="3"/>
  <c r="U17" i="3" s="1"/>
  <c r="W17" i="3" s="1"/>
  <c r="S17" i="3"/>
  <c r="O17" i="3"/>
  <c r="Q17" i="3" s="1"/>
  <c r="R17" i="3" s="1"/>
  <c r="M17" i="3"/>
  <c r="L17" i="3"/>
  <c r="K17" i="3"/>
  <c r="J17" i="3"/>
  <c r="I17" i="3"/>
  <c r="H17" i="3"/>
  <c r="N17" i="3" s="1"/>
  <c r="AH16" i="3"/>
  <c r="AF16" i="3"/>
  <c r="AD16" i="3"/>
  <c r="AE16" i="3" s="1"/>
  <c r="AC16" i="3"/>
  <c r="AA16" i="3"/>
  <c r="Z16" i="3"/>
  <c r="Y16" i="3"/>
  <c r="X16" i="3"/>
  <c r="V16" i="3"/>
  <c r="T16" i="3"/>
  <c r="U16" i="3" s="1"/>
  <c r="W16" i="3" s="1"/>
  <c r="S16" i="3"/>
  <c r="O16" i="3"/>
  <c r="Q16" i="3" s="1"/>
  <c r="R16" i="3" s="1"/>
  <c r="M16" i="3"/>
  <c r="L16" i="3"/>
  <c r="K16" i="3"/>
  <c r="J16" i="3"/>
  <c r="I16" i="3"/>
  <c r="H16" i="3"/>
  <c r="N16" i="3" s="1"/>
  <c r="AH15" i="3"/>
  <c r="AF15" i="3"/>
  <c r="AD15" i="3"/>
  <c r="AC15" i="3"/>
  <c r="AE15" i="3" s="1"/>
  <c r="AA15" i="3"/>
  <c r="Z15" i="3"/>
  <c r="Y15" i="3"/>
  <c r="X15" i="3"/>
  <c r="V15" i="3"/>
  <c r="T15" i="3"/>
  <c r="U15" i="3" s="1"/>
  <c r="W15" i="3" s="1"/>
  <c r="S15" i="3"/>
  <c r="O15" i="3"/>
  <c r="Q15" i="3" s="1"/>
  <c r="R15" i="3" s="1"/>
  <c r="M15" i="3"/>
  <c r="L15" i="3"/>
  <c r="K15" i="3"/>
  <c r="J15" i="3"/>
  <c r="I15" i="3"/>
  <c r="H15" i="3"/>
  <c r="N15" i="3" s="1"/>
  <c r="AH14" i="3"/>
  <c r="AF14" i="3"/>
  <c r="AD14" i="3"/>
  <c r="AE14" i="3" s="1"/>
  <c r="AC14" i="3"/>
  <c r="AA14" i="3"/>
  <c r="Z14" i="3"/>
  <c r="Y14" i="3"/>
  <c r="X14" i="3"/>
  <c r="V14" i="3"/>
  <c r="T14" i="3"/>
  <c r="U14" i="3" s="1"/>
  <c r="W14" i="3" s="1"/>
  <c r="S14" i="3"/>
  <c r="O14" i="3"/>
  <c r="Q14" i="3" s="1"/>
  <c r="M14" i="3"/>
  <c r="L14" i="3"/>
  <c r="K14" i="3"/>
  <c r="J14" i="3"/>
  <c r="I14" i="3"/>
  <c r="H14" i="3"/>
  <c r="AH13" i="3"/>
  <c r="AE13" i="3"/>
  <c r="AC13" i="3"/>
  <c r="Z13" i="3"/>
  <c r="Y13" i="3"/>
  <c r="X13" i="3"/>
  <c r="V13" i="3"/>
  <c r="T13" i="3"/>
  <c r="S13" i="3"/>
  <c r="U13" i="3" s="1"/>
  <c r="W13" i="3" s="1"/>
  <c r="O13" i="3"/>
  <c r="Q13" i="3" s="1"/>
  <c r="M13" i="3"/>
  <c r="L13" i="3"/>
  <c r="K13" i="3"/>
  <c r="J13" i="3"/>
  <c r="I13" i="3"/>
  <c r="H13" i="3"/>
  <c r="N13" i="3" s="1"/>
  <c r="AH12" i="3"/>
  <c r="AF12" i="3"/>
  <c r="AE12" i="3"/>
  <c r="AD12" i="3"/>
  <c r="AC12" i="3"/>
  <c r="AA12" i="3"/>
  <c r="Z12" i="3"/>
  <c r="Y12" i="3"/>
  <c r="X12" i="3"/>
  <c r="V12" i="3"/>
  <c r="T12" i="3"/>
  <c r="S12" i="3"/>
  <c r="U12" i="3" s="1"/>
  <c r="W12" i="3" s="1"/>
  <c r="O12" i="3"/>
  <c r="Q12" i="3" s="1"/>
  <c r="R12" i="3" s="1"/>
  <c r="M12" i="3"/>
  <c r="L12" i="3"/>
  <c r="K12" i="3"/>
  <c r="J12" i="3"/>
  <c r="I12" i="3"/>
  <c r="H12" i="3"/>
  <c r="N12" i="3" s="1"/>
  <c r="AH11" i="3"/>
  <c r="AF11" i="3"/>
  <c r="AE11" i="3"/>
  <c r="AD11" i="3"/>
  <c r="AC11" i="3"/>
  <c r="AA11" i="3"/>
  <c r="Z11" i="3"/>
  <c r="Y11" i="3"/>
  <c r="X11" i="3"/>
  <c r="V11" i="3"/>
  <c r="T11" i="3"/>
  <c r="S11" i="3"/>
  <c r="U11" i="3" s="1"/>
  <c r="W11" i="3" s="1"/>
  <c r="O11" i="3"/>
  <c r="Q11" i="3" s="1"/>
  <c r="R11" i="3" s="1"/>
  <c r="M11" i="3"/>
  <c r="L11" i="3"/>
  <c r="K11" i="3"/>
  <c r="J11" i="3"/>
  <c r="I11" i="3"/>
  <c r="H11" i="3"/>
  <c r="N11" i="3" s="1"/>
  <c r="AH10" i="3"/>
  <c r="AC10" i="3"/>
  <c r="AE10" i="3" s="1"/>
  <c r="Z10" i="3"/>
  <c r="Y10" i="3"/>
  <c r="X10" i="3"/>
  <c r="V10" i="3"/>
  <c r="T10" i="3"/>
  <c r="S10" i="3"/>
  <c r="U10" i="3" s="1"/>
  <c r="W10" i="3" s="1"/>
  <c r="Q10" i="3"/>
  <c r="O10" i="3"/>
  <c r="M10" i="3"/>
  <c r="L10" i="3"/>
  <c r="K10" i="3"/>
  <c r="J10" i="3"/>
  <c r="N10" i="3" s="1"/>
  <c r="I10" i="3"/>
  <c r="H10" i="3"/>
  <c r="AH9" i="3"/>
  <c r="AE9" i="3"/>
  <c r="AC9" i="3"/>
  <c r="Z9" i="3"/>
  <c r="Y9" i="3"/>
  <c r="X9" i="3"/>
  <c r="V9" i="3"/>
  <c r="T9" i="3"/>
  <c r="S9" i="3"/>
  <c r="U9" i="3" s="1"/>
  <c r="W9" i="3" s="1"/>
  <c r="O9" i="3"/>
  <c r="Q9" i="3" s="1"/>
  <c r="R9" i="3" s="1"/>
  <c r="M9" i="3"/>
  <c r="L9" i="3"/>
  <c r="K9" i="3"/>
  <c r="J9" i="3"/>
  <c r="I9" i="3"/>
  <c r="H9" i="3"/>
  <c r="N9" i="3" s="1"/>
  <c r="AH8" i="3"/>
  <c r="AF8" i="3"/>
  <c r="AD8" i="3"/>
  <c r="AC8" i="3"/>
  <c r="AE8" i="3" s="1"/>
  <c r="AA8" i="3"/>
  <c r="Z8" i="3"/>
  <c r="Y8" i="3"/>
  <c r="X8" i="3"/>
  <c r="V8" i="3"/>
  <c r="T8" i="3"/>
  <c r="S8" i="3"/>
  <c r="U8" i="3" s="1"/>
  <c r="W8" i="3" s="1"/>
  <c r="O8" i="3"/>
  <c r="Q8" i="3" s="1"/>
  <c r="M8" i="3"/>
  <c r="L8" i="3"/>
  <c r="K8" i="3"/>
  <c r="J8" i="3"/>
  <c r="I8" i="3"/>
  <c r="H8" i="3"/>
  <c r="N8" i="3" s="1"/>
  <c r="AH7" i="3"/>
  <c r="AF7" i="3"/>
  <c r="AD7" i="3"/>
  <c r="AC7" i="3"/>
  <c r="AE7" i="3" s="1"/>
  <c r="AA7" i="3"/>
  <c r="Z7" i="3"/>
  <c r="Y7" i="3"/>
  <c r="X7" i="3"/>
  <c r="V7" i="3"/>
  <c r="T7" i="3"/>
  <c r="U7" i="3" s="1"/>
  <c r="W7" i="3" s="1"/>
  <c r="S7" i="3"/>
  <c r="O7" i="3"/>
  <c r="Q7" i="3" s="1"/>
  <c r="R7" i="3" s="1"/>
  <c r="M7" i="3"/>
  <c r="L7" i="3"/>
  <c r="K7" i="3"/>
  <c r="J7" i="3"/>
  <c r="I7" i="3"/>
  <c r="H7" i="3"/>
  <c r="N7" i="3" s="1"/>
  <c r="AH6" i="3"/>
  <c r="AC6" i="3"/>
  <c r="AE6" i="3" s="1"/>
  <c r="Z6" i="3"/>
  <c r="Y6" i="3"/>
  <c r="X6" i="3"/>
  <c r="V6" i="3"/>
  <c r="U6" i="3"/>
  <c r="W6" i="3" s="1"/>
  <c r="T6" i="3"/>
  <c r="S6" i="3"/>
  <c r="Q6" i="3"/>
  <c r="R6" i="3" s="1"/>
  <c r="O6" i="3"/>
  <c r="M6" i="3"/>
  <c r="L6" i="3"/>
  <c r="K6" i="3"/>
  <c r="J6" i="3"/>
  <c r="I6" i="3"/>
  <c r="H6" i="3"/>
  <c r="N6" i="3" s="1"/>
  <c r="AH5" i="3"/>
  <c r="AE5" i="3"/>
  <c r="AC5" i="3"/>
  <c r="Z5" i="3"/>
  <c r="Y5" i="3"/>
  <c r="X5" i="3"/>
  <c r="V5" i="3"/>
  <c r="T5" i="3"/>
  <c r="S5" i="3"/>
  <c r="U5" i="3" s="1"/>
  <c r="W5" i="3" s="1"/>
  <c r="O5" i="3"/>
  <c r="Q5" i="3" s="1"/>
  <c r="R5" i="3" s="1"/>
  <c r="M5" i="3"/>
  <c r="L5" i="3"/>
  <c r="K5" i="3"/>
  <c r="J5" i="3"/>
  <c r="I5" i="3"/>
  <c r="N5" i="3" s="1"/>
  <c r="H5" i="3"/>
  <c r="AH4" i="3"/>
  <c r="AF4" i="3"/>
  <c r="AE4" i="3"/>
  <c r="AD4" i="3"/>
  <c r="AC4" i="3"/>
  <c r="AA4" i="3"/>
  <c r="Z4" i="3"/>
  <c r="Y4" i="3"/>
  <c r="X4" i="3"/>
  <c r="V4" i="3"/>
  <c r="T4" i="3"/>
  <c r="S4" i="3"/>
  <c r="U4" i="3" s="1"/>
  <c r="W4" i="3" s="1"/>
  <c r="O4" i="3"/>
  <c r="Q4" i="3" s="1"/>
  <c r="M4" i="3"/>
  <c r="L4" i="3"/>
  <c r="K4" i="3"/>
  <c r="J4" i="3"/>
  <c r="I4" i="3"/>
  <c r="N4" i="3" s="1"/>
  <c r="H4" i="3"/>
  <c r="AH3" i="3"/>
  <c r="AC3" i="3"/>
  <c r="AC268" i="3" s="1"/>
  <c r="Z3" i="3"/>
  <c r="Y3" i="3"/>
  <c r="X3" i="3"/>
  <c r="V3" i="3"/>
  <c r="T3" i="3"/>
  <c r="S3" i="3"/>
  <c r="U3" i="3" s="1"/>
  <c r="Q3" i="3"/>
  <c r="O3" i="3"/>
  <c r="M3" i="3"/>
  <c r="L3" i="3"/>
  <c r="K3" i="3"/>
  <c r="J3" i="3"/>
  <c r="J268" i="3" s="1"/>
  <c r="J270" i="3" s="1"/>
  <c r="I3" i="3"/>
  <c r="H3" i="3"/>
  <c r="E42" i="1"/>
  <c r="D41" i="1"/>
  <c r="R4" i="3" l="1"/>
  <c r="R10" i="3"/>
  <c r="R22" i="3"/>
  <c r="W3" i="3"/>
  <c r="R8" i="3"/>
  <c r="R13" i="3"/>
  <c r="R14" i="3"/>
  <c r="R21" i="3"/>
  <c r="R23" i="3"/>
  <c r="N32" i="3"/>
  <c r="R32" i="3" s="1"/>
  <c r="H268" i="3"/>
  <c r="H270" i="3" s="1"/>
  <c r="Q268" i="3"/>
  <c r="Q270" i="3" s="1"/>
  <c r="Y268" i="3"/>
  <c r="Y270" i="3" s="1"/>
  <c r="I268" i="3"/>
  <c r="I270" i="3" s="1"/>
  <c r="M268" i="3"/>
  <c r="M270" i="3" s="1"/>
  <c r="V268" i="3"/>
  <c r="Z268" i="3"/>
  <c r="Z270" i="3" s="1"/>
  <c r="AD268" i="3"/>
  <c r="N26" i="3"/>
  <c r="R27" i="3"/>
  <c r="N28" i="3"/>
  <c r="N30" i="3"/>
  <c r="R31" i="3"/>
  <c r="R36" i="3"/>
  <c r="AE36" i="3"/>
  <c r="R38" i="3"/>
  <c r="AE38" i="3"/>
  <c r="R40" i="3"/>
  <c r="AE40" i="3"/>
  <c r="R42" i="3"/>
  <c r="AE42" i="3"/>
  <c r="R44" i="3"/>
  <c r="N3" i="3"/>
  <c r="N20" i="3"/>
  <c r="R20" i="3" s="1"/>
  <c r="K268" i="3"/>
  <c r="K270" i="3" s="1"/>
  <c r="O268" i="3"/>
  <c r="O270" i="3" s="1"/>
  <c r="T268" i="3"/>
  <c r="T270" i="3" s="1"/>
  <c r="X268" i="3"/>
  <c r="X270" i="3" s="1"/>
  <c r="AE3" i="3"/>
  <c r="AA268" i="3"/>
  <c r="AF268" i="3"/>
  <c r="N25" i="3"/>
  <c r="R25" i="3" s="1"/>
  <c r="R26" i="3"/>
  <c r="N27" i="3"/>
  <c r="R28" i="3"/>
  <c r="N29" i="3"/>
  <c r="R29" i="3" s="1"/>
  <c r="R30" i="3"/>
  <c r="N31" i="3"/>
  <c r="AE31" i="3"/>
  <c r="N35" i="3"/>
  <c r="R35" i="3" s="1"/>
  <c r="AE35" i="3"/>
  <c r="R37" i="3"/>
  <c r="AE37" i="3"/>
  <c r="R39" i="3"/>
  <c r="AE39" i="3"/>
  <c r="R41" i="3"/>
  <c r="AE41" i="3"/>
  <c r="R43" i="3"/>
  <c r="AE43" i="3"/>
  <c r="R74" i="3"/>
  <c r="AE269" i="3"/>
  <c r="N14" i="3"/>
  <c r="L268" i="3"/>
  <c r="L270" i="3" s="1"/>
  <c r="AH268" i="3"/>
  <c r="R34" i="3"/>
  <c r="N39" i="3"/>
  <c r="R46" i="3"/>
  <c r="N48" i="3"/>
  <c r="R48" i="3" s="1"/>
  <c r="N50" i="3"/>
  <c r="R50" i="3"/>
  <c r="N52" i="3"/>
  <c r="R52" i="3" s="1"/>
  <c r="R54" i="3"/>
  <c r="W68" i="3"/>
  <c r="W72" i="3"/>
  <c r="W79" i="3"/>
  <c r="W83" i="3"/>
  <c r="W87" i="3"/>
  <c r="W89" i="3"/>
  <c r="R92" i="3"/>
  <c r="R94" i="3"/>
  <c r="R96" i="3"/>
  <c r="R99" i="3"/>
  <c r="R101" i="3"/>
  <c r="R103" i="3"/>
  <c r="R105" i="3"/>
  <c r="R107" i="3"/>
  <c r="R128" i="3"/>
  <c r="R139" i="3"/>
  <c r="R45" i="3"/>
  <c r="R97" i="3"/>
  <c r="R110" i="3"/>
  <c r="R112" i="3"/>
  <c r="R114" i="3"/>
  <c r="R116" i="3"/>
  <c r="R118" i="3"/>
  <c r="R120" i="3"/>
  <c r="R122" i="3"/>
  <c r="N123" i="3"/>
  <c r="R123" i="3" s="1"/>
  <c r="R156" i="3"/>
  <c r="U45" i="3"/>
  <c r="W45" i="3" s="1"/>
  <c r="N47" i="3"/>
  <c r="R47" i="3" s="1"/>
  <c r="N49" i="3"/>
  <c r="R49" i="3"/>
  <c r="N51" i="3"/>
  <c r="R51" i="3" s="1"/>
  <c r="N53" i="3"/>
  <c r="R53" i="3"/>
  <c r="N69" i="3"/>
  <c r="R69" i="3" s="1"/>
  <c r="W70" i="3"/>
  <c r="N75" i="3"/>
  <c r="R75" i="3" s="1"/>
  <c r="R76" i="3"/>
  <c r="W77" i="3"/>
  <c r="W81" i="3"/>
  <c r="W85" i="3"/>
  <c r="W88" i="3"/>
  <c r="W90" i="3"/>
  <c r="R93" i="3"/>
  <c r="R95" i="3"/>
  <c r="R100" i="3"/>
  <c r="R102" i="3"/>
  <c r="R104" i="3"/>
  <c r="R106" i="3"/>
  <c r="R108" i="3"/>
  <c r="R124" i="3"/>
  <c r="R125" i="3"/>
  <c r="N125" i="3"/>
  <c r="N127" i="3"/>
  <c r="R127" i="3" s="1"/>
  <c r="N129" i="3"/>
  <c r="R129" i="3" s="1"/>
  <c r="R130" i="3"/>
  <c r="R131" i="3"/>
  <c r="N124" i="3"/>
  <c r="N126" i="3"/>
  <c r="R126" i="3" s="1"/>
  <c r="N128" i="3"/>
  <c r="N139" i="3"/>
  <c r="R141" i="3"/>
  <c r="R147" i="3"/>
  <c r="R149" i="3"/>
  <c r="R221" i="3"/>
  <c r="R225" i="3"/>
  <c r="R220" i="3"/>
  <c r="R224" i="3"/>
  <c r="R172" i="3"/>
  <c r="R173" i="3"/>
  <c r="R181" i="3"/>
  <c r="R182" i="3"/>
  <c r="R183" i="3"/>
  <c r="R184" i="3"/>
  <c r="R185" i="3"/>
  <c r="R186" i="3"/>
  <c r="R192" i="3"/>
  <c r="R210" i="3"/>
  <c r="N211" i="3"/>
  <c r="R211" i="3" s="1"/>
  <c r="R194" i="3"/>
  <c r="R198" i="3"/>
  <c r="R200" i="3"/>
  <c r="R202" i="3"/>
  <c r="R204" i="3"/>
  <c r="R206" i="3"/>
  <c r="R208" i="3"/>
  <c r="U212" i="3"/>
  <c r="W212" i="3" s="1"/>
  <c r="U213" i="3"/>
  <c r="W213" i="3" s="1"/>
  <c r="U214" i="3"/>
  <c r="W214" i="3" s="1"/>
  <c r="U215" i="3"/>
  <c r="W215" i="3" s="1"/>
  <c r="U216" i="3"/>
  <c r="W216" i="3" s="1"/>
  <c r="U217" i="3"/>
  <c r="W217" i="3" s="1"/>
  <c r="N218" i="3"/>
  <c r="R218" i="3" s="1"/>
  <c r="N219" i="3"/>
  <c r="R219" i="3" s="1"/>
  <c r="N220" i="3"/>
  <c r="N221" i="3"/>
  <c r="N222" i="3"/>
  <c r="R222" i="3" s="1"/>
  <c r="N223" i="3"/>
  <c r="R223" i="3" s="1"/>
  <c r="N224" i="3"/>
  <c r="N225" i="3"/>
  <c r="R234" i="3"/>
  <c r="R258" i="3"/>
  <c r="R266" i="3"/>
  <c r="R212" i="3"/>
  <c r="R213" i="3"/>
  <c r="R214" i="3"/>
  <c r="R215" i="3"/>
  <c r="R216" i="3"/>
  <c r="R217" i="3"/>
  <c r="R257" i="3"/>
  <c r="R261" i="3"/>
  <c r="N234" i="3"/>
  <c r="N238" i="3"/>
  <c r="R238" i="3" s="1"/>
  <c r="N239" i="3"/>
  <c r="R239" i="3" s="1"/>
  <c r="N257" i="3"/>
  <c r="N258" i="3"/>
  <c r="N259" i="3"/>
  <c r="R259" i="3" s="1"/>
  <c r="N260" i="3"/>
  <c r="R260" i="3" s="1"/>
  <c r="N261" i="3"/>
  <c r="N262" i="3"/>
  <c r="R262" i="3" s="1"/>
  <c r="N263" i="3"/>
  <c r="R263" i="3" s="1"/>
  <c r="N264" i="3"/>
  <c r="R264" i="3" s="1"/>
  <c r="N265" i="3"/>
  <c r="R265" i="3" s="1"/>
  <c r="N266" i="3"/>
  <c r="W266" i="3"/>
  <c r="R235" i="3"/>
  <c r="R236" i="3"/>
  <c r="R237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N268" i="3" l="1"/>
  <c r="N270" i="3" s="1"/>
  <c r="AA270" i="3"/>
  <c r="AA279" i="3"/>
  <c r="AC269" i="3"/>
  <c r="AC270" i="3" s="1"/>
  <c r="U268" i="3"/>
  <c r="AE268" i="3"/>
  <c r="AE270" i="3" s="1"/>
  <c r="R3" i="3"/>
  <c r="R268" i="3" s="1"/>
  <c r="R270" i="3" s="1"/>
  <c r="AF279" i="3"/>
  <c r="AF270" i="3"/>
  <c r="AH269" i="3"/>
  <c r="AH270" i="3" s="1"/>
  <c r="AD279" i="3"/>
  <c r="AD270" i="3"/>
  <c r="W268" i="3"/>
  <c r="H41" i="1"/>
  <c r="I42" i="1" s="1"/>
  <c r="C41" i="1"/>
  <c r="E5" i="1"/>
  <c r="E41" i="1" s="1"/>
  <c r="G41" i="1"/>
  <c r="I5" i="1"/>
  <c r="W269" i="3" l="1"/>
  <c r="U270" i="3"/>
  <c r="W270" i="3"/>
  <c r="I41" i="1"/>
</calcChain>
</file>

<file path=xl/comments1.xml><?xml version="1.0" encoding="utf-8"?>
<comments xmlns="http://schemas.openxmlformats.org/spreadsheetml/2006/main">
  <authors>
    <author>Lisa Donaldson</author>
    <author>Barbara Murray</author>
    <author>Erin Finnell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Lisa Donaldson:</t>
        </r>
        <r>
          <rPr>
            <sz val="9"/>
            <color indexed="81"/>
            <rFont val="Tahoma"/>
            <family val="2"/>
          </rPr>
          <t xml:space="preserve">
used after charter data is returned - needed for MOE local contribution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Lisa Donaldson:</t>
        </r>
        <r>
          <rPr>
            <sz val="9"/>
            <color indexed="81"/>
            <rFont val="Tahoma"/>
            <family val="2"/>
          </rPr>
          <t xml:space="preserve">
this will come from charter data received and MUST net to zero</t>
        </r>
      </text>
    </comment>
    <comment ref="Q2" authorId="1" shapeId="0">
      <text>
        <r>
          <rPr>
            <b/>
            <sz val="9"/>
            <color indexed="81"/>
            <rFont val="Tahoma"/>
            <family val="2"/>
          </rPr>
          <t>Barbara Murray:</t>
        </r>
        <r>
          <rPr>
            <sz val="9"/>
            <color indexed="81"/>
            <rFont val="Tahoma"/>
            <family val="2"/>
          </rPr>
          <t xml:space="preserve">
Admin pulled from SPED and Final Income for MH and Deficit #1  - hidden in col L,M,N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Lisa Donaldson:</t>
        </r>
        <r>
          <rPr>
            <sz val="9"/>
            <color indexed="81"/>
            <rFont val="Tahoma"/>
            <family val="2"/>
          </rPr>
          <t xml:space="preserve">
only use for local contribution tab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Lisa Donaldson:</t>
        </r>
        <r>
          <rPr>
            <sz val="9"/>
            <color indexed="81"/>
            <rFont val="Tahoma"/>
            <family val="2"/>
          </rPr>
          <t xml:space="preserve">
used after charter data is received</t>
        </r>
      </text>
    </comment>
    <comment ref="U2" authorId="2" shapeId="0">
      <text>
        <r>
          <rPr>
            <b/>
            <sz val="9"/>
            <color indexed="81"/>
            <rFont val="Tahoma"/>
            <family val="2"/>
          </rPr>
          <t>Erin Finnell:</t>
        </r>
        <r>
          <rPr>
            <sz val="9"/>
            <color indexed="81"/>
            <rFont val="Tahoma"/>
            <family val="2"/>
          </rPr>
          <t xml:space="preserve">
From most recent SPED
</t>
        </r>
      </text>
    </comment>
    <comment ref="X2" authorId="1" shapeId="0">
      <text>
        <r>
          <rPr>
            <b/>
            <sz val="9"/>
            <color indexed="81"/>
            <rFont val="Tahoma"/>
            <family val="2"/>
          </rPr>
          <t>Barbara Murray:</t>
        </r>
        <r>
          <rPr>
            <sz val="9"/>
            <color indexed="81"/>
            <rFont val="Tahoma"/>
            <family val="2"/>
          </rPr>
          <t xml:space="preserve">
Columns AT+AT used for MH Level 2 plus MH Level transportation
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Lisa Donaldson:</t>
        </r>
        <r>
          <rPr>
            <sz val="9"/>
            <color indexed="81"/>
            <rFont val="Tahoma"/>
            <family val="2"/>
          </rPr>
          <t xml:space="preserve">
charter data received will include this</t>
        </r>
      </text>
    </comment>
  </commentList>
</comments>
</file>

<file path=xl/sharedStrings.xml><?xml version="1.0" encoding="utf-8"?>
<sst xmlns="http://schemas.openxmlformats.org/spreadsheetml/2006/main" count="860" uniqueCount="388">
  <si>
    <t>Enter the amount of this school’s state income to be allocated to (-) or from (+) other school(s). This field must net to zero across the organization.</t>
  </si>
  <si>
    <t>Federal income reallocation was previously reported with the federal expenditures.</t>
  </si>
  <si>
    <t>Once completed, please sign and submit, with approved Board Resolution for Income Reallocation.</t>
  </si>
  <si>
    <t>Charter</t>
  </si>
  <si>
    <t>CDS #</t>
  </si>
  <si>
    <t>State Allocation</t>
  </si>
  <si>
    <t>CMO/JPA/Other Entity Approved Re-Allocation State Income</t>
  </si>
  <si>
    <t>Adjusted State Allocation</t>
  </si>
  <si>
    <t>Federal Allocation</t>
  </si>
  <si>
    <t>CMO/JPA/Other Entity Approved Re-Allocation Federal Income</t>
  </si>
  <si>
    <t>Adjusted Federal Allocation</t>
  </si>
  <si>
    <t>Select from drop down list</t>
  </si>
  <si>
    <t>As the CMO for above named charter schools, I have the authority to reallocate income as described above.</t>
  </si>
  <si>
    <t>Signature</t>
  </si>
  <si>
    <t>Printed Name</t>
  </si>
  <si>
    <t>Academy of Arts and Sciences: Del Mar Elementary (K-5)</t>
  </si>
  <si>
    <t>Academy of Arts and Sciences: Del Mar Middle &amp; High (6-12)</t>
  </si>
  <si>
    <t>Academy of Arts and Sciences: El Cajon Elementary (K-5)</t>
  </si>
  <si>
    <t>Academy of Arts and Sciences: El Cajon Middle &amp; High (6-12)</t>
  </si>
  <si>
    <t>Academy of Arts and Sciences: Fresno</t>
  </si>
  <si>
    <t>Academy of Arts and Sciences: Los Angeles (9-12)</t>
  </si>
  <si>
    <t>Academy of Arts and Sciences: Los Angeles (K-8)</t>
  </si>
  <si>
    <t>Academy of Arts and Sciences: Oxnard &amp; Ventura</t>
  </si>
  <si>
    <t>Academy of Arts and Sciences: Sonoma</t>
  </si>
  <si>
    <t>Academy of Arts and Sciences: Thousand Oaks &amp; Simi Valley</t>
  </si>
  <si>
    <t>ACE Alum Rock</t>
  </si>
  <si>
    <t>ACE Charter High</t>
  </si>
  <si>
    <t>ACE Empower Academy</t>
  </si>
  <si>
    <t>ACE Franklin McKinley</t>
  </si>
  <si>
    <t>ACE Inspire Academy</t>
  </si>
  <si>
    <t>Albert Einstein Academy Charter Middle</t>
  </si>
  <si>
    <t>Einstein Academy</t>
  </si>
  <si>
    <t>Alliance Cindy and Bill Simon Technology Academy High</t>
  </si>
  <si>
    <t>Alliance College-Ready Academy High 16</t>
  </si>
  <si>
    <t>Alliance Collins Family College-Ready High</t>
  </si>
  <si>
    <t>Alliance Judy Ivie Burton Technology Academy High</t>
  </si>
  <si>
    <t>Alpha: Blanca Alvarado Middle</t>
  </si>
  <si>
    <t>Alpha Cindy Avitia High School</t>
  </si>
  <si>
    <t>Alpha: Jose Hernandez Middle</t>
  </si>
  <si>
    <t>Audeo Charter</t>
  </si>
  <si>
    <t>Charter School of San Diego</t>
  </si>
  <si>
    <t>Laurel Preparatory Academy</t>
  </si>
  <si>
    <t>Mirus Secondary</t>
  </si>
  <si>
    <t>Downtown Charter Academy</t>
  </si>
  <si>
    <t>Oakland Charter Academy</t>
  </si>
  <si>
    <t>Oakland Charter High School</t>
  </si>
  <si>
    <t>Richmond Charter Academy</t>
  </si>
  <si>
    <t>Richmond Charter Academy Benito Juarez</t>
  </si>
  <si>
    <t>Aspire Alexander Twilight College Preparatory Academy</t>
  </si>
  <si>
    <t>Aspire Alexander Twilight Secondary Academy</t>
  </si>
  <si>
    <t>Aspire Antonio Maria Lugo Academy</t>
  </si>
  <si>
    <t>Aspire APEX Academy</t>
  </si>
  <si>
    <t>Aspire Benjamin Holt College Preparatory Academy</t>
  </si>
  <si>
    <t>Aspire Berkley Maynard Academy</t>
  </si>
  <si>
    <t>Aspire Capitol Heights Academy</t>
  </si>
  <si>
    <t>Aspire College Academy</t>
  </si>
  <si>
    <t>Aspire East Palo Alto Charter</t>
  </si>
  <si>
    <t>Aspire Eres Academy</t>
  </si>
  <si>
    <t>Aspire Golden State College Preparatory Academy</t>
  </si>
  <si>
    <t>Aspire Junior Collegiate Academy</t>
  </si>
  <si>
    <t>Aspire Langston Hughes Academy</t>
  </si>
  <si>
    <t>Aspire Lionel Wilson College Preparatory Academy</t>
  </si>
  <si>
    <t>Aspire Monarch Academy</t>
  </si>
  <si>
    <t>Aspire Ollin University Preparatory Academy</t>
  </si>
  <si>
    <t>Aspire Port City Academy</t>
  </si>
  <si>
    <t>Aspire Richmond California College Preparatory Academy</t>
  </si>
  <si>
    <t>Aspire Richmond Technology Academy</t>
  </si>
  <si>
    <t>Aspire River Oaks Academy</t>
  </si>
  <si>
    <t>Aspire Rosa Parks Academy</t>
  </si>
  <si>
    <t>Aspire Summit Charter Academy</t>
  </si>
  <si>
    <t>Aspire Titan Academy</t>
  </si>
  <si>
    <t>Aspire Triumph Technology Academy</t>
  </si>
  <si>
    <t>Aspire University Charter</t>
  </si>
  <si>
    <t>Aspire Vanguard College Preparatory Academy</t>
  </si>
  <si>
    <t>Aspire Vincent Shalvey Academy</t>
  </si>
  <si>
    <t>California Virtual Academy @ Fresno</t>
  </si>
  <si>
    <t>California Virtual Academy @ Kings</t>
  </si>
  <si>
    <t>California Virtual Academy @ San Mateo</t>
  </si>
  <si>
    <t>Ceiba College Prep Academy</t>
  </si>
  <si>
    <t>Classical Academy</t>
  </si>
  <si>
    <t>Classical Academy High</t>
  </si>
  <si>
    <t>Coastal Academy</t>
  </si>
  <si>
    <t>Alameda Community Learning Center</t>
  </si>
  <si>
    <t>Nea Community Learning Center</t>
  </si>
  <si>
    <t>Da Vinci Communications</t>
  </si>
  <si>
    <t>Delta Bridges Charter School</t>
  </si>
  <si>
    <t>Delta Home Charter</t>
  </si>
  <si>
    <t>Delta Keys Charter</t>
  </si>
  <si>
    <t>Delta Launch</t>
  </si>
  <si>
    <t>Achieve Academy</t>
  </si>
  <si>
    <t>ASCEND</t>
  </si>
  <si>
    <t>Cox Academy</t>
  </si>
  <si>
    <t>Epic Charter</t>
  </si>
  <si>
    <t>Lazear Charter Academy</t>
  </si>
  <si>
    <t>Learning Without Limits</t>
  </si>
  <si>
    <t>Envision Academy for Arts &amp; Technology</t>
  </si>
  <si>
    <t>City Arts and Tech High</t>
  </si>
  <si>
    <t>Impact Academy of Arts &amp; Technology</t>
  </si>
  <si>
    <t>San Francisco Flex Academy</t>
  </si>
  <si>
    <t>Silicon Valley Flex Academy</t>
  </si>
  <si>
    <t>Fortune</t>
  </si>
  <si>
    <t>Hardy Brown College Prep</t>
  </si>
  <si>
    <t>Gateway International</t>
  </si>
  <si>
    <t>Empowering Possibilities Charter</t>
  </si>
  <si>
    <t>Temecula Preparatory</t>
  </si>
  <si>
    <t>iLEAD Innovation Studios</t>
  </si>
  <si>
    <t>iLEAD Lancaster Charter</t>
  </si>
  <si>
    <t>Santa Clarita Valley International Charter School</t>
  </si>
  <si>
    <t>Imagine Schools Riverside</t>
  </si>
  <si>
    <t>Barack Obama Charter</t>
  </si>
  <si>
    <t>Ingenium Charter</t>
  </si>
  <si>
    <t>Inspire Charter School - South</t>
  </si>
  <si>
    <t>King-Chavez Academy of Excellence</t>
  </si>
  <si>
    <t>King-Chavez Arts Academy</t>
  </si>
  <si>
    <t>King-Chavez Athletic Academy</t>
  </si>
  <si>
    <t>King-Chavez Community High</t>
  </si>
  <si>
    <t>King-Chavez Preparatory Academy</t>
  </si>
  <si>
    <t>King-Chavez Primary Academy</t>
  </si>
  <si>
    <t>KIPP Bayview Academy</t>
  </si>
  <si>
    <t>KIPP Bridge Charter School</t>
  </si>
  <si>
    <t>KIPP Excelencia Community Preparatory</t>
  </si>
  <si>
    <t>KIPP Heartwood Academy</t>
  </si>
  <si>
    <t>KIPP Heritage Academy</t>
  </si>
  <si>
    <t>KIPP King Collegiate High</t>
  </si>
  <si>
    <t>KIPP Prize Academy</t>
  </si>
  <si>
    <t>KIPP San Francisco Bay Academy</t>
  </si>
  <si>
    <t>KIPP San Francisco College Preparatory</t>
  </si>
  <si>
    <t>KIPP San Jose Collegiate</t>
  </si>
  <si>
    <t>KIPP Summit Academy</t>
  </si>
  <si>
    <t>Alta Vista Public</t>
  </si>
  <si>
    <t>Alta Vista South Public Charter</t>
  </si>
  <si>
    <t>Ambassador Phillip V. Sanchez Public Charter</t>
  </si>
  <si>
    <t>Antelope Valley Learning Academy</t>
  </si>
  <si>
    <t>Assurance Learning Academy</t>
  </si>
  <si>
    <t>Crescent Valley Public Charter</t>
  </si>
  <si>
    <t>Crescent View South Charter School</t>
  </si>
  <si>
    <t>Crescent View West Charter High School</t>
  </si>
  <si>
    <t>Desert Sands Charter High School</t>
  </si>
  <si>
    <t>Diego Hills Charter High School</t>
  </si>
  <si>
    <t>Diego Springs Academy</t>
  </si>
  <si>
    <t>Diego Valley Charter High School</t>
  </si>
  <si>
    <t>Kings Valley Academy</t>
  </si>
  <si>
    <t>Mission View Public School</t>
  </si>
  <si>
    <t>Paseo Grande Charter</t>
  </si>
  <si>
    <t>Vista Real Charter High School</t>
  </si>
  <si>
    <t xml:space="preserve">Life Source International Charter School </t>
  </si>
  <si>
    <t>Lighthouse Community Charter</t>
  </si>
  <si>
    <t>Lighthouse Community Charter High</t>
  </si>
  <si>
    <t>Leadership Public Schools - Hayward</t>
  </si>
  <si>
    <t>LPS: Oakland R &amp; D Campus</t>
  </si>
  <si>
    <t>Leadership Public Schools: Richmond</t>
  </si>
  <si>
    <t>Leadership Public Schools - San Jose</t>
  </si>
  <si>
    <t>Magnolia Science Academy San Diego</t>
  </si>
  <si>
    <t>Magnolia Science Academy - Santa Ana</t>
  </si>
  <si>
    <t>Mosaica Online Academy of Los Angeles</t>
  </si>
  <si>
    <t>Mosaica Online Academy of Southern California</t>
  </si>
  <si>
    <t>Gilroy Prep</t>
  </si>
  <si>
    <t>Hollister Prep</t>
  </si>
  <si>
    <t>Oxford Preparatory Academy</t>
  </si>
  <si>
    <t>Oxford Preparatory Academy – Chino Valley</t>
  </si>
  <si>
    <t>Oxford Preparatory Academy – South Orange County</t>
  </si>
  <si>
    <t>Sutter Peak Charter Academy</t>
  </si>
  <si>
    <t>Valley View Charter Prep</t>
  </si>
  <si>
    <t>Vincent Academy</t>
  </si>
  <si>
    <t>REALM Charter High School</t>
  </si>
  <si>
    <t>REALM Charter Middle School</t>
  </si>
  <si>
    <t>Rocketship Academy Brilliant Minds</t>
  </si>
  <si>
    <t>Rocketship Alma Academy</t>
  </si>
  <si>
    <t>Rocketship Discovery Prep</t>
  </si>
  <si>
    <t>Rocketship Fuerza Community Prep</t>
  </si>
  <si>
    <t>Rocketship Los Suenos Academy</t>
  </si>
  <si>
    <t>Rocketship Mateo Sheedy Elementary</t>
  </si>
  <si>
    <t>Rocketship Mosaic</t>
  </si>
  <si>
    <t>Rocketship Redwood City</t>
  </si>
  <si>
    <t>Rocketship Si Se Puede Academy</t>
  </si>
  <si>
    <t>Rocketship Spark Academy</t>
  </si>
  <si>
    <t>Rocklin Academy</t>
  </si>
  <si>
    <t>Rocklin Academy Gateway</t>
  </si>
  <si>
    <t>Rocklin Academy at Meyers Street</t>
  </si>
  <si>
    <t>Western Sierra Collegiate Academy</t>
  </si>
  <si>
    <t>San Diego Cooperative Charter</t>
  </si>
  <si>
    <t>San Diego Cooperative Charter School 2</t>
  </si>
  <si>
    <t>San Diego Global Vision Academy</t>
  </si>
  <si>
    <t>San Diego Global Vision Academy Middle</t>
  </si>
  <si>
    <t>Anahuacalmecac International University Preparatory of North America</t>
  </si>
  <si>
    <t>Five Keys Adult School (SF Sheriff's)</t>
  </si>
  <si>
    <t>Five Keys Charter (SF Sheriff's)</t>
  </si>
  <si>
    <t>Five Keys Independence HS (SF Sheriff's)</t>
  </si>
  <si>
    <t>Oak Park Preparatory Academy</t>
  </si>
  <si>
    <t>St. HOPE Public School 7</t>
  </si>
  <si>
    <t>Sacramento Charter High</t>
  </si>
  <si>
    <t>Stockton Collegiate International Elementary</t>
  </si>
  <si>
    <t>Stockton Collegiate International Secondary</t>
  </si>
  <si>
    <t>Summit Public School K2</t>
  </si>
  <si>
    <t>Summit Public School: Denali</t>
  </si>
  <si>
    <t>Summit Public School: Rainier</t>
  </si>
  <si>
    <t>Summit Public School: Shasta</t>
  </si>
  <si>
    <t>Summit Public School: Tahoma</t>
  </si>
  <si>
    <t>SBE - Baypoint Preparatory Academy</t>
  </si>
  <si>
    <t>Bayshore Preparatory Charter</t>
  </si>
  <si>
    <t>Ingenuity Charter</t>
  </si>
  <si>
    <t>The O'Farrell Charter</t>
  </si>
  <si>
    <t>Acacia Elementary Charter</t>
  </si>
  <si>
    <t>Acacia Middle Charter</t>
  </si>
  <si>
    <t>Livermore Valley Charter</t>
  </si>
  <si>
    <t>Livermore Valley Charter Preparatory High</t>
  </si>
  <si>
    <t>Old Town Academy K-8 Charter</t>
  </si>
  <si>
    <t>Valiente College Preparatory Charter</t>
  </si>
  <si>
    <t>Vista Heritage Charter Middle</t>
  </si>
  <si>
    <t>Westlake Charter Middle</t>
  </si>
  <si>
    <t>Westlake Charter</t>
  </si>
  <si>
    <t>Academy of Personalized Learning</t>
  </si>
  <si>
    <t>America's Finest Charter</t>
  </si>
  <si>
    <t>Arroyo Paseo Charter High</t>
  </si>
  <si>
    <t>Caliber: Beta Academy</t>
  </si>
  <si>
    <t>Capitol Collegiate Academy</t>
  </si>
  <si>
    <t>City Heights Preparatory Charter</t>
  </si>
  <si>
    <t>Clayton Valley Charter High</t>
  </si>
  <si>
    <t>Community School for Creative Education</t>
  </si>
  <si>
    <t>Darnall Charter</t>
  </si>
  <si>
    <t>Dixon Montessori Charter</t>
  </si>
  <si>
    <t>Dr. Lewis Dolphin Stallworth Sr. Charter</t>
  </si>
  <si>
    <t>e3 Civic High</t>
  </si>
  <si>
    <t>East Bay Innovation Academy</t>
  </si>
  <si>
    <t>Edison Charter Academy</t>
  </si>
  <si>
    <t>Eleanor Roosevelt Community Learning Center</t>
  </si>
  <si>
    <t>Elevate Elementary</t>
  </si>
  <si>
    <t>Empower Charter</t>
  </si>
  <si>
    <t>Epiphany Prep Charter</t>
  </si>
  <si>
    <t>Gateway College and Career Academy</t>
  </si>
  <si>
    <t>Gompers Preparatory Academy</t>
  </si>
  <si>
    <t>Harriet Tubman Village Charter</t>
  </si>
  <si>
    <t>Hope Academy Charter</t>
  </si>
  <si>
    <t>Howard Gardner Community Charter</t>
  </si>
  <si>
    <t>Iftin Charter</t>
  </si>
  <si>
    <t>Inland Leaders Charter</t>
  </si>
  <si>
    <t>Innovations Academy</t>
  </si>
  <si>
    <t>John Adams Academy</t>
  </si>
  <si>
    <t>Kairos Public School Vacaville Academy</t>
  </si>
  <si>
    <t>Kavod Elementary Charter</t>
  </si>
  <si>
    <t>Keiller Leadership Academy</t>
  </si>
  <si>
    <t>KIPP Adelante Preparatory Academy</t>
  </si>
  <si>
    <t>Learning Choice Academy</t>
  </si>
  <si>
    <t>Lifeline Education Charter</t>
  </si>
  <si>
    <t>MAAC Community Charter</t>
  </si>
  <si>
    <t>McGill School of Success</t>
  </si>
  <si>
    <t>Mission Preparatory</t>
  </si>
  <si>
    <t>Museum</t>
  </si>
  <si>
    <t>North Oakland Community Charter</t>
  </si>
  <si>
    <t>North Woods Discovery</t>
  </si>
  <si>
    <t>Oakland Military Institute, College Preparatory Academy</t>
  </si>
  <si>
    <t>Oakland School for the Arts</t>
  </si>
  <si>
    <t>Olive Grove Charter</t>
  </si>
  <si>
    <t>OnePurpose</t>
  </si>
  <si>
    <t>Palmdale Aerospace Academy</t>
  </si>
  <si>
    <t>Paragon Collegiate Academy</t>
  </si>
  <si>
    <t>Paramount Collegiate Academy</t>
  </si>
  <si>
    <t>Preuss School UCSD</t>
  </si>
  <si>
    <t>Redding School of the Arts II</t>
  </si>
  <si>
    <t>Redding STEM Academy</t>
  </si>
  <si>
    <t>River Montessori Elementary Charter</t>
  </si>
  <si>
    <t>Roses in Concrete</t>
  </si>
  <si>
    <t>Samueli Academy</t>
  </si>
  <si>
    <t>Santiago Middle</t>
  </si>
  <si>
    <t>School of Arts and Enterprise</t>
  </si>
  <si>
    <t>Summit Leadership Academy-High Desert</t>
  </si>
  <si>
    <t>Sunrise Middle</t>
  </si>
  <si>
    <t>Sycamore Academy of Science and Cultural Arts</t>
  </si>
  <si>
    <t>Synergy Education Project</t>
  </si>
  <si>
    <t>Temecula Valley Charter</t>
  </si>
  <si>
    <t>The Language Academy of Sacramento</t>
  </si>
  <si>
    <t>The New School of San Francisco</t>
  </si>
  <si>
    <t>Thrive Public School</t>
  </si>
  <si>
    <t>Trivium Charter</t>
  </si>
  <si>
    <t>Urban Discovery Academy Charter</t>
  </si>
  <si>
    <t>Urban Montessori Charter</t>
  </si>
  <si>
    <t>Valley Preparatory Academy Charter</t>
  </si>
  <si>
    <t>Vista Oaks Charter</t>
  </si>
  <si>
    <t>Yu Ming Charter</t>
  </si>
  <si>
    <t>Full CDS</t>
  </si>
  <si>
    <t>CMO /
Organization</t>
  </si>
  <si>
    <t>LEA Name</t>
  </si>
  <si>
    <t>14-15 State Carry Over</t>
  </si>
  <si>
    <t>14-15 MH Carry Over</t>
  </si>
  <si>
    <t>Reserve</t>
  </si>
  <si>
    <t>Reserve used by charter</t>
  </si>
  <si>
    <t>15-16 State</t>
  </si>
  <si>
    <t>13-14 State Deficit change #2</t>
  </si>
  <si>
    <t>Legal risk</t>
  </si>
  <si>
    <t>Low Incidence</t>
  </si>
  <si>
    <t>PY State Adj</t>
  </si>
  <si>
    <t>State Income Reallocation</t>
  </si>
  <si>
    <t>15-16 State (incl PY adj)</t>
  </si>
  <si>
    <t>Admin for State</t>
  </si>
  <si>
    <t>Admin for 13-14 Deficit Change #2</t>
  </si>
  <si>
    <t>Total Admin</t>
  </si>
  <si>
    <t>State including Admin Fee</t>
  </si>
  <si>
    <t>Fed IDEA</t>
  </si>
  <si>
    <t>Federal Reallocation</t>
  </si>
  <si>
    <t>Adj Fed IDEA</t>
  </si>
  <si>
    <t>RTI Used</t>
  </si>
  <si>
    <t>Combined Federal IDEA / MH</t>
  </si>
  <si>
    <t>15-16 MH Level 2</t>
  </si>
  <si>
    <t>15-16 MH Level 3 State</t>
  </si>
  <si>
    <t>15-16 MH Level 3 Federal</t>
  </si>
  <si>
    <t xml:space="preserve">16-17 State  </t>
  </si>
  <si>
    <t>Income reallocation</t>
  </si>
  <si>
    <t>Total State</t>
  </si>
  <si>
    <t xml:space="preserve">16-17 Admin  </t>
  </si>
  <si>
    <t>Total State w/ Admin Fee</t>
  </si>
  <si>
    <t xml:space="preserve">16-17 Federal  </t>
  </si>
  <si>
    <t>Fed Reallocation</t>
  </si>
  <si>
    <t>Total Federal</t>
  </si>
  <si>
    <t>14-15 Federal Income</t>
  </si>
  <si>
    <t>AAS</t>
  </si>
  <si>
    <t>Ace</t>
  </si>
  <si>
    <t>Albert Einstein</t>
  </si>
  <si>
    <t>Alliance</t>
  </si>
  <si>
    <t>Alpha</t>
  </si>
  <si>
    <t>Altus</t>
  </si>
  <si>
    <t>Amethod Public Schools</t>
  </si>
  <si>
    <t>No</t>
  </si>
  <si>
    <t>Aspire</t>
  </si>
  <si>
    <t>CAVA</t>
  </si>
  <si>
    <t>Ceiba Public Schools</t>
  </si>
  <si>
    <t>Classical Academies</t>
  </si>
  <si>
    <t>Community Learning</t>
  </si>
  <si>
    <t>DaVinci Charter Schools</t>
  </si>
  <si>
    <t>Delta Charter Schools</t>
  </si>
  <si>
    <t>Education for Change</t>
  </si>
  <si>
    <t>Envision</t>
  </si>
  <si>
    <t>Flex Academies</t>
  </si>
  <si>
    <t>Gateway</t>
  </si>
  <si>
    <t>Heritage Classical</t>
  </si>
  <si>
    <t>iLead Charter</t>
  </si>
  <si>
    <t>Imagine Schools</t>
  </si>
  <si>
    <t>Ingenium</t>
  </si>
  <si>
    <t>Inspire Charter Schools</t>
  </si>
  <si>
    <t>King-Chavez</t>
  </si>
  <si>
    <t>Kipp Bay Area</t>
  </si>
  <si>
    <t>Learn 4 Life</t>
  </si>
  <si>
    <t>Life Source</t>
  </si>
  <si>
    <t>Lighthouse Community</t>
  </si>
  <si>
    <t>LPS</t>
  </si>
  <si>
    <t>Magnolia</t>
  </si>
  <si>
    <t>Mosaica Education</t>
  </si>
  <si>
    <t>Navigator Schools</t>
  </si>
  <si>
    <t>Oxford</t>
  </si>
  <si>
    <t>Pacific Charter Institute</t>
  </si>
  <si>
    <t>Partners in Oakland Education</t>
  </si>
  <si>
    <t>REALM Charter Schools</t>
  </si>
  <si>
    <t>Rocketship</t>
  </si>
  <si>
    <t>Rocklin Academies</t>
  </si>
  <si>
    <t>San Diego Cooperative</t>
  </si>
  <si>
    <t>SD Global Vision</t>
  </si>
  <si>
    <t>Semillas Sociedad Civil</t>
  </si>
  <si>
    <t>SF Five Keys</t>
  </si>
  <si>
    <t>St. Hope</t>
  </si>
  <si>
    <t>Stockton Collegiate</t>
  </si>
  <si>
    <t>Summit</t>
  </si>
  <si>
    <t>The Bay Group</t>
  </si>
  <si>
    <t>The O'Farrell Charter Schools</t>
  </si>
  <si>
    <t xml:space="preserve">Tri-Valley </t>
  </si>
  <si>
    <t>Tri Valley</t>
  </si>
  <si>
    <t>Valiente College Preparatory</t>
  </si>
  <si>
    <t>Vista Charter Public Schools</t>
  </si>
  <si>
    <t>Westlake</t>
  </si>
  <si>
    <t>Total</t>
  </si>
  <si>
    <t>Amethod</t>
  </si>
  <si>
    <t>Acacia Elementary</t>
  </si>
  <si>
    <t>Alliance College Ready Middle Academy #4</t>
  </si>
  <si>
    <t>Synergy</t>
  </si>
  <si>
    <t>Acacia Middle</t>
  </si>
  <si>
    <t>Alliance College Ready Middle Academy #5</t>
  </si>
  <si>
    <t>AAS LA (K-8)</t>
  </si>
  <si>
    <t>Alliance College Ready Middle Academy #7</t>
  </si>
  <si>
    <t>Alliance Marc &amp; Eva Stern Math and Science School</t>
  </si>
  <si>
    <t>New Schools</t>
  </si>
  <si>
    <t>Alliance Ouchi – O’Donovan 6-12 Complex</t>
  </si>
  <si>
    <t>FAME Public Charter School</t>
  </si>
  <si>
    <t>Rowland Heights Charter Academy</t>
  </si>
  <si>
    <t>Alliance Dr Olga Mohan</t>
  </si>
  <si>
    <t>Alliance Gertz-Ressler</t>
  </si>
  <si>
    <t>Aspire CA College Prep</t>
  </si>
  <si>
    <t>Aspire Huntington</t>
  </si>
  <si>
    <t>Valley Prep 6-8</t>
  </si>
  <si>
    <t>Valley Prep 9-12</t>
  </si>
  <si>
    <t>Valley Prep K-5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</si>
</sst>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\-00000\-000000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rgb="FFA94442"/>
      <name val="Segoe U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3" fontId="2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3" fontId="2" fillId="0" borderId="0" xfId="2" applyProtection="1"/>
    <xf numFmtId="3" fontId="2" fillId="0" borderId="0" xfId="2" applyProtection="1">
      <protection locked="0"/>
    </xf>
    <xf numFmtId="164" fontId="2" fillId="0" borderId="0" xfId="2" applyNumberFormat="1" applyProtection="1"/>
    <xf numFmtId="43" fontId="0" fillId="0" borderId="0" xfId="1" applyFont="1" applyProtection="1"/>
    <xf numFmtId="165" fontId="0" fillId="3" borderId="0" xfId="1" applyNumberFormat="1" applyFont="1" applyFill="1" applyProtection="1">
      <protection locked="0"/>
    </xf>
    <xf numFmtId="165" fontId="0" fillId="0" borderId="0" xfId="1" applyNumberFormat="1" applyFont="1" applyProtection="1"/>
    <xf numFmtId="165" fontId="0" fillId="4" borderId="0" xfId="1" applyNumberFormat="1" applyFont="1" applyFill="1" applyProtection="1"/>
    <xf numFmtId="165" fontId="0" fillId="0" borderId="0" xfId="1" applyNumberFormat="1" applyFont="1" applyProtection="1">
      <protection locked="0"/>
    </xf>
    <xf numFmtId="165" fontId="0" fillId="0" borderId="1" xfId="1" applyNumberFormat="1" applyFont="1" applyBorder="1" applyProtection="1"/>
    <xf numFmtId="165" fontId="0" fillId="0" borderId="1" xfId="1" applyNumberFormat="1" applyFont="1" applyBorder="1" applyProtection="1">
      <protection locked="0"/>
    </xf>
    <xf numFmtId="3" fontId="4" fillId="0" borderId="0" xfId="2" applyFont="1" applyProtection="1"/>
    <xf numFmtId="3" fontId="5" fillId="0" borderId="0" xfId="2" applyFont="1" applyProtection="1">
      <protection locked="0"/>
    </xf>
    <xf numFmtId="3" fontId="5" fillId="0" borderId="0" xfId="2" applyFont="1" applyProtection="1"/>
    <xf numFmtId="3" fontId="2" fillId="0" borderId="2" xfId="2" applyBorder="1" applyProtection="1">
      <protection locked="0"/>
    </xf>
    <xf numFmtId="3" fontId="2" fillId="0" borderId="2" xfId="2" applyBorder="1" applyProtection="1"/>
    <xf numFmtId="3" fontId="2" fillId="0" borderId="0" xfId="2" applyFont="1" applyProtection="1">
      <protection locked="0"/>
    </xf>
    <xf numFmtId="3" fontId="2" fillId="0" borderId="0" xfId="2" applyFont="1" applyProtection="1"/>
    <xf numFmtId="3" fontId="2" fillId="0" borderId="0" xfId="2" applyBorder="1" applyProtection="1">
      <protection locked="0"/>
    </xf>
    <xf numFmtId="3" fontId="2" fillId="0" borderId="0" xfId="2" applyBorder="1" applyProtection="1"/>
    <xf numFmtId="164" fontId="0" fillId="0" borderId="0" xfId="0" applyNumberFormat="1"/>
    <xf numFmtId="0" fontId="6" fillId="0" borderId="0" xfId="0" applyFont="1" applyFill="1" applyBorder="1" applyAlignment="1"/>
    <xf numFmtId="16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164" fontId="2" fillId="9" borderId="7" xfId="4" applyNumberFormat="1" applyFont="1" applyFill="1" applyBorder="1" applyAlignment="1"/>
    <xf numFmtId="49" fontId="2" fillId="9" borderId="7" xfId="4" applyNumberFormat="1" applyFont="1" applyFill="1" applyBorder="1" applyAlignment="1"/>
    <xf numFmtId="0" fontId="2" fillId="9" borderId="7" xfId="0" applyFont="1" applyFill="1" applyBorder="1" applyAlignment="1"/>
    <xf numFmtId="165" fontId="2" fillId="0" borderId="8" xfId="1" applyNumberFormat="1" applyFont="1" applyFill="1" applyBorder="1" applyAlignment="1"/>
    <xf numFmtId="165" fontId="2" fillId="10" borderId="8" xfId="1" applyNumberFormat="1" applyFont="1" applyFill="1" applyBorder="1" applyAlignment="1"/>
    <xf numFmtId="165" fontId="6" fillId="0" borderId="8" xfId="1" applyNumberFormat="1" applyFont="1" applyFill="1" applyBorder="1" applyAlignment="1"/>
    <xf numFmtId="165" fontId="6" fillId="0" borderId="0" xfId="1" applyNumberFormat="1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2" fillId="9" borderId="3" xfId="0" applyFont="1" applyFill="1" applyBorder="1" applyAlignment="1"/>
    <xf numFmtId="49" fontId="2" fillId="9" borderId="9" xfId="4" applyNumberFormat="1" applyFont="1" applyFill="1" applyBorder="1" applyAlignment="1"/>
    <xf numFmtId="0" fontId="11" fillId="9" borderId="10" xfId="0" applyFont="1" applyFill="1" applyBorder="1" applyAlignment="1"/>
    <xf numFmtId="165" fontId="12" fillId="0" borderId="0" xfId="1" applyNumberFormat="1" applyFont="1" applyFill="1" applyBorder="1" applyAlignment="1"/>
    <xf numFmtId="164" fontId="0" fillId="0" borderId="0" xfId="1" applyNumberFormat="1" applyFont="1"/>
    <xf numFmtId="49" fontId="0" fillId="0" borderId="0" xfId="0" applyNumberFormat="1" applyBorder="1"/>
    <xf numFmtId="0" fontId="0" fillId="0" borderId="0" xfId="0" applyBorder="1"/>
    <xf numFmtId="165" fontId="2" fillId="0" borderId="0" xfId="1" applyNumberFormat="1" applyFont="1" applyFill="1" applyBorder="1" applyAlignment="1"/>
    <xf numFmtId="165" fontId="2" fillId="0" borderId="0" xfId="0" applyNumberFormat="1" applyFont="1" applyFill="1" applyBorder="1" applyAlignment="1"/>
    <xf numFmtId="4" fontId="0" fillId="0" borderId="0" xfId="0" applyNumberFormat="1" applyBorder="1"/>
    <xf numFmtId="165" fontId="0" fillId="0" borderId="0" xfId="1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165" fontId="2" fillId="0" borderId="2" xfId="1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3" fontId="3" fillId="11" borderId="0" xfId="2" applyFont="1" applyFill="1" applyAlignment="1" applyProtection="1">
      <alignment wrapText="1"/>
      <protection locked="0"/>
    </xf>
    <xf numFmtId="3" fontId="3" fillId="11" borderId="0" xfId="2" applyFont="1" applyFill="1" applyAlignment="1" applyProtection="1">
      <alignment wrapText="1"/>
    </xf>
    <xf numFmtId="3" fontId="3" fillId="11" borderId="0" xfId="2" applyFont="1" applyFill="1" applyAlignment="1" applyProtection="1">
      <alignment horizontal="center" wrapText="1"/>
    </xf>
    <xf numFmtId="3" fontId="3" fillId="11" borderId="0" xfId="2" applyFont="1" applyFill="1" applyAlignment="1" applyProtection="1">
      <alignment horizontal="center" wrapText="1"/>
      <protection locked="0"/>
    </xf>
  </cellXfs>
  <cellStyles count="5">
    <cellStyle name="Comma" xfId="1" builtinId="3"/>
    <cellStyle name="Normal" xfId="0" builtinId="0"/>
    <cellStyle name="Normal 13" xfId="2"/>
    <cellStyle name="Normal_sped jul07 7-16-07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E%20Year%20End%20Templat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sa\Special%20Ed\Charter%20SELPA\MOE\2012\Year%20End\Year%20End%20Data%202011-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LWORK\INTERNET\TS273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nts%20and%20Settings\Mturcotte.HANGTOWN\My%20Documents\Attach\june2002advanceapportion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nts%20and%20Settings\Mturcotte.HANGTOWN\My%20Documents\Attach\Spedma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Allwork\APPORTIONMENT\2001-2002\AUG01_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ELPA%20Accounting/Charter%20SELPA/2015-16/Close/Final%20Income%202015-16-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ELPA%20Accounting/Charter%20SELPA/2015-16/Fiscal%20Updates/June%20Update/SPED%20Charter%202015-16-June%20Updat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ELPA%20Accounting/Charter%20SELPA/2015-16/Federal%20Grant/Final%20Reporting/Federal%20Expenditure%20Repor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ELPA%20Accounting/Charter%20SELPA/2016-17/SPED%20Charter%202016-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Lisa/Special%20Ed/Charter%20SELPA/2015-16/SPED%20Charter%202015-16%20(03-09-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\Users\Documents%20and%20Settings\Ldonaldson\Local%20Settings\Temporary%20Internet%20Files\OLK2B\feb2002advanceapportionmen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ELPA%20Accounting/Charter%20SELPA/2015-16/Risk%20Pool/SELPA%20Risk%20Pool%2015-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Low%20Incidence\Charter%20SELPA%20Low%20Incidence\2015-16%20Charter%20Low%20Incidence\Low%20Incidence%20Data%20Tracke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LPA%20Accounting/Charter%20SELPA/2015-16/Mental%20Health/MH%20Work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\Temporary%20Internet%20Files\Content.IE5\UZ2EWYSK\PROCEDURES\TRANSFER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gram%20Files\Qualcomm\Eudora%20Mail\Attach\feb2002advanceapportion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sa\Special%20Ed\Charter%20SELPA\2011-12\Final%20Docs\Pupil%20Count%20%25%20of%20ADA%20(FY%202011-12)%2008-20-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LWORK\INTERNET\2002%20ADA%20ANNUAL%20CharterC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artin\Local%20Settings\Temporary%20Internet%20Files\Content.Outlook\Z1OQXMGQ\Copy%20of%20In-Lieu%20Taxes08%20(1-25-0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sa\Special%20Ed\Charter%20SELPA\MOE\2013\Year%20End\SE%20MOE%2012-13%20CHARTER%20SELPA%20(draft)%2010-28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sites/52381b4f1defc52c29000002/content_entry52565d261defc537cd00269a/55e601033e5ac126fd00575b/files/Income_Re-Allocation_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 of MOE"/>
      <sheetName val="Instructions"/>
      <sheetName val="Actual-Actual Report"/>
      <sheetName val="Actual-Budget Report"/>
      <sheetName val="Expend Detail"/>
      <sheetName val="Income Reallocation"/>
      <sheetName val="Direct Support Template"/>
      <sheetName val="ERMHS Lvl 3 Exp"/>
      <sheetName val="Exemption Template-Actuals"/>
      <sheetName val="Exemption Template-Budget"/>
      <sheetName val="50% Reduction Exemption"/>
      <sheetName val="FederalExpenditureReport"/>
      <sheetName val="ErmhsL2ExpReport"/>
      <sheetName val="Schools"/>
      <sheetName val="Detail Data Income"/>
      <sheetName val="Pupil Count"/>
      <sheetName val="Historical MOE Calcs-Horizontal"/>
      <sheetName val="Charter IC Rates"/>
      <sheetName val="Charter ICR for 2016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Select from drop down list</v>
          </cell>
        </row>
        <row r="2">
          <cell r="A2" t="str">
            <v>Academy of Arts and Sciences: Del Mar Elementary (K-5)</v>
          </cell>
        </row>
        <row r="3">
          <cell r="A3" t="str">
            <v>Academy of Arts and Sciences: Del Mar Middle &amp; High (6-12)</v>
          </cell>
        </row>
        <row r="4">
          <cell r="A4" t="str">
            <v>Academy of Arts and Sciences: El Cajon Elementary (K-5)</v>
          </cell>
        </row>
        <row r="5">
          <cell r="A5" t="str">
            <v>Academy of Arts and Sciences: El Cajon Middle &amp; High (6-12)</v>
          </cell>
        </row>
        <row r="6">
          <cell r="A6" t="str">
            <v>Academy of Arts and Sciences: Fresno</v>
          </cell>
        </row>
        <row r="7">
          <cell r="A7" t="str">
            <v>Academy of Arts and Sciences: Los Angeles (9-12)</v>
          </cell>
        </row>
        <row r="8">
          <cell r="A8" t="str">
            <v>Academy of Arts and Sciences: Los Angeles (K-8)</v>
          </cell>
        </row>
        <row r="9">
          <cell r="A9" t="str">
            <v>Academy of Arts and Sciences: Oxnard &amp; Ventura</v>
          </cell>
        </row>
        <row r="10">
          <cell r="A10" t="str">
            <v>Academy of Arts and Sciences: Sonoma</v>
          </cell>
        </row>
        <row r="11">
          <cell r="A11" t="str">
            <v>Academy of Arts and Sciences: Thousand Oaks &amp; Simi Valley</v>
          </cell>
        </row>
        <row r="12">
          <cell r="A12" t="str">
            <v>ACE Alum Rock</v>
          </cell>
        </row>
        <row r="13">
          <cell r="A13" t="str">
            <v>ACE Charter High</v>
          </cell>
        </row>
        <row r="14">
          <cell r="A14" t="str">
            <v>ACE Empower Academy</v>
          </cell>
        </row>
        <row r="15">
          <cell r="A15" t="str">
            <v>ACE Franklin McKinley</v>
          </cell>
        </row>
        <row r="16">
          <cell r="A16" t="str">
            <v>ACE Inspire Academy</v>
          </cell>
        </row>
        <row r="17">
          <cell r="A17" t="str">
            <v>Albert Einstein Academy Charter Middle</v>
          </cell>
        </row>
        <row r="18">
          <cell r="A18" t="str">
            <v>Einstein Academy</v>
          </cell>
        </row>
        <row r="19">
          <cell r="A19" t="str">
            <v>Alliance Cindy and Bill Simon Technology Academy High</v>
          </cell>
        </row>
        <row r="20">
          <cell r="A20" t="str">
            <v>Alliance College-Ready Academy High 16</v>
          </cell>
        </row>
        <row r="21">
          <cell r="A21" t="str">
            <v>Alliance Collins Family College-Ready High</v>
          </cell>
        </row>
        <row r="22">
          <cell r="A22" t="str">
            <v>Alliance Judy Ivie Burton Technology Academy High</v>
          </cell>
        </row>
        <row r="23">
          <cell r="A23" t="str">
            <v>Alpha: Blanca Alvarado Middle</v>
          </cell>
        </row>
        <row r="24">
          <cell r="A24" t="str">
            <v>Alpha Cindy Avitia High School</v>
          </cell>
        </row>
        <row r="25">
          <cell r="A25" t="str">
            <v>Alpha: Jose Hernandez Middle</v>
          </cell>
        </row>
        <row r="26">
          <cell r="A26" t="str">
            <v>Audeo Charter</v>
          </cell>
        </row>
        <row r="27">
          <cell r="A27" t="str">
            <v>Charter School of San Diego</v>
          </cell>
        </row>
        <row r="28">
          <cell r="A28" t="str">
            <v>Laurel Preparatory Academy</v>
          </cell>
        </row>
        <row r="29">
          <cell r="A29" t="str">
            <v>Mirus Secondary</v>
          </cell>
        </row>
        <row r="30">
          <cell r="A30" t="str">
            <v>Downtown Charter Academy</v>
          </cell>
        </row>
        <row r="31">
          <cell r="A31" t="str">
            <v>Oakland Charter Academy</v>
          </cell>
        </row>
        <row r="32">
          <cell r="A32" t="str">
            <v>Oakland Charter High School</v>
          </cell>
        </row>
        <row r="33">
          <cell r="A33" t="str">
            <v>Richmond Charter Academy</v>
          </cell>
        </row>
        <row r="34">
          <cell r="A34" t="str">
            <v>Richmond Charter Academy Benito Juarez</v>
          </cell>
        </row>
        <row r="35">
          <cell r="A35" t="str">
            <v>Aspire Alexander Twilight College Preparatory Academy</v>
          </cell>
        </row>
        <row r="36">
          <cell r="A36" t="str">
            <v>Aspire Alexander Twilight Secondary Academy</v>
          </cell>
        </row>
        <row r="37">
          <cell r="A37" t="str">
            <v>Aspire Antonio Maria Lugo Academy</v>
          </cell>
        </row>
        <row r="38">
          <cell r="A38" t="str">
            <v>Aspire APEX Academy</v>
          </cell>
        </row>
        <row r="39">
          <cell r="A39" t="str">
            <v>Aspire Benjamin Holt College Preparatory Academy</v>
          </cell>
        </row>
        <row r="40">
          <cell r="A40" t="str">
            <v>Aspire Berkley Maynard Academy</v>
          </cell>
        </row>
        <row r="41">
          <cell r="A41" t="str">
            <v>Aspire Capitol Heights Academy</v>
          </cell>
        </row>
        <row r="42">
          <cell r="A42" t="str">
            <v>Aspire College Academy</v>
          </cell>
        </row>
        <row r="43">
          <cell r="A43" t="str">
            <v>Aspire East Palo Alto Charter</v>
          </cell>
        </row>
        <row r="44">
          <cell r="A44" t="str">
            <v>Aspire Eres Academy</v>
          </cell>
        </row>
        <row r="45">
          <cell r="A45" t="str">
            <v>Aspire Golden State College Preparatory Academy</v>
          </cell>
        </row>
        <row r="46">
          <cell r="A46" t="str">
            <v>Aspire Junior Collegiate Academy</v>
          </cell>
        </row>
        <row r="47">
          <cell r="A47" t="str">
            <v>Aspire Langston Hughes Academy</v>
          </cell>
        </row>
        <row r="48">
          <cell r="A48" t="str">
            <v>Aspire Lionel Wilson College Preparatory Academy</v>
          </cell>
        </row>
        <row r="49">
          <cell r="A49" t="str">
            <v>Aspire Monarch Academy</v>
          </cell>
        </row>
        <row r="50">
          <cell r="A50" t="str">
            <v>Aspire Ollin University Preparatory Academy</v>
          </cell>
        </row>
        <row r="51">
          <cell r="A51" t="str">
            <v>Aspire Port City Academy</v>
          </cell>
        </row>
        <row r="52">
          <cell r="A52" t="str">
            <v>Aspire Richmond California College Preparatory Academy</v>
          </cell>
        </row>
        <row r="53">
          <cell r="A53" t="str">
            <v>Aspire Richmond Technology Academy</v>
          </cell>
        </row>
        <row r="54">
          <cell r="A54" t="str">
            <v>Aspire River Oaks Academy</v>
          </cell>
        </row>
        <row r="55">
          <cell r="A55" t="str">
            <v>Aspire Rosa Parks Academy</v>
          </cell>
        </row>
        <row r="56">
          <cell r="A56" t="str">
            <v>Aspire Summit Charter Academy</v>
          </cell>
        </row>
        <row r="57">
          <cell r="A57" t="str">
            <v>Aspire Titan Academy</v>
          </cell>
        </row>
        <row r="58">
          <cell r="A58" t="str">
            <v>Aspire Triumph Technology Academy</v>
          </cell>
        </row>
        <row r="59">
          <cell r="A59" t="str">
            <v>Aspire University Charter</v>
          </cell>
        </row>
        <row r="60">
          <cell r="A60" t="str">
            <v>Aspire Vanguard College Preparatory Academy</v>
          </cell>
        </row>
        <row r="61">
          <cell r="A61" t="str">
            <v>Aspire Vincent Shalvey Academy</v>
          </cell>
        </row>
        <row r="62">
          <cell r="A62" t="str">
            <v>California Virtual Academy @ Fresno</v>
          </cell>
        </row>
        <row r="63">
          <cell r="A63" t="str">
            <v>California Virtual Academy @ Kings</v>
          </cell>
        </row>
        <row r="64">
          <cell r="A64" t="str">
            <v>California Virtual Academy @ San Mateo</v>
          </cell>
        </row>
        <row r="65">
          <cell r="A65" t="str">
            <v>Ceiba College Prep Academy</v>
          </cell>
        </row>
        <row r="66">
          <cell r="A66" t="str">
            <v>Classical Academy</v>
          </cell>
        </row>
        <row r="67">
          <cell r="A67" t="str">
            <v>Classical Academy High</v>
          </cell>
        </row>
        <row r="68">
          <cell r="A68" t="str">
            <v>Coastal Academy</v>
          </cell>
        </row>
        <row r="69">
          <cell r="A69" t="str">
            <v>Alameda Community Learning Center</v>
          </cell>
        </row>
        <row r="70">
          <cell r="A70" t="str">
            <v>Nea Community Learning Center</v>
          </cell>
        </row>
        <row r="71">
          <cell r="A71" t="str">
            <v>Da Vinci Communications</v>
          </cell>
        </row>
        <row r="72">
          <cell r="A72" t="str">
            <v>Delta Bridges Charter School</v>
          </cell>
        </row>
        <row r="73">
          <cell r="A73" t="str">
            <v>Delta Home Charter</v>
          </cell>
        </row>
        <row r="74">
          <cell r="A74" t="str">
            <v>Delta Keys Charter</v>
          </cell>
        </row>
        <row r="75">
          <cell r="A75" t="str">
            <v>Delta Launch</v>
          </cell>
        </row>
        <row r="76">
          <cell r="A76" t="str">
            <v>Achieve Academy</v>
          </cell>
        </row>
        <row r="77">
          <cell r="A77" t="str">
            <v>ASCEND</v>
          </cell>
        </row>
        <row r="78">
          <cell r="A78" t="str">
            <v>Cox Academy</v>
          </cell>
        </row>
        <row r="79">
          <cell r="A79" t="str">
            <v>Epic Charter</v>
          </cell>
        </row>
        <row r="80">
          <cell r="A80" t="str">
            <v>Lazear Charter Academy</v>
          </cell>
        </row>
        <row r="81">
          <cell r="A81" t="str">
            <v>Learning Without Limits</v>
          </cell>
        </row>
        <row r="82">
          <cell r="A82" t="str">
            <v>Envision Academy for Arts &amp; Technology</v>
          </cell>
        </row>
        <row r="83">
          <cell r="A83" t="str">
            <v>City Arts and Tech High</v>
          </cell>
        </row>
        <row r="84">
          <cell r="A84" t="str">
            <v>Impact Academy of Arts &amp; Technology</v>
          </cell>
        </row>
        <row r="85">
          <cell r="A85" t="str">
            <v>San Francisco Flex Academy</v>
          </cell>
        </row>
        <row r="86">
          <cell r="A86" t="str">
            <v>Silicon Valley Flex Academy</v>
          </cell>
        </row>
        <row r="87">
          <cell r="A87" t="str">
            <v>Fortune</v>
          </cell>
        </row>
        <row r="88">
          <cell r="A88" t="str">
            <v>Hardy Brown College Prep</v>
          </cell>
        </row>
        <row r="89">
          <cell r="A89" t="str">
            <v>Gateway International</v>
          </cell>
        </row>
        <row r="90">
          <cell r="A90" t="str">
            <v>Empowering Possibilities Charter</v>
          </cell>
        </row>
        <row r="91">
          <cell r="A91" t="str">
            <v>Temecula Preparatory</v>
          </cell>
        </row>
        <row r="92">
          <cell r="A92" t="str">
            <v>iLEAD Innovation Studios</v>
          </cell>
        </row>
        <row r="93">
          <cell r="A93" t="str">
            <v>iLEAD Lancaster Charter</v>
          </cell>
        </row>
        <row r="94">
          <cell r="A94" t="str">
            <v>Santa Clarita Valley International Charter School</v>
          </cell>
        </row>
        <row r="95">
          <cell r="A95" t="str">
            <v>Imagine Schools Riverside</v>
          </cell>
        </row>
        <row r="96">
          <cell r="A96" t="str">
            <v>Barack Obama Charter</v>
          </cell>
        </row>
        <row r="97">
          <cell r="A97" t="str">
            <v>Ingenium Charter</v>
          </cell>
        </row>
        <row r="98">
          <cell r="A98" t="str">
            <v>Inspire Charter School - South</v>
          </cell>
        </row>
        <row r="99">
          <cell r="A99" t="str">
            <v>King-Chavez Academy of Excellence</v>
          </cell>
        </row>
        <row r="100">
          <cell r="A100" t="str">
            <v>King-Chavez Arts Academy</v>
          </cell>
        </row>
        <row r="101">
          <cell r="A101" t="str">
            <v>King-Chavez Athletic Academy</v>
          </cell>
        </row>
        <row r="102">
          <cell r="A102" t="str">
            <v>King-Chavez Community High</v>
          </cell>
        </row>
        <row r="103">
          <cell r="A103" t="str">
            <v>King-Chavez Preparatory Academy</v>
          </cell>
        </row>
        <row r="104">
          <cell r="A104" t="str">
            <v>King-Chavez Primary Academy</v>
          </cell>
        </row>
        <row r="105">
          <cell r="A105" t="str">
            <v>KIPP Bayview Academy</v>
          </cell>
        </row>
        <row r="106">
          <cell r="A106" t="str">
            <v>KIPP Bridge Charter School</v>
          </cell>
        </row>
        <row r="107">
          <cell r="A107" t="str">
            <v>KIPP Excelencia Community Preparatory</v>
          </cell>
        </row>
        <row r="108">
          <cell r="A108" t="str">
            <v>KIPP Heartwood Academy</v>
          </cell>
        </row>
        <row r="109">
          <cell r="A109" t="str">
            <v>KIPP Heritage Academy</v>
          </cell>
        </row>
        <row r="110">
          <cell r="A110" t="str">
            <v>KIPP King Collegiate High</v>
          </cell>
        </row>
        <row r="111">
          <cell r="A111" t="str">
            <v>KIPP Prize Academy</v>
          </cell>
        </row>
        <row r="112">
          <cell r="A112" t="str">
            <v>KIPP San Francisco Bay Academy</v>
          </cell>
        </row>
        <row r="113">
          <cell r="A113" t="str">
            <v>KIPP San Francisco College Preparatory</v>
          </cell>
        </row>
        <row r="114">
          <cell r="A114" t="str">
            <v>KIPP San Jose Collegiate</v>
          </cell>
        </row>
        <row r="115">
          <cell r="A115" t="str">
            <v>KIPP Summit Academy</v>
          </cell>
        </row>
        <row r="116">
          <cell r="A116" t="str">
            <v>Alta Vista Public</v>
          </cell>
        </row>
        <row r="117">
          <cell r="A117" t="str">
            <v>Alta Vista South Public Charter</v>
          </cell>
        </row>
        <row r="118">
          <cell r="A118" t="str">
            <v>Ambassador Phillip V. Sanchez Public Charter</v>
          </cell>
        </row>
        <row r="119">
          <cell r="A119" t="str">
            <v>Antelope Valley Learning Academy</v>
          </cell>
        </row>
        <row r="120">
          <cell r="A120" t="str">
            <v>Assurance Learning Academy</v>
          </cell>
        </row>
        <row r="121">
          <cell r="A121" t="str">
            <v>Crescent Valley Public Charter</v>
          </cell>
        </row>
        <row r="122">
          <cell r="A122" t="str">
            <v>Crescent View South Charter School</v>
          </cell>
        </row>
        <row r="123">
          <cell r="A123" t="str">
            <v>Crescent View West Charter High School</v>
          </cell>
        </row>
        <row r="124">
          <cell r="A124" t="str">
            <v>Desert Sands Charter High School</v>
          </cell>
        </row>
        <row r="125">
          <cell r="A125" t="str">
            <v>Diego Hills Charter High School</v>
          </cell>
        </row>
        <row r="126">
          <cell r="A126" t="str">
            <v>Diego Springs Academy</v>
          </cell>
        </row>
        <row r="127">
          <cell r="A127" t="str">
            <v>Diego Valley Charter High School</v>
          </cell>
        </row>
        <row r="128">
          <cell r="A128" t="str">
            <v>Kings Valley Academy</v>
          </cell>
        </row>
        <row r="129">
          <cell r="A129" t="str">
            <v>Mission View Public School</v>
          </cell>
        </row>
        <row r="130">
          <cell r="A130" t="str">
            <v>Paseo Grande Charter</v>
          </cell>
        </row>
        <row r="131">
          <cell r="A131" t="str">
            <v>Vista Real Charter High School</v>
          </cell>
        </row>
        <row r="132">
          <cell r="A132" t="str">
            <v xml:space="preserve">Life Source International Charter School </v>
          </cell>
        </row>
        <row r="133">
          <cell r="A133" t="str">
            <v>Lighthouse Community Charter</v>
          </cell>
        </row>
        <row r="134">
          <cell r="A134" t="str">
            <v>Lighthouse Community Charter High</v>
          </cell>
        </row>
        <row r="135">
          <cell r="A135" t="str">
            <v>Leadership Public Schools - Hayward</v>
          </cell>
        </row>
        <row r="136">
          <cell r="A136" t="str">
            <v>LPS: Oakland R &amp; D Campus</v>
          </cell>
        </row>
        <row r="137">
          <cell r="A137" t="str">
            <v>Leadership Public Schools: Richmond</v>
          </cell>
        </row>
        <row r="138">
          <cell r="A138" t="str">
            <v>Leadership Public Schools - San Jose</v>
          </cell>
        </row>
        <row r="139">
          <cell r="A139" t="str">
            <v>Magnolia Science Academy San Diego</v>
          </cell>
        </row>
        <row r="140">
          <cell r="A140" t="str">
            <v>Magnolia Science Academy - Santa Ana</v>
          </cell>
        </row>
        <row r="141">
          <cell r="A141" t="str">
            <v>Mosaica Online Academy of Los Angeles</v>
          </cell>
        </row>
        <row r="142">
          <cell r="A142" t="str">
            <v>Mosaica Online Academy of Southern California</v>
          </cell>
        </row>
        <row r="143">
          <cell r="A143" t="str">
            <v>Gilroy Prep</v>
          </cell>
        </row>
        <row r="144">
          <cell r="A144" t="str">
            <v>Hollister Prep</v>
          </cell>
        </row>
        <row r="145">
          <cell r="A145" t="str">
            <v>Oxford Preparatory Academy</v>
          </cell>
        </row>
        <row r="146">
          <cell r="A146" t="str">
            <v>Oxford Preparatory Academy – Chino Valley</v>
          </cell>
        </row>
        <row r="147">
          <cell r="A147" t="str">
            <v>Oxford Preparatory Academy – South Orange County</v>
          </cell>
        </row>
        <row r="148">
          <cell r="A148" t="str">
            <v>Sutter Peak Charter Academy</v>
          </cell>
        </row>
        <row r="149">
          <cell r="A149" t="str">
            <v>Valley View Charter Prep</v>
          </cell>
        </row>
        <row r="150">
          <cell r="A150" t="str">
            <v>Vincent Academy</v>
          </cell>
        </row>
        <row r="151">
          <cell r="A151" t="str">
            <v>REALM Charter High School</v>
          </cell>
        </row>
        <row r="152">
          <cell r="A152" t="str">
            <v>REALM Charter Middle School</v>
          </cell>
        </row>
        <row r="153">
          <cell r="A153" t="str">
            <v>Rocketship Academy Brilliant Minds</v>
          </cell>
        </row>
        <row r="154">
          <cell r="A154" t="str">
            <v>Rocketship Alma Academy</v>
          </cell>
        </row>
        <row r="155">
          <cell r="A155" t="str">
            <v>Rocketship Discovery Prep</v>
          </cell>
        </row>
        <row r="156">
          <cell r="A156" t="str">
            <v>Rocketship Fuerza Community Prep</v>
          </cell>
        </row>
        <row r="157">
          <cell r="A157" t="str">
            <v>Rocketship Los Suenos Academy</v>
          </cell>
        </row>
        <row r="158">
          <cell r="A158" t="str">
            <v>Rocketship Mateo Sheedy Elementary</v>
          </cell>
        </row>
        <row r="159">
          <cell r="A159" t="str">
            <v>Rocketship Mosaic</v>
          </cell>
        </row>
        <row r="160">
          <cell r="A160" t="str">
            <v>Rocketship Redwood City</v>
          </cell>
        </row>
        <row r="161">
          <cell r="A161" t="str">
            <v>Rocketship Si Se Puede Academy</v>
          </cell>
        </row>
        <row r="162">
          <cell r="A162" t="str">
            <v>Rocketship Spark Academy</v>
          </cell>
        </row>
        <row r="163">
          <cell r="A163" t="str">
            <v>Rocklin Academy</v>
          </cell>
        </row>
        <row r="164">
          <cell r="A164" t="str">
            <v>Rocklin Academy Gateway</v>
          </cell>
        </row>
        <row r="165">
          <cell r="A165" t="str">
            <v>Rocklin Academy at Meyers Street</v>
          </cell>
        </row>
        <row r="166">
          <cell r="A166" t="str">
            <v>Western Sierra Collegiate Academy</v>
          </cell>
        </row>
        <row r="167">
          <cell r="A167" t="str">
            <v>San Diego Cooperative Charter</v>
          </cell>
        </row>
        <row r="168">
          <cell r="A168" t="str">
            <v>San Diego Cooperative Charter School 2</v>
          </cell>
        </row>
        <row r="169">
          <cell r="A169" t="str">
            <v>San Diego Global Vision Academy</v>
          </cell>
        </row>
        <row r="170">
          <cell r="A170" t="str">
            <v>San Diego Global Vision Academy Middle</v>
          </cell>
        </row>
        <row r="171">
          <cell r="A171" t="str">
            <v>Anahuacalmecac International University Preparatory of North America</v>
          </cell>
        </row>
        <row r="172">
          <cell r="A172" t="str">
            <v>Five Keys Adult School (SF Sheriff's)</v>
          </cell>
        </row>
        <row r="173">
          <cell r="A173" t="str">
            <v>Five Keys Charter (SF Sheriff's)</v>
          </cell>
        </row>
        <row r="174">
          <cell r="A174" t="str">
            <v>Five Keys Independence HS (SF Sheriff's)</v>
          </cell>
        </row>
        <row r="175">
          <cell r="A175" t="str">
            <v>Oak Park Preparatory Academy</v>
          </cell>
        </row>
        <row r="176">
          <cell r="A176" t="str">
            <v>St. HOPE Public School 7</v>
          </cell>
        </row>
        <row r="177">
          <cell r="A177" t="str">
            <v>Sacramento Charter High</v>
          </cell>
        </row>
        <row r="178">
          <cell r="A178" t="str">
            <v>Stockton Collegiate International Elementary</v>
          </cell>
        </row>
        <row r="179">
          <cell r="A179" t="str">
            <v>Stockton Collegiate International Secondary</v>
          </cell>
        </row>
        <row r="180">
          <cell r="A180" t="str">
            <v>Summit Public School K2</v>
          </cell>
        </row>
        <row r="181">
          <cell r="A181" t="str">
            <v>Summit Public School: Denali</v>
          </cell>
        </row>
        <row r="182">
          <cell r="A182" t="str">
            <v>Summit Public School: Rainier</v>
          </cell>
        </row>
        <row r="183">
          <cell r="A183" t="str">
            <v>Summit Public School: Shasta</v>
          </cell>
        </row>
        <row r="184">
          <cell r="A184" t="str">
            <v>Summit Public School: Tahoma</v>
          </cell>
        </row>
        <row r="185">
          <cell r="A185" t="str">
            <v>SBE - Baypoint Preparatory Academy</v>
          </cell>
        </row>
        <row r="186">
          <cell r="A186" t="str">
            <v>Bayshore Preparatory Charter</v>
          </cell>
        </row>
        <row r="187">
          <cell r="A187" t="str">
            <v>Ingenuity Charter</v>
          </cell>
        </row>
        <row r="188">
          <cell r="A188" t="str">
            <v>The O'Farrell Charter</v>
          </cell>
        </row>
        <row r="189">
          <cell r="A189" t="str">
            <v>Acacia Elementary Charter</v>
          </cell>
        </row>
        <row r="190">
          <cell r="A190" t="str">
            <v>Acacia Middle Charter</v>
          </cell>
        </row>
        <row r="191">
          <cell r="A191" t="str">
            <v>Livermore Valley Charter</v>
          </cell>
        </row>
        <row r="192">
          <cell r="A192" t="str">
            <v>Livermore Valley Charter Preparatory High</v>
          </cell>
        </row>
        <row r="193">
          <cell r="A193" t="str">
            <v>Old Town Academy K-8 Charter</v>
          </cell>
        </row>
        <row r="194">
          <cell r="A194" t="str">
            <v>Valiente College Preparatory Charter</v>
          </cell>
        </row>
        <row r="195">
          <cell r="A195" t="str">
            <v>Vista Heritage Charter Middle</v>
          </cell>
        </row>
        <row r="196">
          <cell r="A196" t="str">
            <v>Westlake Charter Middle</v>
          </cell>
        </row>
        <row r="197">
          <cell r="A197" t="str">
            <v>Westlake Charter</v>
          </cell>
        </row>
        <row r="198">
          <cell r="A198" t="str">
            <v>Academy of Personalized Learning</v>
          </cell>
        </row>
        <row r="199">
          <cell r="A199" t="str">
            <v>America's Finest Charter</v>
          </cell>
        </row>
        <row r="200">
          <cell r="A200" t="str">
            <v>Arroyo Paseo Charter High</v>
          </cell>
        </row>
        <row r="201">
          <cell r="A201" t="str">
            <v>Caliber: Beta Academy</v>
          </cell>
        </row>
        <row r="202">
          <cell r="A202" t="str">
            <v>Capitol Collegiate Academy</v>
          </cell>
        </row>
        <row r="203">
          <cell r="A203" t="str">
            <v>City Heights Preparatory Charter</v>
          </cell>
        </row>
        <row r="204">
          <cell r="A204" t="str">
            <v>Clayton Valley Charter High</v>
          </cell>
        </row>
        <row r="205">
          <cell r="A205" t="str">
            <v>Community School for Creative Education</v>
          </cell>
        </row>
        <row r="206">
          <cell r="A206" t="str">
            <v>Darnall Charter</v>
          </cell>
        </row>
        <row r="207">
          <cell r="A207" t="str">
            <v>Dixon Montessori Charter</v>
          </cell>
        </row>
        <row r="208">
          <cell r="A208" t="str">
            <v>Dr. Lewis Dolphin Stallworth Sr. Charter</v>
          </cell>
        </row>
        <row r="209">
          <cell r="A209" t="str">
            <v>e3 Civic High</v>
          </cell>
        </row>
        <row r="210">
          <cell r="A210" t="str">
            <v>East Bay Innovation Academy</v>
          </cell>
        </row>
        <row r="211">
          <cell r="A211" t="str">
            <v>Edison Charter Academy</v>
          </cell>
        </row>
        <row r="212">
          <cell r="A212" t="str">
            <v>Eleanor Roosevelt Community Learning Center</v>
          </cell>
        </row>
        <row r="213">
          <cell r="A213" t="str">
            <v>Elevate Elementary</v>
          </cell>
        </row>
        <row r="214">
          <cell r="A214" t="str">
            <v>Empower Charter</v>
          </cell>
        </row>
        <row r="215">
          <cell r="A215" t="str">
            <v>Epiphany Prep Charter</v>
          </cell>
        </row>
        <row r="216">
          <cell r="A216" t="str">
            <v>Gateway College and Career Academy</v>
          </cell>
        </row>
        <row r="217">
          <cell r="A217" t="str">
            <v>Gompers Preparatory Academy</v>
          </cell>
        </row>
        <row r="218">
          <cell r="A218" t="str">
            <v>Harriet Tubman Village Charter</v>
          </cell>
        </row>
        <row r="219">
          <cell r="A219" t="str">
            <v>Hope Academy Charter</v>
          </cell>
        </row>
        <row r="220">
          <cell r="A220" t="str">
            <v>Howard Gardner Community Charter</v>
          </cell>
        </row>
        <row r="221">
          <cell r="A221" t="str">
            <v>Iftin Charter</v>
          </cell>
        </row>
        <row r="222">
          <cell r="A222" t="str">
            <v>Inland Leaders Charter</v>
          </cell>
        </row>
        <row r="223">
          <cell r="A223" t="str">
            <v>Innovations Academy</v>
          </cell>
        </row>
        <row r="224">
          <cell r="A224" t="str">
            <v>John Adams Academy</v>
          </cell>
        </row>
        <row r="225">
          <cell r="A225" t="str">
            <v>Kairos Public School Vacaville Academy</v>
          </cell>
        </row>
        <row r="226">
          <cell r="A226" t="str">
            <v>Kavod Elementary Charter</v>
          </cell>
        </row>
        <row r="227">
          <cell r="A227" t="str">
            <v>Keiller Leadership Academy</v>
          </cell>
        </row>
        <row r="228">
          <cell r="A228" t="str">
            <v>KIPP Adelante Preparatory Academy</v>
          </cell>
        </row>
        <row r="229">
          <cell r="A229" t="str">
            <v>Learning Choice Academy</v>
          </cell>
        </row>
        <row r="230">
          <cell r="A230" t="str">
            <v>Lifeline Education Charter</v>
          </cell>
        </row>
        <row r="231">
          <cell r="A231" t="str">
            <v>MAAC Community Charter</v>
          </cell>
        </row>
        <row r="232">
          <cell r="A232" t="str">
            <v>McGill School of Success</v>
          </cell>
        </row>
        <row r="233">
          <cell r="A233" t="str">
            <v>Mission Preparatory</v>
          </cell>
        </row>
        <row r="234">
          <cell r="A234" t="str">
            <v>Museum</v>
          </cell>
        </row>
        <row r="235">
          <cell r="A235" t="str">
            <v>North Oakland Community Charter</v>
          </cell>
        </row>
        <row r="236">
          <cell r="A236" t="str">
            <v>North Woods Discovery</v>
          </cell>
        </row>
        <row r="237">
          <cell r="A237" t="str">
            <v>Oakland Military Institute, College Preparatory Academy</v>
          </cell>
        </row>
        <row r="238">
          <cell r="A238" t="str">
            <v>Oakland School for the Arts</v>
          </cell>
        </row>
        <row r="239">
          <cell r="A239" t="str">
            <v>Olive Grove Charter</v>
          </cell>
        </row>
        <row r="240">
          <cell r="A240" t="str">
            <v>OnePurpose</v>
          </cell>
        </row>
        <row r="241">
          <cell r="A241" t="str">
            <v>Palmdale Aerospace Academy</v>
          </cell>
        </row>
        <row r="242">
          <cell r="A242" t="str">
            <v>Paragon Collegiate Academy</v>
          </cell>
        </row>
        <row r="243">
          <cell r="A243" t="str">
            <v>Paramount Collegiate Academy</v>
          </cell>
        </row>
        <row r="244">
          <cell r="A244" t="str">
            <v>Preuss School UCSD</v>
          </cell>
        </row>
        <row r="245">
          <cell r="A245" t="str">
            <v>Redding School of the Arts II</v>
          </cell>
        </row>
        <row r="246">
          <cell r="A246" t="str">
            <v>Redding STEM Academy</v>
          </cell>
        </row>
        <row r="247">
          <cell r="A247" t="str">
            <v>River Montessori Elementary Charter</v>
          </cell>
        </row>
        <row r="248">
          <cell r="A248" t="str">
            <v>Roses in Concrete</v>
          </cell>
        </row>
        <row r="249">
          <cell r="A249" t="str">
            <v>Samueli Academy</v>
          </cell>
        </row>
        <row r="250">
          <cell r="A250" t="str">
            <v>Santiago Middle</v>
          </cell>
        </row>
        <row r="251">
          <cell r="A251" t="str">
            <v>School of Arts and Enterprise</v>
          </cell>
        </row>
        <row r="252">
          <cell r="A252" t="str">
            <v>Summit Leadership Academy-High Desert</v>
          </cell>
        </row>
        <row r="253">
          <cell r="A253" t="str">
            <v>Sunrise Middle</v>
          </cell>
        </row>
        <row r="254">
          <cell r="A254" t="str">
            <v>Sycamore Academy of Science and Cultural Arts</v>
          </cell>
        </row>
        <row r="255">
          <cell r="A255" t="str">
            <v>Synergy Education Project</v>
          </cell>
        </row>
        <row r="256">
          <cell r="A256" t="str">
            <v>Temecula Valley Charter</v>
          </cell>
        </row>
        <row r="257">
          <cell r="A257" t="str">
            <v>The Language Academy of Sacramento</v>
          </cell>
        </row>
        <row r="258">
          <cell r="A258" t="str">
            <v>The New School of San Francisco</v>
          </cell>
        </row>
        <row r="259">
          <cell r="A259" t="str">
            <v>Thrive Public School</v>
          </cell>
        </row>
        <row r="260">
          <cell r="A260" t="str">
            <v>Trivium Charter</v>
          </cell>
        </row>
        <row r="261">
          <cell r="A261" t="str">
            <v>Urban Discovery Academy Charter</v>
          </cell>
        </row>
        <row r="262">
          <cell r="A262" t="str">
            <v>Urban Montessori Charter</v>
          </cell>
        </row>
        <row r="263">
          <cell r="A263" t="str">
            <v>Valley Preparatory Academy Charter</v>
          </cell>
        </row>
        <row r="264">
          <cell r="A264" t="str">
            <v>Vista Oaks Charter</v>
          </cell>
        </row>
        <row r="265">
          <cell r="A265" t="str">
            <v>Yu Ming Charter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End"/>
      <sheetName val="MOE TEST"/>
      <sheetName val="detaildata"/>
      <sheetName val="Expend Detail"/>
      <sheetName val="Sheet2"/>
    </sheetNames>
    <sheetDataSet>
      <sheetData sheetId="0"/>
      <sheetData sheetId="1"/>
      <sheetData sheetId="2">
        <row r="4">
          <cell r="A4" t="str">
            <v>Academy of Peronsonalized Learning</v>
          </cell>
        </row>
        <row r="5">
          <cell r="A5" t="str">
            <v>ACE Charter</v>
          </cell>
        </row>
        <row r="6">
          <cell r="A6" t="str">
            <v>Alameda Community Learning Center</v>
          </cell>
        </row>
        <row r="7">
          <cell r="A7" t="str">
            <v>Albert Einstein Academy Charter   School (Elem)</v>
          </cell>
        </row>
        <row r="8">
          <cell r="A8" t="str">
            <v>Albert Einstein Academy Charter Middle School</v>
          </cell>
        </row>
        <row r="9">
          <cell r="A9" t="str">
            <v>Alta Vista Public</v>
          </cell>
        </row>
        <row r="10">
          <cell r="A10" t="str">
            <v>Arroyo Paseo Charter High</v>
          </cell>
        </row>
        <row r="11">
          <cell r="A11" t="str">
            <v>Aspire Antonio Maria Lugo Academy</v>
          </cell>
        </row>
        <row r="12">
          <cell r="A12" t="str">
            <v>Aspire APEX  (Downtown Stockton)</v>
          </cell>
        </row>
        <row r="13">
          <cell r="A13" t="str">
            <v>Aspire ATCPA (Alexander Twilight College Prep Academy)</v>
          </cell>
        </row>
        <row r="14">
          <cell r="A14" t="str">
            <v>Aspire ATCPA Secondary</v>
          </cell>
        </row>
        <row r="15">
          <cell r="A15" t="str">
            <v>Aspire Benjamin Holt College Prep Academy</v>
          </cell>
        </row>
        <row r="16">
          <cell r="A16" t="str">
            <v>Aspire Berkley Maynard Academy</v>
          </cell>
        </row>
        <row r="17">
          <cell r="A17" t="str">
            <v>Aspire CA College Preparatory Academy</v>
          </cell>
        </row>
        <row r="18">
          <cell r="A18" t="str">
            <v>Aspire Capitol Heights Academy</v>
          </cell>
        </row>
        <row r="19">
          <cell r="A19" t="str">
            <v>Aspire Centennial College Prep Academy</v>
          </cell>
        </row>
        <row r="20">
          <cell r="A20" t="str">
            <v>Aspire East Palo Alto Charter School</v>
          </cell>
        </row>
        <row r="21">
          <cell r="A21" t="str">
            <v>Aspire East Palo Alto Phoenix Academy</v>
          </cell>
        </row>
        <row r="22">
          <cell r="A22" t="str">
            <v>Aspire Eres Academy</v>
          </cell>
        </row>
        <row r="23">
          <cell r="A23" t="str">
            <v>Aspire Golden State Academy (Millsmont Secondary)</v>
          </cell>
        </row>
        <row r="24">
          <cell r="A24" t="str">
            <v>Aspire Huntington Park Charter School</v>
          </cell>
        </row>
        <row r="25">
          <cell r="A25" t="str">
            <v>Aspire Junior Collegiate (Clarendon)</v>
          </cell>
        </row>
        <row r="26">
          <cell r="A26" t="str">
            <v>Aspire Langston Hughes Academy</v>
          </cell>
        </row>
        <row r="27">
          <cell r="A27" t="str">
            <v>Aspire Lionel Wilson College Prep Academy</v>
          </cell>
        </row>
        <row r="28">
          <cell r="A28" t="str">
            <v>Aspire Millsmont Elementary Academy</v>
          </cell>
        </row>
        <row r="29">
          <cell r="A29" t="str">
            <v>Aspire Monarch Academy</v>
          </cell>
        </row>
        <row r="30">
          <cell r="A30" t="str">
            <v>Aspire Port City Elementary School (Trinity)</v>
          </cell>
        </row>
        <row r="31">
          <cell r="A31" t="str">
            <v>Aspire River Oaks Academy</v>
          </cell>
        </row>
        <row r="32">
          <cell r="A32" t="str">
            <v>Aspire Rosa Parks Academy</v>
          </cell>
        </row>
        <row r="33">
          <cell r="A33" t="str">
            <v>Aspire Summit Charter Academy</v>
          </cell>
        </row>
        <row r="34">
          <cell r="A34" t="str">
            <v>Aspire Titan Academy</v>
          </cell>
        </row>
        <row r="35">
          <cell r="A35" t="str">
            <v>Aspire University Charter School</v>
          </cell>
        </row>
        <row r="36">
          <cell r="A36" t="str">
            <v>Aspire Vanguard College Preparatory</v>
          </cell>
        </row>
        <row r="37">
          <cell r="A37" t="str">
            <v>Aspire Vincent Shalvey Academy (University Public School)</v>
          </cell>
        </row>
        <row r="38">
          <cell r="A38" t="str">
            <v>Audeo Charter School</v>
          </cell>
        </row>
        <row r="39">
          <cell r="A39" t="str">
            <v>Barack Obama Charter School</v>
          </cell>
        </row>
        <row r="40">
          <cell r="A40" t="str">
            <v>CAVA @ San Joaquin</v>
          </cell>
        </row>
        <row r="41">
          <cell r="A41" t="str">
            <v>CAVA @ San Mateo</v>
          </cell>
        </row>
        <row r="42">
          <cell r="A42" t="str">
            <v>CAVA@Kern</v>
          </cell>
        </row>
        <row r="43">
          <cell r="A43" t="str">
            <v>CAVA@Kings</v>
          </cell>
        </row>
        <row r="44">
          <cell r="A44" t="str">
            <v>Charter School of San Diego</v>
          </cell>
        </row>
        <row r="45">
          <cell r="A45" t="str">
            <v>Christine O'Donovan Middle (College- Ready Middle Academy #3)</v>
          </cell>
        </row>
        <row r="46">
          <cell r="A46" t="str">
            <v>College- Ready Academy High School #11</v>
          </cell>
        </row>
        <row r="47">
          <cell r="A47" t="str">
            <v>College Ready Academy High School #16</v>
          </cell>
        </row>
        <row r="48">
          <cell r="A48" t="str">
            <v>College- Ready Academy High School #5</v>
          </cell>
        </row>
        <row r="49">
          <cell r="A49" t="str">
            <v>College- Ready Academy High School #7</v>
          </cell>
        </row>
        <row r="50">
          <cell r="A50" t="str">
            <v>College- Ready Middle Academy #4</v>
          </cell>
        </row>
        <row r="51">
          <cell r="A51" t="str">
            <v>College- Ready Middle Academy #5</v>
          </cell>
        </row>
        <row r="52">
          <cell r="A52" t="str">
            <v>College- Ready Middle Academy #7</v>
          </cell>
        </row>
        <row r="53">
          <cell r="A53" t="str">
            <v>Community School for Creative Education</v>
          </cell>
        </row>
        <row r="54">
          <cell r="A54" t="str">
            <v>Cox Academy</v>
          </cell>
        </row>
        <row r="55">
          <cell r="A55" t="str">
            <v>Crescent Valley Public Charter</v>
          </cell>
        </row>
        <row r="56">
          <cell r="A56" t="str">
            <v>Darnall Charter School</v>
          </cell>
        </row>
        <row r="57">
          <cell r="A57" t="str">
            <v>Dixon Montessori - SBE</v>
          </cell>
        </row>
        <row r="58">
          <cell r="A58" t="str">
            <v>Doris-Topsy Elvard Academy (MECA)</v>
          </cell>
        </row>
        <row r="59">
          <cell r="A59" t="str">
            <v>Dr.Olga Mohan High (College-Ready Academy High #4)</v>
          </cell>
        </row>
        <row r="60">
          <cell r="A60" t="str">
            <v>Edison Charter Academy</v>
          </cell>
        </row>
        <row r="61">
          <cell r="A61" t="str">
            <v>Eleanor Roosevelt Community Learning</v>
          </cell>
        </row>
        <row r="62">
          <cell r="A62" t="str">
            <v>Environmental Science and Technology HS</v>
          </cell>
        </row>
        <row r="63">
          <cell r="A63" t="str">
            <v>Envision Academy of Arts &amp; Technology</v>
          </cell>
        </row>
        <row r="64">
          <cell r="A64" t="str">
            <v>Envision City Arts High of SF</v>
          </cell>
        </row>
        <row r="65">
          <cell r="A65" t="str">
            <v>Envision Impact Academy of Arts</v>
          </cell>
        </row>
        <row r="66">
          <cell r="A66" t="str">
            <v>Envision Metro Arts High of SF</v>
          </cell>
        </row>
        <row r="67">
          <cell r="A67" t="str">
            <v>FAME Public Charter School</v>
          </cell>
        </row>
        <row r="68">
          <cell r="A68" t="str">
            <v>Father's Heart Charter School</v>
          </cell>
        </row>
        <row r="69">
          <cell r="A69" t="str">
            <v>Five Keys Independence HS (SF Sheriff's)</v>
          </cell>
        </row>
        <row r="70">
          <cell r="A70" t="str">
            <v>Fortune School of Education</v>
          </cell>
        </row>
        <row r="71">
          <cell r="A71" t="str">
            <v>Gertz-Ressler High School</v>
          </cell>
        </row>
        <row r="72">
          <cell r="A72" t="str">
            <v xml:space="preserve">Gilroy Prep </v>
          </cell>
        </row>
        <row r="73">
          <cell r="A73" t="str">
            <v xml:space="preserve">Golden Lakes Charter </v>
          </cell>
        </row>
        <row r="74">
          <cell r="A74" t="str">
            <v>Gompers</v>
          </cell>
        </row>
        <row r="75">
          <cell r="A75" t="str">
            <v>Hardy Brown College Prep</v>
          </cell>
        </row>
        <row r="76">
          <cell r="A76" t="str">
            <v xml:space="preserve">Harriet Tubman Village Charter </v>
          </cell>
        </row>
        <row r="77">
          <cell r="A77" t="str">
            <v>Health Services High School</v>
          </cell>
        </row>
        <row r="78">
          <cell r="A78" t="str">
            <v>Heritage College-Ready Academy HS</v>
          </cell>
        </row>
        <row r="79">
          <cell r="A79" t="str">
            <v>Huntington Park College Ready Aca HS</v>
          </cell>
        </row>
        <row r="80">
          <cell r="A80" t="str">
            <v>Ingenium Charter</v>
          </cell>
        </row>
        <row r="81">
          <cell r="A81" t="str">
            <v>Jack H. Skirball Middle School</v>
          </cell>
        </row>
        <row r="82">
          <cell r="A82" t="str">
            <v>John Adams Academy</v>
          </cell>
        </row>
        <row r="83">
          <cell r="A83" t="str">
            <v>Keiller Leadership Academy</v>
          </cell>
        </row>
        <row r="84">
          <cell r="A84" t="str">
            <v>King-Chavez Academy of Excellence</v>
          </cell>
        </row>
        <row r="85">
          <cell r="A85" t="str">
            <v>King-Chavez Arts Academy</v>
          </cell>
        </row>
        <row r="86">
          <cell r="A86" t="str">
            <v>King-Chavez Athletic Academy</v>
          </cell>
        </row>
        <row r="87">
          <cell r="A87" t="str">
            <v>King-Chavez Community High</v>
          </cell>
        </row>
        <row r="88">
          <cell r="A88" t="str">
            <v>King-Chavez Preparatory Academy</v>
          </cell>
        </row>
        <row r="89">
          <cell r="A89" t="str">
            <v>King-Chavez Primary Academy</v>
          </cell>
        </row>
        <row r="90">
          <cell r="A90" t="str">
            <v>KIPP Adelante</v>
          </cell>
        </row>
        <row r="91">
          <cell r="A91" t="str">
            <v>Lifeline Charter</v>
          </cell>
        </row>
        <row r="92">
          <cell r="A92" t="str">
            <v>Livermore Valley Charter</v>
          </cell>
        </row>
        <row r="93">
          <cell r="A93" t="str">
            <v>Livermore Valley Charter Prep</v>
          </cell>
        </row>
        <row r="94">
          <cell r="A94" t="str">
            <v>LPS - College Park</v>
          </cell>
        </row>
        <row r="95">
          <cell r="A95" t="str">
            <v>LPS - Hayward</v>
          </cell>
        </row>
        <row r="96">
          <cell r="A96" t="str">
            <v>LPS - Richmond</v>
          </cell>
        </row>
        <row r="97">
          <cell r="A97" t="str">
            <v>LPS - San Jose</v>
          </cell>
        </row>
        <row r="98">
          <cell r="A98" t="str">
            <v>Magnolia Science Academy</v>
          </cell>
        </row>
        <row r="99">
          <cell r="A99" t="str">
            <v>Marc and Eva Stern Math and Science School</v>
          </cell>
        </row>
        <row r="100">
          <cell r="A100" t="str">
            <v>Media Arts and Entertainment HS</v>
          </cell>
        </row>
        <row r="101">
          <cell r="A101" t="str">
            <v>Mirus Secondary School</v>
          </cell>
        </row>
        <row r="102">
          <cell r="A102" t="str">
            <v>Mission Prepatory</v>
          </cell>
        </row>
        <row r="103">
          <cell r="A103" t="str">
            <v>Mission View Public School</v>
          </cell>
        </row>
        <row r="104">
          <cell r="A104" t="str">
            <v>NEA Community Learning</v>
          </cell>
        </row>
        <row r="105">
          <cell r="A105" t="str">
            <v>North Woods Discovery School</v>
          </cell>
        </row>
        <row r="106">
          <cell r="A106" t="str">
            <v>Oakland Institute College Preparatory Academy</v>
          </cell>
        </row>
        <row r="107">
          <cell r="A107" t="str">
            <v>Oakland School for the Arts</v>
          </cell>
        </row>
        <row r="108">
          <cell r="A108" t="str">
            <v>O'Farrell Community School</v>
          </cell>
        </row>
        <row r="109">
          <cell r="A109" t="str">
            <v>One.charter School</v>
          </cell>
        </row>
        <row r="110">
          <cell r="A110" t="str">
            <v>Pacific Technology San Juan Charter School</v>
          </cell>
        </row>
        <row r="111">
          <cell r="A111" t="str">
            <v>Pacific Technology Santa Ana Charter School</v>
          </cell>
        </row>
        <row r="112">
          <cell r="A112" t="str">
            <v>Paragon</v>
          </cell>
        </row>
        <row r="113">
          <cell r="A113" t="str">
            <v>Redding School for the Arts II</v>
          </cell>
        </row>
        <row r="114">
          <cell r="A114" t="str">
            <v>Richard Merkin Middle School</v>
          </cell>
        </row>
        <row r="115">
          <cell r="A115" t="str">
            <v>River Montessori Charter School</v>
          </cell>
        </row>
        <row r="116">
          <cell r="A116" t="str">
            <v>Rocketship Discovery Prep</v>
          </cell>
        </row>
        <row r="117">
          <cell r="A117" t="str">
            <v>Rocketship Los Suenos Academy</v>
          </cell>
        </row>
        <row r="118">
          <cell r="A118" t="str">
            <v>Rocketship Mateo Sheedy Elementary</v>
          </cell>
        </row>
        <row r="119">
          <cell r="A119" t="str">
            <v>Rocketship Mosaic</v>
          </cell>
        </row>
        <row r="120">
          <cell r="A120" t="str">
            <v>Rocketship Si Se Puede</v>
          </cell>
        </row>
        <row r="121">
          <cell r="A121" t="str">
            <v>Rocklin Academy (Meyers Street)</v>
          </cell>
        </row>
        <row r="122">
          <cell r="A122" t="str">
            <v>Rocklin Academy (Turnstone)</v>
          </cell>
        </row>
        <row r="123">
          <cell r="A123" t="str">
            <v>San Francisco Flex Academy</v>
          </cell>
        </row>
        <row r="124">
          <cell r="A124" t="str">
            <v>San Francisco Sheriff's Five Keys Adult School</v>
          </cell>
        </row>
        <row r="125">
          <cell r="A125" t="str">
            <v>San Joaquin Building Futures Academy</v>
          </cell>
        </row>
        <row r="126">
          <cell r="A126" t="str">
            <v>Santa Clarita Valley International Charter School</v>
          </cell>
        </row>
        <row r="127">
          <cell r="A127" t="str">
            <v>SF Sheriff's Five Keys Charter School</v>
          </cell>
        </row>
        <row r="128">
          <cell r="A128" t="str">
            <v>Silicon Valley Flex Academy</v>
          </cell>
        </row>
        <row r="129">
          <cell r="A129" t="str">
            <v>St. Hope PS 7</v>
          </cell>
        </row>
        <row r="130">
          <cell r="A130" t="str">
            <v xml:space="preserve">St. Hope Sacramento Charter High School </v>
          </cell>
        </row>
        <row r="131">
          <cell r="A131" t="str">
            <v>Stockton Collegiate International Elementary</v>
          </cell>
        </row>
        <row r="132">
          <cell r="A132" t="str">
            <v>Stockton Collegiate International Secondary</v>
          </cell>
        </row>
        <row r="133">
          <cell r="A133" t="str">
            <v>Summit Public School: Rainier</v>
          </cell>
        </row>
        <row r="134">
          <cell r="A134" t="str">
            <v>Summit Public School: Tahoma</v>
          </cell>
        </row>
        <row r="135">
          <cell r="A135" t="str">
            <v>Sunrise Middle School</v>
          </cell>
        </row>
        <row r="136">
          <cell r="A136" t="str">
            <v>The Learning Choice Academy</v>
          </cell>
        </row>
        <row r="137">
          <cell r="A137" t="str">
            <v>The Preuss School UCSD</v>
          </cell>
        </row>
        <row r="138">
          <cell r="A138" t="str">
            <v>Urban Discovery Academy Charter</v>
          </cell>
        </row>
        <row r="139">
          <cell r="A139" t="str">
            <v>Western Sierra Collegiate Academy</v>
          </cell>
        </row>
        <row r="140">
          <cell r="A140" t="str">
            <v>William and Carol Ouchi High School</v>
          </cell>
        </row>
        <row r="141">
          <cell r="A141" t="str">
            <v>Yu Ming Charter School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Form"/>
      <sheetName val="District Table"/>
    </sheetNames>
    <sheetDataSet>
      <sheetData sheetId="0" refreshError="1"/>
      <sheetData sheetId="1" refreshError="1">
        <row r="3">
          <cell r="A3">
            <v>901</v>
          </cell>
          <cell r="B3" t="str">
            <v>Buckeye</v>
          </cell>
          <cell r="C3">
            <v>0</v>
          </cell>
        </row>
        <row r="4">
          <cell r="A4">
            <v>902</v>
          </cell>
          <cell r="B4" t="str">
            <v>Camino</v>
          </cell>
          <cell r="C4">
            <v>1</v>
          </cell>
          <cell r="D4" t="str">
            <v>GF</v>
          </cell>
        </row>
        <row r="5">
          <cell r="A5">
            <v>904</v>
          </cell>
          <cell r="B5" t="str">
            <v>Gold Oak</v>
          </cell>
          <cell r="C5">
            <v>2</v>
          </cell>
          <cell r="D5" t="str">
            <v>Building Fund</v>
          </cell>
        </row>
        <row r="6">
          <cell r="A6">
            <v>905</v>
          </cell>
          <cell r="B6" t="str">
            <v>Gold Trail</v>
          </cell>
          <cell r="C6">
            <v>3</v>
          </cell>
          <cell r="D6" t="str">
            <v>SSBF</v>
          </cell>
        </row>
        <row r="7">
          <cell r="A7">
            <v>906</v>
          </cell>
          <cell r="B7" t="str">
            <v>Indian Diggings</v>
          </cell>
          <cell r="C7">
            <v>4</v>
          </cell>
          <cell r="D7" t="str">
            <v>Cafeteria</v>
          </cell>
        </row>
        <row r="8">
          <cell r="A8">
            <v>907</v>
          </cell>
          <cell r="B8" t="str">
            <v>LTUSD</v>
          </cell>
          <cell r="C8">
            <v>5</v>
          </cell>
          <cell r="D8" t="str">
            <v>ADULT ED</v>
          </cell>
        </row>
        <row r="9">
          <cell r="A9">
            <v>908</v>
          </cell>
          <cell r="B9" t="str">
            <v>Latrobe</v>
          </cell>
          <cell r="C9">
            <v>6</v>
          </cell>
          <cell r="D9" t="str">
            <v>Deferred Maint</v>
          </cell>
        </row>
        <row r="10">
          <cell r="A10">
            <v>909</v>
          </cell>
          <cell r="B10" t="str">
            <v>BOMUSD</v>
          </cell>
          <cell r="C10">
            <v>8</v>
          </cell>
          <cell r="D10" t="str">
            <v>Forest Res</v>
          </cell>
        </row>
        <row r="11">
          <cell r="A11">
            <v>910</v>
          </cell>
          <cell r="B11" t="str">
            <v>Mother Lode</v>
          </cell>
          <cell r="C11">
            <v>11</v>
          </cell>
          <cell r="D11" t="str">
            <v>Impact Fees</v>
          </cell>
        </row>
        <row r="12">
          <cell r="A12">
            <v>912</v>
          </cell>
          <cell r="B12" t="str">
            <v>Pioneer</v>
          </cell>
          <cell r="C12">
            <v>13</v>
          </cell>
          <cell r="D12" t="str">
            <v>Mitigation</v>
          </cell>
        </row>
        <row r="13">
          <cell r="A13">
            <v>913</v>
          </cell>
          <cell r="B13" t="str">
            <v>Placerville</v>
          </cell>
          <cell r="C13">
            <v>16</v>
          </cell>
          <cell r="D13" t="str">
            <v>Developer Fees</v>
          </cell>
        </row>
        <row r="14">
          <cell r="A14">
            <v>914</v>
          </cell>
          <cell r="B14" t="str">
            <v>Pollock Pines</v>
          </cell>
          <cell r="C14">
            <v>26</v>
          </cell>
          <cell r="D14" t="str">
            <v>LP</v>
          </cell>
        </row>
        <row r="15">
          <cell r="A15">
            <v>915</v>
          </cell>
          <cell r="B15" t="str">
            <v>Rescue</v>
          </cell>
          <cell r="C15">
            <v>28</v>
          </cell>
          <cell r="D15" t="str">
            <v>LP/Bookstore</v>
          </cell>
        </row>
        <row r="16">
          <cell r="A16">
            <v>916</v>
          </cell>
          <cell r="B16" t="str">
            <v>Silver Fork</v>
          </cell>
          <cell r="C16">
            <v>29</v>
          </cell>
          <cell r="D16" t="str">
            <v>LP</v>
          </cell>
        </row>
        <row r="17">
          <cell r="A17">
            <v>918</v>
          </cell>
          <cell r="B17" t="str">
            <v>EDUHSD</v>
          </cell>
          <cell r="C17">
            <v>32</v>
          </cell>
          <cell r="D17" t="str">
            <v>LP</v>
          </cell>
        </row>
        <row r="18">
          <cell r="A18">
            <v>919</v>
          </cell>
          <cell r="B18" t="str">
            <v>County Service</v>
          </cell>
          <cell r="C18">
            <v>33</v>
          </cell>
          <cell r="D18" t="str">
            <v>LP</v>
          </cell>
        </row>
        <row r="19">
          <cell r="A19">
            <v>924</v>
          </cell>
          <cell r="B19" t="str">
            <v>LTCC</v>
          </cell>
          <cell r="C19">
            <v>34</v>
          </cell>
          <cell r="D19" t="str">
            <v>LP</v>
          </cell>
        </row>
        <row r="20">
          <cell r="A20">
            <v>925</v>
          </cell>
          <cell r="B20" t="str">
            <v>CSROP</v>
          </cell>
          <cell r="C20">
            <v>35</v>
          </cell>
          <cell r="D20" t="str">
            <v>LP</v>
          </cell>
        </row>
        <row r="21">
          <cell r="A21">
            <v>972</v>
          </cell>
          <cell r="B21" t="str">
            <v>Schools Trust</v>
          </cell>
          <cell r="C21">
            <v>36</v>
          </cell>
          <cell r="D21" t="str">
            <v>LP</v>
          </cell>
        </row>
        <row r="22">
          <cell r="A22">
            <v>978</v>
          </cell>
          <cell r="B22" t="str">
            <v>JPA Dental</v>
          </cell>
          <cell r="C22">
            <v>37</v>
          </cell>
          <cell r="D22" t="str">
            <v>LP</v>
          </cell>
        </row>
        <row r="23">
          <cell r="C23">
            <v>38</v>
          </cell>
          <cell r="D23" t="str">
            <v>LP</v>
          </cell>
        </row>
        <row r="24">
          <cell r="C24">
            <v>41</v>
          </cell>
          <cell r="D24" t="str">
            <v>Spec Res</v>
          </cell>
        </row>
        <row r="25">
          <cell r="C25">
            <v>42</v>
          </cell>
          <cell r="D25" t="str">
            <v>Financ Aid</v>
          </cell>
        </row>
        <row r="26">
          <cell r="C26">
            <v>43</v>
          </cell>
          <cell r="D26" t="str">
            <v>Spec Res</v>
          </cell>
        </row>
        <row r="27">
          <cell r="C27">
            <v>46</v>
          </cell>
          <cell r="D27" t="str">
            <v>Facil/Cap Outlay</v>
          </cell>
        </row>
        <row r="28">
          <cell r="C28">
            <v>51</v>
          </cell>
          <cell r="D28" t="str">
            <v>Self-Insur</v>
          </cell>
        </row>
        <row r="29">
          <cell r="C29">
            <v>61</v>
          </cell>
          <cell r="D29" t="str">
            <v>Sugarloaf</v>
          </cell>
        </row>
        <row r="30">
          <cell r="C30">
            <v>62</v>
          </cell>
          <cell r="D30" t="str">
            <v>Trust Fund</v>
          </cell>
        </row>
        <row r="31">
          <cell r="C31">
            <v>63</v>
          </cell>
          <cell r="D31" t="str">
            <v>Trust Fund</v>
          </cell>
        </row>
        <row r="32">
          <cell r="C32">
            <v>71</v>
          </cell>
          <cell r="D32" t="str">
            <v>Gen Child Care</v>
          </cell>
        </row>
        <row r="33">
          <cell r="C33">
            <v>72</v>
          </cell>
          <cell r="D33" t="str">
            <v>State Preschool</v>
          </cell>
        </row>
        <row r="34">
          <cell r="C34">
            <v>87</v>
          </cell>
          <cell r="D34" t="str">
            <v>LTUSD</v>
          </cell>
        </row>
        <row r="35">
          <cell r="C35">
            <v>88</v>
          </cell>
          <cell r="D35" t="str">
            <v>EDUHSD</v>
          </cell>
        </row>
        <row r="36">
          <cell r="C36">
            <v>89</v>
          </cell>
          <cell r="D36" t="str">
            <v>BOM</v>
          </cell>
        </row>
        <row r="37">
          <cell r="C37">
            <v>91</v>
          </cell>
          <cell r="D37" t="str">
            <v>TAX OVERRIDE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CERT ADA DETAIL"/>
      <sheetName val="2000-01 restated for ADA (jun)"/>
      <sheetName val="pyrec01 (june2002)"/>
      <sheetName val="99-00 rec"/>
      <sheetName val="pyrec01"/>
      <sheetName val="2000-01 ADA REVISE (2)"/>
      <sheetName val="2000-01 exhibits"/>
      <sheetName val="feb may"/>
      <sheetName val="federal"/>
      <sheetName val="2001-02 (jan2002)"/>
      <sheetName val="pl 94142"/>
      <sheetName val="july jan"/>
      <sheetName val="reconcile-exhibits"/>
      <sheetName val="nps lci"/>
      <sheetName val="Sheet3"/>
      <sheetName val="Transfer Form"/>
      <sheetName val="District Tab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D7">
            <v>402</v>
          </cell>
          <cell r="E7">
            <v>34018</v>
          </cell>
        </row>
        <row r="8">
          <cell r="D8">
            <v>402</v>
          </cell>
          <cell r="E8">
            <v>69862</v>
          </cell>
        </row>
        <row r="9">
          <cell r="D9">
            <v>402</v>
          </cell>
          <cell r="E9">
            <v>8760</v>
          </cell>
        </row>
        <row r="10">
          <cell r="D10">
            <v>402</v>
          </cell>
          <cell r="E10">
            <v>107968</v>
          </cell>
        </row>
        <row r="11">
          <cell r="D11">
            <v>402</v>
          </cell>
          <cell r="E11">
            <v>12848</v>
          </cell>
        </row>
        <row r="12">
          <cell r="D12">
            <v>402</v>
          </cell>
          <cell r="E12">
            <v>10439</v>
          </cell>
        </row>
        <row r="13">
          <cell r="D13">
            <v>402</v>
          </cell>
          <cell r="E13">
            <v>657</v>
          </cell>
        </row>
        <row r="14">
          <cell r="D14">
            <v>402</v>
          </cell>
          <cell r="E14">
            <v>3577</v>
          </cell>
        </row>
        <row r="15">
          <cell r="D15">
            <v>402</v>
          </cell>
          <cell r="E15">
            <v>25331</v>
          </cell>
        </row>
        <row r="16">
          <cell r="D16">
            <v>402</v>
          </cell>
          <cell r="E16">
            <v>9125</v>
          </cell>
        </row>
        <row r="17">
          <cell r="D17">
            <v>402</v>
          </cell>
          <cell r="E17">
            <v>22265</v>
          </cell>
        </row>
        <row r="18">
          <cell r="D18">
            <v>402</v>
          </cell>
          <cell r="E18">
            <v>18542</v>
          </cell>
        </row>
        <row r="19">
          <cell r="D19">
            <v>402</v>
          </cell>
          <cell r="E19">
            <v>53729</v>
          </cell>
        </row>
        <row r="20">
          <cell r="D20">
            <v>402</v>
          </cell>
          <cell r="E20">
            <v>876</v>
          </cell>
        </row>
        <row r="21">
          <cell r="D21">
            <v>401</v>
          </cell>
          <cell r="E21">
            <v>377997</v>
          </cell>
        </row>
      </sheetData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***"/>
      <sheetName val="2000-01 restated for ADA (jun)"/>
      <sheetName val="02-03mayrevise (old)"/>
      <sheetName val="charter"/>
      <sheetName val="02-03mayrevise"/>
      <sheetName val="growth"/>
      <sheetName val="Sheet4"/>
      <sheetName val="01-02mayrevise"/>
      <sheetName val="2001-02 (jan2002)"/>
      <sheetName val="federal"/>
      <sheetName val="00-01 amended ada"/>
      <sheetName val="2000-01 restated for ADA"/>
      <sheetName val="ratio"/>
      <sheetName val="01-02ADA update"/>
      <sheetName val="01-02 p2 detail"/>
      <sheetName val="02-03"/>
      <sheetName val="p-1sum (2)"/>
      <sheetName val="cashflow"/>
      <sheetName val="p-2sum(rev)"/>
      <sheetName val="2001-02 (sept)"/>
      <sheetName val="2001-02"/>
      <sheetName val="2000-01 (may) "/>
      <sheetName val="ada00 (2)"/>
      <sheetName val="july bottom line (99-00)march01"/>
      <sheetName val="p-2sum"/>
      <sheetName val="summary"/>
      <sheetName val="Sheet5"/>
      <sheetName val="p-1sum"/>
      <sheetName val="datafor mtg"/>
      <sheetName val="2000-01cashflow (jan)"/>
      <sheetName val="2000-01 fullfund"/>
      <sheetName val="2000-01cashflow"/>
      <sheetName val="coerec99"/>
      <sheetName val="july bottom line (99-00)"/>
      <sheetName val="june bottom (old)"/>
      <sheetName val="coerev (2)"/>
      <sheetName val="ada99"/>
      <sheetName val="Sheet3"/>
      <sheetName val="2000-01 (sept)"/>
      <sheetName val="2000-01 cash (sept)"/>
      <sheetName val="2000-01 cash"/>
      <sheetName val="2000-01"/>
      <sheetName val="marchcash"/>
      <sheetName val="marchbottomline"/>
      <sheetName val="94142 alloc"/>
      <sheetName val="1999-00 - aug00 update"/>
      <sheetName val="reconcile to cde mar00"/>
      <sheetName val="npsinfant"/>
      <sheetName val="Sheet2"/>
      <sheetName val="00-01"/>
      <sheetName val="Sheet1"/>
      <sheetName val="cashflow00"/>
      <sheetName val="5 year-1 (janupdate)"/>
      <sheetName val="5 year-1"/>
      <sheetName val="cashflow 99"/>
      <sheetName val="coerev"/>
      <sheetName val="neg"/>
      <sheetName val="spedper ada"/>
      <sheetName val="2000-01 (jan)  (2)"/>
      <sheetName val="indi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1">
          <cell r="A1" t="str">
            <v>1999-00 Formula Distribution</v>
          </cell>
        </row>
        <row r="2">
          <cell r="A2" t="str">
            <v>1) Calculation of   TARGET &amp; District Average COLA &amp; split between base &amp; growth/under ave districts</v>
          </cell>
        </row>
        <row r="3">
          <cell r="A3" t="str">
            <v>1998-99 Rate</v>
          </cell>
          <cell r="C3">
            <v>239.68</v>
          </cell>
        </row>
        <row r="4">
          <cell r="A4" t="str">
            <v>1998-99 COLA</v>
          </cell>
          <cell r="C4">
            <v>5.23</v>
          </cell>
          <cell r="D4">
            <v>2.18E-2</v>
          </cell>
        </row>
        <row r="5">
          <cell r="A5" t="str">
            <v>COLA</v>
          </cell>
          <cell r="B5">
            <v>244.91</v>
          </cell>
          <cell r="C5">
            <v>3.45</v>
          </cell>
          <cell r="D5">
            <v>1.41E-2</v>
          </cell>
        </row>
        <row r="6">
          <cell r="A6" t="str">
            <v>target = average + cola</v>
          </cell>
          <cell r="C6">
            <v>248.35999999999999</v>
          </cell>
        </row>
        <row r="7">
          <cell r="A7" t="str">
            <v>Split</v>
          </cell>
          <cell r="B7">
            <v>0.15</v>
          </cell>
          <cell r="C7">
            <v>0.52</v>
          </cell>
          <cell r="D7" t="str">
            <v>(50/50 split 98-99, 85/15 split 99-00</v>
          </cell>
        </row>
        <row r="9">
          <cell r="A9" t="str">
            <v>2) COLA calculation   for SELPA</v>
          </cell>
        </row>
        <row r="10">
          <cell r="A10" t="str">
            <v xml:space="preserve">1998-99 est. SELPA K-12 ADA  </v>
          </cell>
          <cell r="C10">
            <v>21891</v>
          </cell>
          <cell r="D10" t="str">
            <v>(includes coe &amp; sfork ada)</v>
          </cell>
        </row>
        <row r="11">
          <cell r="A11" t="str">
            <v>State Average</v>
          </cell>
          <cell r="B11">
            <v>443.08</v>
          </cell>
        </row>
        <row r="12">
          <cell r="A12" t="str">
            <v>COLA x St Ave</v>
          </cell>
          <cell r="B12">
            <v>1.41E-2</v>
          </cell>
          <cell r="C12">
            <v>6.25</v>
          </cell>
        </row>
        <row r="13">
          <cell r="A13" t="str">
            <v>ADA x COLA</v>
          </cell>
          <cell r="B13">
            <v>21891</v>
          </cell>
          <cell r="C13">
            <v>6.25</v>
          </cell>
          <cell r="D13">
            <v>136819</v>
          </cell>
        </row>
        <row r="14">
          <cell r="A14" t="str">
            <v>EDCOE</v>
          </cell>
          <cell r="B14">
            <v>2.0000000000000001E-4</v>
          </cell>
          <cell r="C14">
            <v>3999986</v>
          </cell>
          <cell r="D14">
            <v>0.42049999999999998</v>
          </cell>
          <cell r="E14">
            <v>57533</v>
          </cell>
        </row>
        <row r="15">
          <cell r="A15" t="str">
            <v>EDUHS</v>
          </cell>
          <cell r="C15">
            <v>164120</v>
          </cell>
          <cell r="D15">
            <v>1.72E-2</v>
          </cell>
          <cell r="E15">
            <v>2353</v>
          </cell>
        </row>
        <row r="16">
          <cell r="A16" t="str">
            <v>Ppines</v>
          </cell>
          <cell r="C16">
            <v>50888</v>
          </cell>
          <cell r="D16">
            <v>5.3E-3</v>
          </cell>
          <cell r="E16">
            <v>725</v>
          </cell>
        </row>
        <row r="17">
          <cell r="A17" t="str">
            <v>District Base amount</v>
          </cell>
          <cell r="C17">
            <v>5066493</v>
          </cell>
          <cell r="D17">
            <v>0.53239999999999998</v>
          </cell>
          <cell r="E17">
            <v>72842</v>
          </cell>
        </row>
        <row r="18">
          <cell r="A18" t="str">
            <v>NPS POOL</v>
          </cell>
          <cell r="C18">
            <v>234559</v>
          </cell>
          <cell r="D18">
            <v>2.46E-2</v>
          </cell>
          <cell r="E18">
            <v>3366</v>
          </cell>
        </row>
        <row r="19">
          <cell r="A19" t="str">
            <v>Total</v>
          </cell>
          <cell r="B19">
            <v>9893186</v>
          </cell>
          <cell r="C19">
            <v>9516046</v>
          </cell>
          <cell r="D19">
            <v>1</v>
          </cell>
          <cell r="E19">
            <v>136819</v>
          </cell>
        </row>
        <row r="20">
          <cell r="A20" t="str">
            <v>Amount for "Base"</v>
          </cell>
          <cell r="B20">
            <v>0.15</v>
          </cell>
          <cell r="C20">
            <v>5066493</v>
          </cell>
          <cell r="D20">
            <v>5081297</v>
          </cell>
          <cell r="E20">
            <v>14804</v>
          </cell>
        </row>
        <row r="21">
          <cell r="A21" t="str">
            <v>Balance for Growth/under Ave. District</v>
          </cell>
          <cell r="E21">
            <v>58038</v>
          </cell>
          <cell r="F21" t="str">
            <v>(85% share of cola to below target)</v>
          </cell>
        </row>
        <row r="22">
          <cell r="A22" t="str">
            <v xml:space="preserve">  </v>
          </cell>
          <cell r="B22" t="str">
            <v>Total District COLA $</v>
          </cell>
          <cell r="E22">
            <v>72842</v>
          </cell>
        </row>
        <row r="24">
          <cell r="A24" t="str">
            <v>3) GROWTH Calculation (NPS/Special Needs/Growth)</v>
          </cell>
        </row>
        <row r="25">
          <cell r="D25" t="str">
            <v>Variance</v>
          </cell>
        </row>
        <row r="26">
          <cell r="A26" t="str">
            <v>Growth ADA</v>
          </cell>
          <cell r="D26">
            <v>0</v>
          </cell>
        </row>
        <row r="27">
          <cell r="A27" t="str">
            <v>State Average</v>
          </cell>
          <cell r="B27">
            <v>443.08</v>
          </cell>
          <cell r="C27">
            <v>6.25</v>
          </cell>
          <cell r="D27">
            <v>449.33</v>
          </cell>
        </row>
        <row r="28">
          <cell r="A28" t="str">
            <v>Pro-ration (e.g. if statewide deficit &amp; not fully funded)</v>
          </cell>
          <cell r="D28">
            <v>1</v>
          </cell>
        </row>
        <row r="29">
          <cell r="A29" t="str">
            <v>ADA x state average x pro ration</v>
          </cell>
          <cell r="D29">
            <v>0</v>
          </cell>
          <cell r="E29" t="str">
            <v>ESTIMATED</v>
          </cell>
        </row>
        <row r="30">
          <cell r="A30" t="str">
            <v>Regional requests funded first</v>
          </cell>
          <cell r="E30" t="str">
            <v>No requests for 1999-00</v>
          </cell>
        </row>
        <row r="31">
          <cell r="A31" t="str">
            <v>NPS Pool Increase</v>
          </cell>
          <cell r="B31">
            <v>0.1</v>
          </cell>
          <cell r="C31">
            <v>23456</v>
          </cell>
          <cell r="D31">
            <v>20090</v>
          </cell>
          <cell r="E31" t="str">
            <v>(less COLA applied)</v>
          </cell>
        </row>
        <row r="32">
          <cell r="A32" t="str">
            <v>NPS pool not Allocated</v>
          </cell>
          <cell r="D32">
            <v>20090</v>
          </cell>
        </row>
        <row r="33">
          <cell r="A33" t="str">
            <v>Balance to NPS Pool</v>
          </cell>
          <cell r="D33">
            <v>0</v>
          </cell>
        </row>
        <row r="34">
          <cell r="A34" t="str">
            <v>Balance for Growth/under Ave. District &amp; special need</v>
          </cell>
          <cell r="D34">
            <v>0</v>
          </cell>
        </row>
        <row r="35">
          <cell r="A35" t="str">
            <v>Growth/Under Ave.</v>
          </cell>
          <cell r="C35">
            <v>0.8</v>
          </cell>
          <cell r="D35">
            <v>0</v>
          </cell>
        </row>
        <row r="36">
          <cell r="A36" t="str">
            <v>Special Need</v>
          </cell>
          <cell r="C36">
            <v>0.19999999999999996</v>
          </cell>
          <cell r="D36">
            <v>0</v>
          </cell>
        </row>
        <row r="37">
          <cell r="D37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Con-Ap"/>
      <sheetName val="Con-Ap Transfer"/>
      <sheetName val="Auditors"/>
      <sheetName val="District Name"/>
      <sheetName val="Payment Schedule"/>
    </sheetNames>
    <sheetDataSet>
      <sheetData sheetId="0"/>
      <sheetData sheetId="1"/>
      <sheetData sheetId="2"/>
      <sheetData sheetId="3">
        <row r="1">
          <cell r="A1" t="str">
            <v/>
          </cell>
        </row>
      </sheetData>
      <sheetData sheetId="4">
        <row r="1">
          <cell r="A1" t="str">
            <v/>
          </cell>
        </row>
      </sheetData>
      <sheetData sheetId="5">
        <row r="1">
          <cell r="A1" t="str">
            <v/>
          </cell>
          <cell r="B1" t="str">
            <v>MONTH</v>
          </cell>
          <cell r="C1" t="str">
            <v>BLANK</v>
          </cell>
          <cell r="D1" t="str">
            <v>*</v>
          </cell>
          <cell r="E1" t="str">
            <v>**</v>
          </cell>
          <cell r="F1" t="str">
            <v>Apportion</v>
          </cell>
          <cell r="G1" t="str">
            <v>Spec Pur</v>
          </cell>
          <cell r="H1" t="str">
            <v>Other</v>
          </cell>
        </row>
        <row r="2">
          <cell r="A2">
            <v>1</v>
          </cell>
          <cell r="B2" t="str">
            <v>JANUARY, 2002</v>
          </cell>
          <cell r="C2">
            <v>0.08</v>
          </cell>
          <cell r="D2">
            <v>0.06</v>
          </cell>
          <cell r="E2">
            <v>0.06</v>
          </cell>
        </row>
        <row r="3">
          <cell r="A3">
            <v>2</v>
          </cell>
          <cell r="B3" t="str">
            <v>FEBRUARY RE-APPORTIONMENT</v>
          </cell>
          <cell r="C3">
            <v>0.33333333333333331</v>
          </cell>
          <cell r="D3">
            <v>0.33333333333333331</v>
          </cell>
          <cell r="E3">
            <v>0</v>
          </cell>
        </row>
        <row r="4">
          <cell r="A4">
            <v>3</v>
          </cell>
          <cell r="B4" t="str">
            <v>MARCH, 2002</v>
          </cell>
          <cell r="C4">
            <v>0.16666666666666666</v>
          </cell>
          <cell r="D4">
            <v>0.16666666666666666</v>
          </cell>
          <cell r="E4">
            <v>0</v>
          </cell>
        </row>
        <row r="5">
          <cell r="A5">
            <v>4</v>
          </cell>
          <cell r="B5" t="str">
            <v>APRIL, 2002</v>
          </cell>
          <cell r="C5">
            <v>0.16666666666666666</v>
          </cell>
          <cell r="D5">
            <v>0.16666666666666666</v>
          </cell>
          <cell r="E5">
            <v>0</v>
          </cell>
        </row>
        <row r="6">
          <cell r="A6">
            <v>5</v>
          </cell>
          <cell r="B6" t="str">
            <v>MAY, 2002</v>
          </cell>
          <cell r="C6">
            <v>0.16666666666666666</v>
          </cell>
          <cell r="D6">
            <v>0.16666666666666666</v>
          </cell>
          <cell r="E6">
            <v>0</v>
          </cell>
        </row>
        <row r="7">
          <cell r="A7">
            <v>6</v>
          </cell>
          <cell r="B7" t="str">
            <v>JUNE, 2002</v>
          </cell>
          <cell r="C7" t="str">
            <v>BALANCE</v>
          </cell>
          <cell r="D7" t="str">
            <v>BALANCE</v>
          </cell>
          <cell r="E7" t="str">
            <v>BALANCE</v>
          </cell>
        </row>
        <row r="8">
          <cell r="A8">
            <v>7</v>
          </cell>
          <cell r="B8" t="str">
            <v>JULY, 2001</v>
          </cell>
          <cell r="C8">
            <v>0.06</v>
          </cell>
          <cell r="D8">
            <v>0.15</v>
          </cell>
          <cell r="E8">
            <v>0.15</v>
          </cell>
          <cell r="F8">
            <v>7195260</v>
          </cell>
          <cell r="G8">
            <v>0</v>
          </cell>
          <cell r="H8">
            <v>0</v>
          </cell>
        </row>
        <row r="9">
          <cell r="A9">
            <v>8</v>
          </cell>
          <cell r="B9" t="str">
            <v>AUGUST, 2001</v>
          </cell>
          <cell r="C9">
            <v>0.12</v>
          </cell>
          <cell r="D9">
            <v>0.15</v>
          </cell>
          <cell r="E9">
            <v>0.3</v>
          </cell>
          <cell r="F9">
            <v>11565835</v>
          </cell>
        </row>
        <row r="10">
          <cell r="A10">
            <v>9</v>
          </cell>
          <cell r="B10" t="str">
            <v>SEPTEMBER, 2001</v>
          </cell>
          <cell r="C10">
            <v>0.08</v>
          </cell>
          <cell r="D10">
            <v>0.15</v>
          </cell>
          <cell r="E10">
            <v>0.3</v>
          </cell>
        </row>
        <row r="11">
          <cell r="A11">
            <v>10</v>
          </cell>
          <cell r="B11" t="str">
            <v>OCTOBER, 2001</v>
          </cell>
          <cell r="C11">
            <v>0.08</v>
          </cell>
          <cell r="D11">
            <v>0.15</v>
          </cell>
          <cell r="E11">
            <v>0.15</v>
          </cell>
        </row>
        <row r="12">
          <cell r="A12">
            <v>11</v>
          </cell>
          <cell r="B12" t="str">
            <v>NOVEMBER, 2001</v>
          </cell>
          <cell r="C12">
            <v>0.08</v>
          </cell>
          <cell r="D12">
            <v>0</v>
          </cell>
          <cell r="E12">
            <v>0</v>
          </cell>
        </row>
        <row r="13">
          <cell r="A13">
            <v>12</v>
          </cell>
          <cell r="B13" t="str">
            <v>DECEMBER, 2001</v>
          </cell>
          <cell r="C13">
            <v>0.08</v>
          </cell>
          <cell r="D13">
            <v>0</v>
          </cell>
          <cell r="E1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piled Income"/>
    </sheetNames>
    <sheetDataSet>
      <sheetData sheetId="0"/>
      <sheetData sheetId="1">
        <row r="5">
          <cell r="B5">
            <v>37682130127068</v>
          </cell>
          <cell r="C5">
            <v>1516001</v>
          </cell>
          <cell r="D5" t="str">
            <v>AAS</v>
          </cell>
          <cell r="E5" t="str">
            <v>Academy of Arts and Sciences: Del Mar Elementary (K-5)</v>
          </cell>
          <cell r="F5">
            <v>0</v>
          </cell>
          <cell r="G5">
            <v>0</v>
          </cell>
          <cell r="H5"/>
          <cell r="I5">
            <v>0</v>
          </cell>
          <cell r="J5">
            <v>42840</v>
          </cell>
          <cell r="K5"/>
          <cell r="L5"/>
          <cell r="M5"/>
          <cell r="N5">
            <v>-9</v>
          </cell>
          <cell r="O5">
            <v>0</v>
          </cell>
          <cell r="P5"/>
          <cell r="Q5">
            <v>0</v>
          </cell>
          <cell r="R5">
            <v>42831</v>
          </cell>
          <cell r="S5">
            <v>32734</v>
          </cell>
          <cell r="T5"/>
          <cell r="U5"/>
          <cell r="V5">
            <v>0</v>
          </cell>
          <cell r="W5">
            <v>32734</v>
          </cell>
          <cell r="X5">
            <v>10097</v>
          </cell>
          <cell r="Y5">
            <v>3000</v>
          </cell>
          <cell r="Z5">
            <v>1200</v>
          </cell>
          <cell r="AA5">
            <v>1800</v>
          </cell>
          <cell r="AB5"/>
          <cell r="AC5">
            <v>0</v>
          </cell>
          <cell r="AD5">
            <v>0</v>
          </cell>
          <cell r="AE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B6">
            <v>37682130127084</v>
          </cell>
          <cell r="C6">
            <v>1516002</v>
          </cell>
          <cell r="D6" t="str">
            <v>AAS</v>
          </cell>
          <cell r="E6" t="str">
            <v>Academy of Arts and Sciences: Del Mar Middle &amp; High (6-12)</v>
          </cell>
          <cell r="F6">
            <v>0</v>
          </cell>
          <cell r="G6">
            <v>0</v>
          </cell>
          <cell r="H6"/>
          <cell r="I6">
            <v>0</v>
          </cell>
          <cell r="J6">
            <v>95771</v>
          </cell>
          <cell r="K6"/>
          <cell r="L6"/>
          <cell r="M6"/>
          <cell r="N6">
            <v>-9</v>
          </cell>
          <cell r="O6">
            <v>0</v>
          </cell>
          <cell r="P6"/>
          <cell r="Q6">
            <v>0</v>
          </cell>
          <cell r="R6">
            <v>95762</v>
          </cell>
          <cell r="S6">
            <v>76573</v>
          </cell>
          <cell r="T6"/>
          <cell r="U6"/>
          <cell r="V6">
            <v>0</v>
          </cell>
          <cell r="W6">
            <v>76573</v>
          </cell>
          <cell r="X6">
            <v>19189</v>
          </cell>
          <cell r="Y6">
            <v>6000</v>
          </cell>
          <cell r="Z6">
            <v>2400</v>
          </cell>
          <cell r="AA6">
            <v>3600</v>
          </cell>
          <cell r="AB6"/>
          <cell r="AC6">
            <v>0</v>
          </cell>
          <cell r="AD6">
            <v>0</v>
          </cell>
          <cell r="AE6">
            <v>0</v>
          </cell>
          <cell r="AG6">
            <v>0</v>
          </cell>
          <cell r="AH6">
            <v>0</v>
          </cell>
          <cell r="AI6">
            <v>0</v>
          </cell>
        </row>
        <row r="7">
          <cell r="B7">
            <v>37682130127035</v>
          </cell>
          <cell r="C7">
            <v>1516003</v>
          </cell>
          <cell r="D7" t="str">
            <v>AAS</v>
          </cell>
          <cell r="E7" t="str">
            <v>Academy of Arts and Sciences: El Cajon Elementary (K-5)</v>
          </cell>
          <cell r="F7">
            <v>0</v>
          </cell>
          <cell r="G7">
            <v>0</v>
          </cell>
          <cell r="H7"/>
          <cell r="I7">
            <v>0</v>
          </cell>
          <cell r="J7">
            <v>14547</v>
          </cell>
          <cell r="K7"/>
          <cell r="L7"/>
          <cell r="M7"/>
          <cell r="N7">
            <v>-9</v>
          </cell>
          <cell r="O7">
            <v>0</v>
          </cell>
          <cell r="P7"/>
          <cell r="Q7">
            <v>0</v>
          </cell>
          <cell r="R7">
            <v>14538</v>
          </cell>
          <cell r="S7">
            <v>10043</v>
          </cell>
          <cell r="T7"/>
          <cell r="U7"/>
          <cell r="V7">
            <v>0</v>
          </cell>
          <cell r="W7">
            <v>10043</v>
          </cell>
          <cell r="X7">
            <v>4495</v>
          </cell>
          <cell r="Y7">
            <v>0</v>
          </cell>
          <cell r="Z7">
            <v>0</v>
          </cell>
          <cell r="AA7">
            <v>0</v>
          </cell>
          <cell r="AB7"/>
          <cell r="AC7">
            <v>0</v>
          </cell>
          <cell r="AD7">
            <v>0</v>
          </cell>
          <cell r="AE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B8">
            <v>37682130127050</v>
          </cell>
          <cell r="C8">
            <v>1516004</v>
          </cell>
          <cell r="D8" t="str">
            <v>AAS</v>
          </cell>
          <cell r="E8" t="str">
            <v>Academy of Arts and Sciences: El Cajon Middle &amp; High (6-12)</v>
          </cell>
          <cell r="F8">
            <v>0</v>
          </cell>
          <cell r="G8">
            <v>0</v>
          </cell>
          <cell r="H8"/>
          <cell r="I8">
            <v>0</v>
          </cell>
          <cell r="J8">
            <v>22803</v>
          </cell>
          <cell r="K8"/>
          <cell r="L8"/>
          <cell r="M8"/>
          <cell r="N8">
            <v>-8</v>
          </cell>
          <cell r="O8">
            <v>0</v>
          </cell>
          <cell r="P8"/>
          <cell r="Q8">
            <v>0</v>
          </cell>
          <cell r="R8">
            <v>22795</v>
          </cell>
          <cell r="S8">
            <v>16383</v>
          </cell>
          <cell r="T8"/>
          <cell r="U8"/>
          <cell r="V8">
            <v>0</v>
          </cell>
          <cell r="W8">
            <v>16383</v>
          </cell>
          <cell r="X8">
            <v>6412</v>
          </cell>
          <cell r="Y8">
            <v>3000</v>
          </cell>
          <cell r="Z8">
            <v>1200</v>
          </cell>
          <cell r="AA8">
            <v>1800</v>
          </cell>
          <cell r="AB8"/>
          <cell r="AC8">
            <v>0</v>
          </cell>
          <cell r="AD8">
            <v>0</v>
          </cell>
          <cell r="AE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>
            <v>10623310130880</v>
          </cell>
          <cell r="C9">
            <v>1415001</v>
          </cell>
          <cell r="D9" t="str">
            <v>AAS</v>
          </cell>
          <cell r="E9" t="str">
            <v>Academy of Arts and Sciences: Fresno</v>
          </cell>
          <cell r="F9">
            <v>0</v>
          </cell>
          <cell r="G9">
            <v>0</v>
          </cell>
          <cell r="H9"/>
          <cell r="I9">
            <v>0</v>
          </cell>
          <cell r="J9">
            <v>64659</v>
          </cell>
          <cell r="K9"/>
          <cell r="L9"/>
          <cell r="M9"/>
          <cell r="N9">
            <v>1215</v>
          </cell>
          <cell r="O9">
            <v>0</v>
          </cell>
          <cell r="P9"/>
          <cell r="Q9">
            <v>0</v>
          </cell>
          <cell r="R9">
            <v>65874</v>
          </cell>
          <cell r="S9">
            <v>59720.5</v>
          </cell>
          <cell r="T9"/>
          <cell r="U9"/>
          <cell r="V9">
            <v>0</v>
          </cell>
          <cell r="W9">
            <v>59720.5</v>
          </cell>
          <cell r="X9">
            <v>6153.5</v>
          </cell>
          <cell r="Y9">
            <v>0</v>
          </cell>
          <cell r="Z9">
            <v>0</v>
          </cell>
          <cell r="AA9">
            <v>0</v>
          </cell>
          <cell r="AB9"/>
          <cell r="AC9">
            <v>0</v>
          </cell>
          <cell r="AD9">
            <v>0</v>
          </cell>
          <cell r="AE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B10">
            <v>19753090130781</v>
          </cell>
          <cell r="C10">
            <v>1415002</v>
          </cell>
          <cell r="D10" t="str">
            <v>AAS</v>
          </cell>
          <cell r="E10" t="str">
            <v>Academy of Arts and Sciences: Los Angeles (9-12)</v>
          </cell>
          <cell r="F10">
            <v>0</v>
          </cell>
          <cell r="G10">
            <v>0</v>
          </cell>
          <cell r="H10"/>
          <cell r="I10">
            <v>0</v>
          </cell>
          <cell r="J10">
            <v>19292</v>
          </cell>
          <cell r="K10"/>
          <cell r="L10"/>
          <cell r="M10"/>
          <cell r="N10">
            <v>-286</v>
          </cell>
          <cell r="O10">
            <v>0</v>
          </cell>
          <cell r="P10"/>
          <cell r="Q10">
            <v>0</v>
          </cell>
          <cell r="R10">
            <v>19006</v>
          </cell>
          <cell r="S10">
            <v>23564.5</v>
          </cell>
          <cell r="T10"/>
          <cell r="U10"/>
          <cell r="V10">
            <v>0</v>
          </cell>
          <cell r="W10">
            <v>23564.5</v>
          </cell>
          <cell r="X10">
            <v>-4558.5</v>
          </cell>
          <cell r="Y10">
            <v>0</v>
          </cell>
          <cell r="Z10">
            <v>0</v>
          </cell>
          <cell r="AA10">
            <v>0</v>
          </cell>
          <cell r="AB10"/>
          <cell r="AC10">
            <v>0</v>
          </cell>
          <cell r="AD10">
            <v>0</v>
          </cell>
          <cell r="AE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B11">
            <v>19753090130773</v>
          </cell>
          <cell r="C11">
            <v>1415003</v>
          </cell>
          <cell r="D11" t="str">
            <v>AAS</v>
          </cell>
          <cell r="E11" t="str">
            <v>Academy of Arts and Sciences: Los Angeles (K-8)</v>
          </cell>
          <cell r="F11">
            <v>0</v>
          </cell>
          <cell r="G11">
            <v>0</v>
          </cell>
          <cell r="H11"/>
          <cell r="I11">
            <v>0</v>
          </cell>
          <cell r="J11">
            <v>54730</v>
          </cell>
          <cell r="K11"/>
          <cell r="L11"/>
          <cell r="M11"/>
          <cell r="N11">
            <v>3211</v>
          </cell>
          <cell r="O11">
            <v>0</v>
          </cell>
          <cell r="P11"/>
          <cell r="Q11">
            <v>0</v>
          </cell>
          <cell r="R11">
            <v>57941</v>
          </cell>
          <cell r="S11">
            <v>57644</v>
          </cell>
          <cell r="T11"/>
          <cell r="U11"/>
          <cell r="V11">
            <v>0</v>
          </cell>
          <cell r="W11">
            <v>57644</v>
          </cell>
          <cell r="X11">
            <v>297</v>
          </cell>
          <cell r="Y11">
            <v>0</v>
          </cell>
          <cell r="Z11">
            <v>0</v>
          </cell>
          <cell r="AA11">
            <v>0</v>
          </cell>
          <cell r="AB11"/>
          <cell r="AC11">
            <v>0</v>
          </cell>
          <cell r="AD11">
            <v>0</v>
          </cell>
          <cell r="AE11">
            <v>0</v>
          </cell>
          <cell r="AG11">
            <v>0</v>
          </cell>
          <cell r="AH11">
            <v>0</v>
          </cell>
          <cell r="AI11">
            <v>0</v>
          </cell>
        </row>
        <row r="12">
          <cell r="B12">
            <v>56725040127076</v>
          </cell>
          <cell r="C12">
            <v>1415004</v>
          </cell>
          <cell r="D12" t="str">
            <v>AAS</v>
          </cell>
          <cell r="E12" t="str">
            <v>Academy of Arts and Sciences: Oxnard &amp; Ventura</v>
          </cell>
          <cell r="F12">
            <v>0</v>
          </cell>
          <cell r="G12">
            <v>0</v>
          </cell>
          <cell r="H12"/>
          <cell r="I12">
            <v>0</v>
          </cell>
          <cell r="J12">
            <v>62472</v>
          </cell>
          <cell r="K12"/>
          <cell r="L12"/>
          <cell r="M12"/>
          <cell r="N12">
            <v>-840</v>
          </cell>
          <cell r="O12">
            <v>0</v>
          </cell>
          <cell r="P12"/>
          <cell r="Q12">
            <v>0</v>
          </cell>
          <cell r="R12">
            <v>61632</v>
          </cell>
          <cell r="S12">
            <v>66203</v>
          </cell>
          <cell r="T12"/>
          <cell r="U12"/>
          <cell r="V12">
            <v>0</v>
          </cell>
          <cell r="W12">
            <v>66203</v>
          </cell>
          <cell r="X12">
            <v>-4571</v>
          </cell>
          <cell r="Y12">
            <v>0</v>
          </cell>
          <cell r="Z12">
            <v>0</v>
          </cell>
          <cell r="AA12">
            <v>0</v>
          </cell>
          <cell r="AB12"/>
          <cell r="AC12">
            <v>0</v>
          </cell>
          <cell r="AD12">
            <v>0</v>
          </cell>
          <cell r="AE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B13">
            <v>49738820127092</v>
          </cell>
          <cell r="C13">
            <v>1516005</v>
          </cell>
          <cell r="D13" t="str">
            <v>AAS</v>
          </cell>
          <cell r="E13" t="str">
            <v>Academy of Arts and Sciences: Sonoma</v>
          </cell>
          <cell r="F13">
            <v>0</v>
          </cell>
          <cell r="G13">
            <v>0</v>
          </cell>
          <cell r="H13"/>
          <cell r="I13">
            <v>0</v>
          </cell>
          <cell r="J13">
            <v>150887</v>
          </cell>
          <cell r="K13"/>
          <cell r="L13"/>
          <cell r="M13"/>
          <cell r="N13">
            <v>-9</v>
          </cell>
          <cell r="O13">
            <v>0</v>
          </cell>
          <cell r="P13"/>
          <cell r="Q13">
            <v>0</v>
          </cell>
          <cell r="R13">
            <v>150878</v>
          </cell>
          <cell r="S13">
            <v>112119</v>
          </cell>
          <cell r="T13"/>
          <cell r="U13"/>
          <cell r="V13">
            <v>0</v>
          </cell>
          <cell r="W13">
            <v>112119</v>
          </cell>
          <cell r="X13">
            <v>38759</v>
          </cell>
          <cell r="Y13">
            <v>9000</v>
          </cell>
          <cell r="Z13">
            <v>3600</v>
          </cell>
          <cell r="AA13">
            <v>5400</v>
          </cell>
          <cell r="AB13"/>
          <cell r="AC13">
            <v>0</v>
          </cell>
          <cell r="AD13">
            <v>0</v>
          </cell>
          <cell r="AE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>
            <v>56725040127043</v>
          </cell>
          <cell r="C14">
            <v>1415005</v>
          </cell>
          <cell r="D14" t="str">
            <v>AAS</v>
          </cell>
          <cell r="E14" t="str">
            <v>Academy of Arts and Sciences: Thousand Oaks &amp; Simi Valley</v>
          </cell>
          <cell r="F14">
            <v>0</v>
          </cell>
          <cell r="G14">
            <v>0</v>
          </cell>
          <cell r="H14"/>
          <cell r="I14">
            <v>0</v>
          </cell>
          <cell r="J14">
            <v>178640</v>
          </cell>
          <cell r="K14"/>
          <cell r="L14"/>
          <cell r="M14"/>
          <cell r="N14">
            <v>1500</v>
          </cell>
          <cell r="O14">
            <v>0</v>
          </cell>
          <cell r="P14"/>
          <cell r="Q14">
            <v>0</v>
          </cell>
          <cell r="R14">
            <v>180140</v>
          </cell>
          <cell r="S14">
            <v>166083</v>
          </cell>
          <cell r="T14"/>
          <cell r="U14"/>
          <cell r="V14">
            <v>0</v>
          </cell>
          <cell r="W14">
            <v>166083</v>
          </cell>
          <cell r="X14">
            <v>14057</v>
          </cell>
          <cell r="Y14">
            <v>12000</v>
          </cell>
          <cell r="Z14">
            <v>4800</v>
          </cell>
          <cell r="AA14">
            <v>7200</v>
          </cell>
          <cell r="AB14"/>
          <cell r="AC14">
            <v>0</v>
          </cell>
          <cell r="AD14">
            <v>0</v>
          </cell>
          <cell r="AE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>
            <v>43693690129254</v>
          </cell>
          <cell r="C15">
            <v>1415006</v>
          </cell>
          <cell r="D15" t="str">
            <v>Ace</v>
          </cell>
          <cell r="E15" t="str">
            <v>ACE Alum Rock</v>
          </cell>
          <cell r="F15">
            <v>8896</v>
          </cell>
          <cell r="G15">
            <v>0</v>
          </cell>
          <cell r="H15"/>
          <cell r="I15">
            <v>8896</v>
          </cell>
          <cell r="J15">
            <v>42347</v>
          </cell>
          <cell r="K15"/>
          <cell r="L15"/>
          <cell r="M15"/>
          <cell r="N15"/>
          <cell r="O15">
            <v>0</v>
          </cell>
          <cell r="P15"/>
          <cell r="Q15">
            <v>0</v>
          </cell>
          <cell r="R15">
            <v>42347</v>
          </cell>
          <cell r="S15">
            <v>38805</v>
          </cell>
          <cell r="T15"/>
          <cell r="U15"/>
          <cell r="V15">
            <v>0</v>
          </cell>
          <cell r="W15">
            <v>38805</v>
          </cell>
          <cell r="X15">
            <v>3542</v>
          </cell>
          <cell r="Y15">
            <v>18000</v>
          </cell>
          <cell r="Z15">
            <v>7200</v>
          </cell>
          <cell r="AA15">
            <v>10800</v>
          </cell>
          <cell r="AB15"/>
          <cell r="AC15">
            <v>0</v>
          </cell>
          <cell r="AD15">
            <v>0</v>
          </cell>
          <cell r="AE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B16">
            <v>43694270125617</v>
          </cell>
          <cell r="C16">
            <v>1213001</v>
          </cell>
          <cell r="D16" t="str">
            <v>Ace</v>
          </cell>
          <cell r="E16" t="str">
            <v>ACE Charter High</v>
          </cell>
          <cell r="F16">
            <v>27691</v>
          </cell>
          <cell r="G16">
            <v>0</v>
          </cell>
          <cell r="H16"/>
          <cell r="I16">
            <v>27691</v>
          </cell>
          <cell r="J16">
            <v>117794</v>
          </cell>
          <cell r="K16"/>
          <cell r="L16"/>
          <cell r="M16"/>
          <cell r="N16"/>
          <cell r="O16">
            <v>1301</v>
          </cell>
          <cell r="P16"/>
          <cell r="Q16">
            <v>0</v>
          </cell>
          <cell r="R16">
            <v>119095</v>
          </cell>
          <cell r="S16">
            <v>105098</v>
          </cell>
          <cell r="T16"/>
          <cell r="U16"/>
          <cell r="V16">
            <v>1301</v>
          </cell>
          <cell r="W16">
            <v>106399</v>
          </cell>
          <cell r="X16">
            <v>12696</v>
          </cell>
          <cell r="Y16">
            <v>12000</v>
          </cell>
          <cell r="Z16">
            <v>4800</v>
          </cell>
          <cell r="AA16">
            <v>7200</v>
          </cell>
          <cell r="AB16"/>
          <cell r="AC16">
            <v>0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B17">
            <v>43104390116814</v>
          </cell>
          <cell r="C17">
            <v>1112002</v>
          </cell>
          <cell r="D17" t="str">
            <v>Ace</v>
          </cell>
          <cell r="E17" t="str">
            <v>ACE Empower Academy</v>
          </cell>
          <cell r="F17">
            <v>50620</v>
          </cell>
          <cell r="G17">
            <v>0</v>
          </cell>
          <cell r="H17"/>
          <cell r="I17">
            <v>50620</v>
          </cell>
          <cell r="J17">
            <v>159145</v>
          </cell>
          <cell r="K17"/>
          <cell r="L17"/>
          <cell r="M17"/>
          <cell r="N17"/>
          <cell r="O17">
            <v>3914</v>
          </cell>
          <cell r="P17"/>
          <cell r="Q17">
            <v>2895.33</v>
          </cell>
          <cell r="R17">
            <v>165954.32999999999</v>
          </cell>
          <cell r="S17">
            <v>147318</v>
          </cell>
          <cell r="T17">
            <v>2895.33</v>
          </cell>
          <cell r="U17"/>
          <cell r="V17">
            <v>3914</v>
          </cell>
          <cell r="W17">
            <v>154127.32999999999</v>
          </cell>
          <cell r="X17">
            <v>11827</v>
          </cell>
          <cell r="Y17">
            <v>36000</v>
          </cell>
          <cell r="Z17">
            <v>14400</v>
          </cell>
          <cell r="AA17">
            <v>21600</v>
          </cell>
          <cell r="AB17"/>
          <cell r="AC17">
            <v>0</v>
          </cell>
          <cell r="AD17">
            <v>0</v>
          </cell>
          <cell r="AE17">
            <v>0</v>
          </cell>
          <cell r="AG17">
            <v>57685</v>
          </cell>
          <cell r="AH17">
            <v>30980</v>
          </cell>
          <cell r="AI17">
            <v>26705</v>
          </cell>
        </row>
        <row r="18">
          <cell r="B18">
            <v>43694500129247</v>
          </cell>
          <cell r="C18">
            <v>1415007</v>
          </cell>
          <cell r="D18" t="str">
            <v>Ace</v>
          </cell>
          <cell r="E18" t="str">
            <v>ACE Franklin McKinley</v>
          </cell>
          <cell r="F18">
            <v>18669</v>
          </cell>
          <cell r="G18">
            <v>0</v>
          </cell>
          <cell r="H18"/>
          <cell r="I18">
            <v>18669</v>
          </cell>
          <cell r="J18">
            <v>100620</v>
          </cell>
          <cell r="K18"/>
          <cell r="L18"/>
          <cell r="M18"/>
          <cell r="N18"/>
          <cell r="O18">
            <v>0</v>
          </cell>
          <cell r="P18"/>
          <cell r="Q18">
            <v>1771.39</v>
          </cell>
          <cell r="R18">
            <v>102391.39</v>
          </cell>
          <cell r="S18">
            <v>89473</v>
          </cell>
          <cell r="T18">
            <v>1771.39</v>
          </cell>
          <cell r="U18"/>
          <cell r="V18">
            <v>0</v>
          </cell>
          <cell r="W18">
            <v>91244.39</v>
          </cell>
          <cell r="X18">
            <v>11147</v>
          </cell>
          <cell r="Y18">
            <v>9000</v>
          </cell>
          <cell r="Z18">
            <v>3600</v>
          </cell>
          <cell r="AA18">
            <v>5400</v>
          </cell>
          <cell r="AB18"/>
          <cell r="AC18">
            <v>0</v>
          </cell>
          <cell r="AD18">
            <v>0</v>
          </cell>
          <cell r="AE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B19">
            <v>43696660131656</v>
          </cell>
          <cell r="C19">
            <v>1516006</v>
          </cell>
          <cell r="D19" t="str">
            <v>Ace</v>
          </cell>
          <cell r="E19" t="str">
            <v>ACE Inspire Academy</v>
          </cell>
          <cell r="F19">
            <v>0</v>
          </cell>
          <cell r="G19">
            <v>0</v>
          </cell>
          <cell r="H19"/>
          <cell r="I19">
            <v>0</v>
          </cell>
          <cell r="J19">
            <v>50568</v>
          </cell>
          <cell r="K19"/>
          <cell r="L19"/>
          <cell r="M19"/>
          <cell r="N19"/>
          <cell r="O19">
            <v>0</v>
          </cell>
          <cell r="P19"/>
          <cell r="Q19">
            <v>3000</v>
          </cell>
          <cell r="R19">
            <v>53568</v>
          </cell>
          <cell r="S19">
            <v>40724</v>
          </cell>
          <cell r="T19">
            <v>3000</v>
          </cell>
          <cell r="U19"/>
          <cell r="V19">
            <v>0</v>
          </cell>
          <cell r="W19">
            <v>43724</v>
          </cell>
          <cell r="X19">
            <v>9844</v>
          </cell>
          <cell r="Y19">
            <v>12000</v>
          </cell>
          <cell r="Z19">
            <v>4800</v>
          </cell>
          <cell r="AA19">
            <v>7200</v>
          </cell>
          <cell r="AB19"/>
          <cell r="AC19">
            <v>0</v>
          </cell>
          <cell r="AD19">
            <v>0</v>
          </cell>
          <cell r="AE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B20">
            <v>37683380111898</v>
          </cell>
          <cell r="C20">
            <v>1011001</v>
          </cell>
          <cell r="D20" t="str">
            <v>Albert Einstein</v>
          </cell>
          <cell r="E20" t="str">
            <v>Albert Einstein Academy Charter Middle</v>
          </cell>
          <cell r="F20">
            <v>59767</v>
          </cell>
          <cell r="G20">
            <v>0</v>
          </cell>
          <cell r="H20"/>
          <cell r="I20">
            <v>59767</v>
          </cell>
          <cell r="J20">
            <v>272705</v>
          </cell>
          <cell r="K20"/>
          <cell r="L20"/>
          <cell r="M20"/>
          <cell r="N20"/>
          <cell r="O20">
            <v>3042</v>
          </cell>
          <cell r="P20"/>
          <cell r="Q20">
            <v>0</v>
          </cell>
          <cell r="R20">
            <v>275747</v>
          </cell>
          <cell r="S20">
            <v>243874</v>
          </cell>
          <cell r="T20"/>
          <cell r="U20"/>
          <cell r="V20">
            <v>3042</v>
          </cell>
          <cell r="W20">
            <v>246916</v>
          </cell>
          <cell r="X20">
            <v>28831</v>
          </cell>
          <cell r="Y20">
            <v>11848</v>
          </cell>
          <cell r="Z20">
            <v>4753</v>
          </cell>
          <cell r="AA20">
            <v>7095</v>
          </cell>
          <cell r="AB20"/>
          <cell r="AC20">
            <v>0</v>
          </cell>
          <cell r="AD20">
            <v>0</v>
          </cell>
          <cell r="AE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>
            <v>37683386120935</v>
          </cell>
          <cell r="C21">
            <v>1011002</v>
          </cell>
          <cell r="D21" t="str">
            <v>Albert Einstein</v>
          </cell>
          <cell r="E21" t="str">
            <v>Einstein Academy</v>
          </cell>
          <cell r="F21">
            <v>77559</v>
          </cell>
          <cell r="G21">
            <v>0</v>
          </cell>
          <cell r="H21"/>
          <cell r="I21">
            <v>77559</v>
          </cell>
          <cell r="J21">
            <v>322866</v>
          </cell>
          <cell r="K21"/>
          <cell r="L21"/>
          <cell r="M21"/>
          <cell r="N21"/>
          <cell r="O21">
            <v>4533</v>
          </cell>
          <cell r="P21"/>
          <cell r="Q21">
            <v>3000</v>
          </cell>
          <cell r="R21">
            <v>330399</v>
          </cell>
          <cell r="S21">
            <v>291572</v>
          </cell>
          <cell r="T21">
            <v>3000</v>
          </cell>
          <cell r="U21"/>
          <cell r="V21">
            <v>4533</v>
          </cell>
          <cell r="W21">
            <v>299105</v>
          </cell>
          <cell r="X21">
            <v>31294</v>
          </cell>
          <cell r="Y21">
            <v>22558</v>
          </cell>
          <cell r="Z21">
            <v>7519</v>
          </cell>
          <cell r="AA21">
            <v>15039</v>
          </cell>
          <cell r="AB21"/>
          <cell r="AC21">
            <v>0</v>
          </cell>
          <cell r="AD21">
            <v>0</v>
          </cell>
          <cell r="AE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B22">
            <v>19647330121285</v>
          </cell>
          <cell r="C22">
            <v>1011003</v>
          </cell>
          <cell r="D22" t="str">
            <v>Alliance</v>
          </cell>
          <cell r="E22" t="str">
            <v>Alliance Cindy and Bill Simon Technology Academy High</v>
          </cell>
          <cell r="F22">
            <v>65029</v>
          </cell>
          <cell r="G22">
            <v>0</v>
          </cell>
          <cell r="H22"/>
          <cell r="I22">
            <v>65029</v>
          </cell>
          <cell r="J22">
            <v>236533</v>
          </cell>
          <cell r="K22"/>
          <cell r="L22"/>
          <cell r="M22">
            <v>-2558</v>
          </cell>
          <cell r="N22"/>
          <cell r="O22">
            <v>16489</v>
          </cell>
          <cell r="P22"/>
          <cell r="Q22">
            <v>0</v>
          </cell>
          <cell r="R22">
            <v>250464</v>
          </cell>
          <cell r="S22">
            <v>216092</v>
          </cell>
          <cell r="T22"/>
          <cell r="U22"/>
          <cell r="V22">
            <v>16489</v>
          </cell>
          <cell r="W22">
            <v>232581</v>
          </cell>
          <cell r="X22">
            <v>17883</v>
          </cell>
          <cell r="Y22">
            <v>54000</v>
          </cell>
          <cell r="Z22">
            <v>21600</v>
          </cell>
          <cell r="AA22">
            <v>32400</v>
          </cell>
          <cell r="AB22"/>
          <cell r="AC22">
            <v>0</v>
          </cell>
          <cell r="AD22">
            <v>0</v>
          </cell>
          <cell r="AE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B23">
            <v>19647330123141</v>
          </cell>
          <cell r="C23">
            <v>1112003</v>
          </cell>
          <cell r="D23" t="str">
            <v>Alliance</v>
          </cell>
          <cell r="E23" t="str">
            <v>Alliance College-Ready Academy High 16</v>
          </cell>
          <cell r="F23">
            <v>37965</v>
          </cell>
          <cell r="G23">
            <v>0</v>
          </cell>
          <cell r="H23"/>
          <cell r="I23">
            <v>37965</v>
          </cell>
          <cell r="J23">
            <v>118429</v>
          </cell>
          <cell r="K23"/>
          <cell r="L23"/>
          <cell r="M23">
            <v>-2558</v>
          </cell>
          <cell r="N23"/>
          <cell r="O23">
            <v>14544</v>
          </cell>
          <cell r="P23"/>
          <cell r="Q23">
            <v>0</v>
          </cell>
          <cell r="R23">
            <v>130415</v>
          </cell>
          <cell r="S23">
            <v>108660</v>
          </cell>
          <cell r="T23"/>
          <cell r="U23"/>
          <cell r="V23">
            <v>14544</v>
          </cell>
          <cell r="W23">
            <v>123204</v>
          </cell>
          <cell r="X23">
            <v>7211</v>
          </cell>
          <cell r="Y23">
            <v>45000</v>
          </cell>
          <cell r="Z23">
            <v>18000</v>
          </cell>
          <cell r="AA23">
            <v>27000</v>
          </cell>
          <cell r="AB23"/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H23">
            <v>0</v>
          </cell>
          <cell r="AI23">
            <v>0</v>
          </cell>
        </row>
        <row r="24">
          <cell r="B24">
            <v>19647330108936</v>
          </cell>
          <cell r="C24">
            <v>1011004</v>
          </cell>
          <cell r="D24" t="str">
            <v>Alliance</v>
          </cell>
          <cell r="E24" t="str">
            <v>Alliance Collins Family College-Ready High</v>
          </cell>
          <cell r="F24">
            <v>76933</v>
          </cell>
          <cell r="G24">
            <v>0</v>
          </cell>
          <cell r="H24"/>
          <cell r="I24">
            <v>76933</v>
          </cell>
          <cell r="J24">
            <v>282981</v>
          </cell>
          <cell r="K24"/>
          <cell r="L24"/>
          <cell r="M24">
            <v>-2558</v>
          </cell>
          <cell r="N24"/>
          <cell r="O24">
            <v>17628</v>
          </cell>
          <cell r="P24"/>
          <cell r="Q24">
            <v>0</v>
          </cell>
          <cell r="R24">
            <v>298051</v>
          </cell>
          <cell r="S24">
            <v>256286</v>
          </cell>
          <cell r="T24"/>
          <cell r="U24"/>
          <cell r="V24">
            <v>17628</v>
          </cell>
          <cell r="W24">
            <v>273914</v>
          </cell>
          <cell r="X24">
            <v>24137</v>
          </cell>
          <cell r="Y24">
            <v>33000</v>
          </cell>
          <cell r="Z24">
            <v>13200</v>
          </cell>
          <cell r="AA24">
            <v>19800</v>
          </cell>
          <cell r="AB24"/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B25">
            <v>19647330108894</v>
          </cell>
          <cell r="C25">
            <v>1011005</v>
          </cell>
          <cell r="D25" t="str">
            <v>Alliance</v>
          </cell>
          <cell r="E25" t="str">
            <v>Alliance Judy Ivie Burton Technology Academy High</v>
          </cell>
          <cell r="F25">
            <v>75805</v>
          </cell>
          <cell r="G25">
            <v>0</v>
          </cell>
          <cell r="H25"/>
          <cell r="I25">
            <v>75805</v>
          </cell>
          <cell r="J25">
            <v>281479</v>
          </cell>
          <cell r="K25"/>
          <cell r="L25"/>
          <cell r="M25">
            <v>-2558</v>
          </cell>
          <cell r="N25"/>
          <cell r="O25">
            <v>17284</v>
          </cell>
          <cell r="P25"/>
          <cell r="Q25">
            <v>0</v>
          </cell>
          <cell r="R25">
            <v>296205</v>
          </cell>
          <cell r="S25">
            <v>256320</v>
          </cell>
          <cell r="T25"/>
          <cell r="U25"/>
          <cell r="V25">
            <v>17284</v>
          </cell>
          <cell r="W25">
            <v>273604</v>
          </cell>
          <cell r="X25">
            <v>22601</v>
          </cell>
          <cell r="Y25">
            <v>60000</v>
          </cell>
          <cell r="Z25">
            <v>24000</v>
          </cell>
          <cell r="AA25">
            <v>36000</v>
          </cell>
          <cell r="AB25"/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B26">
            <v>43693690125526</v>
          </cell>
          <cell r="C26">
            <v>1213002</v>
          </cell>
          <cell r="D26" t="str">
            <v>Alpha</v>
          </cell>
          <cell r="E26" t="str">
            <v>Alpha: Blanca Alvarado Middle</v>
          </cell>
          <cell r="F26">
            <v>58639</v>
          </cell>
          <cell r="G26">
            <v>0</v>
          </cell>
          <cell r="H26"/>
          <cell r="I26">
            <v>58639</v>
          </cell>
          <cell r="J26">
            <v>203566</v>
          </cell>
          <cell r="K26"/>
          <cell r="L26"/>
          <cell r="M26"/>
          <cell r="N26"/>
          <cell r="O26">
            <v>3264</v>
          </cell>
          <cell r="P26"/>
          <cell r="Q26">
            <v>0</v>
          </cell>
          <cell r="R26">
            <v>206830</v>
          </cell>
          <cell r="S26">
            <v>186964</v>
          </cell>
          <cell r="T26"/>
          <cell r="U26"/>
          <cell r="V26">
            <v>3264</v>
          </cell>
          <cell r="W26">
            <v>190228</v>
          </cell>
          <cell r="X26">
            <v>16602</v>
          </cell>
          <cell r="Y26">
            <v>29606</v>
          </cell>
          <cell r="Z26">
            <v>9869</v>
          </cell>
          <cell r="AA26">
            <v>19737</v>
          </cell>
          <cell r="AB26"/>
          <cell r="AC26">
            <v>0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B27">
            <v>43694270132274</v>
          </cell>
          <cell r="C27">
            <v>1516007</v>
          </cell>
          <cell r="D27" t="str">
            <v>Alpha</v>
          </cell>
          <cell r="E27" t="str">
            <v>Alpha Cindy Avitia High School</v>
          </cell>
          <cell r="F27">
            <v>0</v>
          </cell>
          <cell r="G27">
            <v>0</v>
          </cell>
          <cell r="H27"/>
          <cell r="I27">
            <v>0</v>
          </cell>
          <cell r="J27">
            <v>66704</v>
          </cell>
          <cell r="K27"/>
          <cell r="L27"/>
          <cell r="M27"/>
          <cell r="N27"/>
          <cell r="O27">
            <v>0</v>
          </cell>
          <cell r="P27"/>
          <cell r="Q27">
            <v>0</v>
          </cell>
          <cell r="R27">
            <v>66704</v>
          </cell>
          <cell r="S27">
            <v>54129</v>
          </cell>
          <cell r="T27"/>
          <cell r="U27"/>
          <cell r="V27">
            <v>0</v>
          </cell>
          <cell r="W27">
            <v>54129</v>
          </cell>
          <cell r="X27">
            <v>12575</v>
          </cell>
          <cell r="Y27">
            <v>23790</v>
          </cell>
          <cell r="Z27">
            <v>7930</v>
          </cell>
          <cell r="AA27">
            <v>15860</v>
          </cell>
          <cell r="AB27"/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B28">
            <v>43104390129213</v>
          </cell>
          <cell r="C28">
            <v>1415008</v>
          </cell>
          <cell r="D28" t="str">
            <v>Alpha</v>
          </cell>
          <cell r="E28" t="str">
            <v>Alpha: Jose Hernandez Middle</v>
          </cell>
          <cell r="F28">
            <v>21050</v>
          </cell>
          <cell r="G28">
            <v>0</v>
          </cell>
          <cell r="H28"/>
          <cell r="I28">
            <v>21050</v>
          </cell>
          <cell r="J28">
            <v>147116</v>
          </cell>
          <cell r="K28"/>
          <cell r="L28"/>
          <cell r="M28"/>
          <cell r="N28"/>
          <cell r="O28">
            <v>0</v>
          </cell>
          <cell r="P28"/>
          <cell r="Q28">
            <v>0</v>
          </cell>
          <cell r="R28">
            <v>147116</v>
          </cell>
          <cell r="S28">
            <v>144753</v>
          </cell>
          <cell r="T28"/>
          <cell r="U28"/>
          <cell r="V28">
            <v>0</v>
          </cell>
          <cell r="W28">
            <v>144753</v>
          </cell>
          <cell r="X28">
            <v>2363</v>
          </cell>
          <cell r="Y28">
            <v>9024</v>
          </cell>
          <cell r="Z28">
            <v>3008</v>
          </cell>
          <cell r="AA28">
            <v>6016</v>
          </cell>
          <cell r="AB28"/>
          <cell r="AC28">
            <v>0</v>
          </cell>
          <cell r="AD28">
            <v>0</v>
          </cell>
          <cell r="AE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B29">
            <v>37683383731395</v>
          </cell>
          <cell r="C29">
            <v>809001</v>
          </cell>
          <cell r="D29" t="str">
            <v>Altus</v>
          </cell>
          <cell r="E29" t="str">
            <v>Audeo Charter</v>
          </cell>
          <cell r="F29">
            <v>95101</v>
          </cell>
          <cell r="G29">
            <v>0</v>
          </cell>
          <cell r="H29"/>
          <cell r="I29">
            <v>95101</v>
          </cell>
          <cell r="J29">
            <v>400238</v>
          </cell>
          <cell r="K29"/>
          <cell r="L29"/>
          <cell r="M29"/>
          <cell r="N29">
            <v>-1699</v>
          </cell>
          <cell r="O29">
            <v>5394</v>
          </cell>
          <cell r="P29"/>
          <cell r="Q29">
            <v>0</v>
          </cell>
          <cell r="R29">
            <v>403933</v>
          </cell>
          <cell r="S29">
            <v>336638</v>
          </cell>
          <cell r="T29"/>
          <cell r="U29"/>
          <cell r="V29">
            <v>5394</v>
          </cell>
          <cell r="W29">
            <v>342032</v>
          </cell>
          <cell r="X29">
            <v>61901</v>
          </cell>
          <cell r="Y29">
            <v>98230</v>
          </cell>
          <cell r="Z29">
            <v>45294</v>
          </cell>
          <cell r="AA29">
            <v>52936</v>
          </cell>
          <cell r="AB29"/>
          <cell r="AC29">
            <v>0</v>
          </cell>
          <cell r="AD29">
            <v>0</v>
          </cell>
          <cell r="AE29">
            <v>0</v>
          </cell>
          <cell r="AG29">
            <v>0</v>
          </cell>
          <cell r="AH29">
            <v>0</v>
          </cell>
          <cell r="AI29">
            <v>0</v>
          </cell>
        </row>
        <row r="30">
          <cell r="B30">
            <v>37683383730959</v>
          </cell>
          <cell r="C30">
            <v>809002</v>
          </cell>
          <cell r="D30" t="str">
            <v>Altus</v>
          </cell>
          <cell r="E30" t="str">
            <v>Charter School of San Diego</v>
          </cell>
          <cell r="F30">
            <v>274025</v>
          </cell>
          <cell r="G30">
            <v>0</v>
          </cell>
          <cell r="H30"/>
          <cell r="I30">
            <v>274025</v>
          </cell>
          <cell r="J30">
            <v>1027906</v>
          </cell>
          <cell r="K30"/>
          <cell r="L30"/>
          <cell r="M30"/>
          <cell r="N30">
            <v>-2275</v>
          </cell>
          <cell r="O30">
            <v>16356</v>
          </cell>
          <cell r="P30"/>
          <cell r="Q30">
            <v>782.5</v>
          </cell>
          <cell r="R30">
            <v>1042769.5</v>
          </cell>
          <cell r="S30">
            <v>908747</v>
          </cell>
          <cell r="T30"/>
          <cell r="U30"/>
          <cell r="V30">
            <v>16356</v>
          </cell>
          <cell r="W30">
            <v>925103</v>
          </cell>
          <cell r="X30">
            <v>117666.5</v>
          </cell>
          <cell r="Y30">
            <v>204678</v>
          </cell>
          <cell r="Z30">
            <v>98421</v>
          </cell>
          <cell r="AA30">
            <v>106257</v>
          </cell>
          <cell r="AB30"/>
          <cell r="AC30">
            <v>84989</v>
          </cell>
          <cell r="AD30">
            <v>0</v>
          </cell>
          <cell r="AE30">
            <v>84989</v>
          </cell>
          <cell r="AG30">
            <v>152605</v>
          </cell>
          <cell r="AH30">
            <v>56209</v>
          </cell>
          <cell r="AI30">
            <v>96396</v>
          </cell>
        </row>
        <row r="31">
          <cell r="B31">
            <v>37683380128744</v>
          </cell>
          <cell r="C31">
            <v>1314001</v>
          </cell>
          <cell r="D31" t="str">
            <v>Altus</v>
          </cell>
          <cell r="E31" t="str">
            <v>Laurel Preparatory Academy</v>
          </cell>
          <cell r="F31">
            <v>17667</v>
          </cell>
          <cell r="G31">
            <v>0</v>
          </cell>
          <cell r="H31"/>
          <cell r="I31">
            <v>17667</v>
          </cell>
          <cell r="J31">
            <v>77293</v>
          </cell>
          <cell r="K31"/>
          <cell r="L31"/>
          <cell r="M31"/>
          <cell r="N31">
            <v>14</v>
          </cell>
          <cell r="O31">
            <v>1140</v>
          </cell>
          <cell r="P31"/>
          <cell r="Q31">
            <v>0</v>
          </cell>
          <cell r="R31">
            <v>78447</v>
          </cell>
          <cell r="S31">
            <v>67161</v>
          </cell>
          <cell r="T31"/>
          <cell r="U31"/>
          <cell r="V31">
            <v>1140</v>
          </cell>
          <cell r="W31">
            <v>68301</v>
          </cell>
          <cell r="X31">
            <v>10146</v>
          </cell>
          <cell r="Y31">
            <v>11092</v>
          </cell>
          <cell r="Z31">
            <v>6811</v>
          </cell>
          <cell r="AA31">
            <v>4281</v>
          </cell>
          <cell r="AB31"/>
          <cell r="AC31">
            <v>0</v>
          </cell>
          <cell r="AD31">
            <v>0</v>
          </cell>
          <cell r="AE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>
            <v>36750440114389</v>
          </cell>
          <cell r="C32">
            <v>910001</v>
          </cell>
          <cell r="D32" t="str">
            <v>Altus</v>
          </cell>
          <cell r="E32" t="str">
            <v>Mirus Secondary</v>
          </cell>
          <cell r="F32">
            <v>41348</v>
          </cell>
          <cell r="G32">
            <v>0</v>
          </cell>
          <cell r="H32"/>
          <cell r="I32">
            <v>41348</v>
          </cell>
          <cell r="J32">
            <v>137307</v>
          </cell>
          <cell r="K32"/>
          <cell r="L32"/>
          <cell r="M32"/>
          <cell r="N32">
            <v>-3341</v>
          </cell>
          <cell r="O32">
            <v>2787</v>
          </cell>
          <cell r="P32"/>
          <cell r="Q32">
            <v>0</v>
          </cell>
          <cell r="R32">
            <v>136753</v>
          </cell>
          <cell r="S32">
            <v>130854</v>
          </cell>
          <cell r="T32"/>
          <cell r="U32"/>
          <cell r="V32">
            <v>2787</v>
          </cell>
          <cell r="W32">
            <v>133641</v>
          </cell>
          <cell r="X32">
            <v>3112</v>
          </cell>
          <cell r="Y32">
            <v>6314</v>
          </cell>
          <cell r="Z32">
            <v>4427</v>
          </cell>
          <cell r="AA32">
            <v>1887</v>
          </cell>
          <cell r="AB32"/>
          <cell r="AC32">
            <v>0</v>
          </cell>
          <cell r="AD32">
            <v>0</v>
          </cell>
          <cell r="AE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>
            <v>1612590129635</v>
          </cell>
          <cell r="C33">
            <v>1516009</v>
          </cell>
          <cell r="D33" t="str">
            <v>Amethod Public Schools</v>
          </cell>
          <cell r="E33" t="str">
            <v>Downtown Charter Academy</v>
          </cell>
          <cell r="F33">
            <v>0</v>
          </cell>
          <cell r="G33">
            <v>0</v>
          </cell>
          <cell r="H33"/>
          <cell r="I33">
            <v>0</v>
          </cell>
          <cell r="J33">
            <v>118967</v>
          </cell>
          <cell r="K33"/>
          <cell r="L33"/>
          <cell r="M33"/>
          <cell r="N33"/>
          <cell r="O33">
            <v>0</v>
          </cell>
          <cell r="P33"/>
          <cell r="Q33">
            <v>0</v>
          </cell>
          <cell r="R33">
            <v>118967</v>
          </cell>
          <cell r="S33">
            <v>92828</v>
          </cell>
          <cell r="T33"/>
          <cell r="U33"/>
          <cell r="V33">
            <v>0</v>
          </cell>
          <cell r="W33">
            <v>92828</v>
          </cell>
          <cell r="X33">
            <v>26139</v>
          </cell>
          <cell r="Y33">
            <v>0</v>
          </cell>
          <cell r="Z33">
            <v>0</v>
          </cell>
          <cell r="AA33">
            <v>0</v>
          </cell>
          <cell r="AB33"/>
          <cell r="AC33">
            <v>0</v>
          </cell>
          <cell r="AD33">
            <v>0</v>
          </cell>
          <cell r="AE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B34">
            <v>1612596111660</v>
          </cell>
          <cell r="C34">
            <v>1516010</v>
          </cell>
          <cell r="D34" t="str">
            <v>Amethod Public Schools</v>
          </cell>
          <cell r="E34" t="str">
            <v>Oakland Charter Academy</v>
          </cell>
          <cell r="F34">
            <v>0</v>
          </cell>
          <cell r="G34">
            <v>0</v>
          </cell>
          <cell r="H34"/>
          <cell r="I34">
            <v>0</v>
          </cell>
          <cell r="J34">
            <v>81413</v>
          </cell>
          <cell r="K34"/>
          <cell r="L34"/>
          <cell r="M34"/>
          <cell r="N34"/>
          <cell r="O34">
            <v>0</v>
          </cell>
          <cell r="P34"/>
          <cell r="Q34">
            <v>0</v>
          </cell>
          <cell r="R34">
            <v>81413</v>
          </cell>
          <cell r="S34">
            <v>65848</v>
          </cell>
          <cell r="T34"/>
          <cell r="U34"/>
          <cell r="V34">
            <v>0</v>
          </cell>
          <cell r="W34">
            <v>65848</v>
          </cell>
          <cell r="X34">
            <v>15565</v>
          </cell>
          <cell r="Y34">
            <v>1531</v>
          </cell>
          <cell r="Z34">
            <v>583</v>
          </cell>
          <cell r="AA34">
            <v>948</v>
          </cell>
          <cell r="AB34"/>
          <cell r="AC34">
            <v>0</v>
          </cell>
          <cell r="AD34">
            <v>0</v>
          </cell>
          <cell r="AE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B35">
            <v>1612590114868</v>
          </cell>
          <cell r="C35">
            <v>1516011</v>
          </cell>
          <cell r="D35" t="str">
            <v>Amethod Public Schools</v>
          </cell>
          <cell r="E35" t="str">
            <v>Oakland Charter High School</v>
          </cell>
          <cell r="F35">
            <v>0</v>
          </cell>
          <cell r="G35">
            <v>0</v>
          </cell>
          <cell r="H35"/>
          <cell r="I35">
            <v>0</v>
          </cell>
          <cell r="J35">
            <v>178265</v>
          </cell>
          <cell r="K35"/>
          <cell r="L35"/>
          <cell r="M35"/>
          <cell r="N35"/>
          <cell r="O35">
            <v>0</v>
          </cell>
          <cell r="P35"/>
          <cell r="Q35">
            <v>0</v>
          </cell>
          <cell r="R35">
            <v>178265</v>
          </cell>
          <cell r="S35">
            <v>139528</v>
          </cell>
          <cell r="T35"/>
          <cell r="U35"/>
          <cell r="V35">
            <v>0</v>
          </cell>
          <cell r="W35">
            <v>139528</v>
          </cell>
          <cell r="X35">
            <v>38737</v>
          </cell>
          <cell r="Y35">
            <v>1539</v>
          </cell>
          <cell r="Z35">
            <v>586</v>
          </cell>
          <cell r="AA35">
            <v>953</v>
          </cell>
          <cell r="AB35"/>
          <cell r="AC35">
            <v>0</v>
          </cell>
          <cell r="AD35">
            <v>0</v>
          </cell>
          <cell r="AE35">
            <v>0</v>
          </cell>
          <cell r="AG35">
            <v>0</v>
          </cell>
          <cell r="AH35">
            <v>0</v>
          </cell>
          <cell r="AI35">
            <v>0</v>
          </cell>
        </row>
        <row r="36">
          <cell r="B36">
            <v>7617960126805</v>
          </cell>
          <cell r="C36">
            <v>1516052</v>
          </cell>
          <cell r="D36" t="str">
            <v>Amethod Public Schools</v>
          </cell>
          <cell r="E36" t="str">
            <v>Richmond Charter Academy</v>
          </cell>
          <cell r="F36">
            <v>0</v>
          </cell>
          <cell r="G36">
            <v>0</v>
          </cell>
          <cell r="H36"/>
          <cell r="I36">
            <v>0</v>
          </cell>
          <cell r="J36">
            <v>102216</v>
          </cell>
          <cell r="K36"/>
          <cell r="L36"/>
          <cell r="M36"/>
          <cell r="N36"/>
          <cell r="O36">
            <v>0</v>
          </cell>
          <cell r="P36"/>
          <cell r="Q36">
            <v>0</v>
          </cell>
          <cell r="R36">
            <v>102216</v>
          </cell>
          <cell r="S36">
            <v>80984</v>
          </cell>
          <cell r="T36"/>
          <cell r="U36"/>
          <cell r="V36">
            <v>0</v>
          </cell>
          <cell r="W36">
            <v>80984</v>
          </cell>
          <cell r="X36">
            <v>21232</v>
          </cell>
          <cell r="Y36">
            <v>0</v>
          </cell>
          <cell r="Z36">
            <v>0</v>
          </cell>
          <cell r="AA36">
            <v>0</v>
          </cell>
          <cell r="AB36"/>
          <cell r="AC36">
            <v>0</v>
          </cell>
          <cell r="AD36">
            <v>0</v>
          </cell>
          <cell r="AE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B37">
            <v>7617960129643</v>
          </cell>
          <cell r="C37">
            <v>1516053</v>
          </cell>
          <cell r="D37" t="str">
            <v>Amethod Public Schools</v>
          </cell>
          <cell r="E37" t="str">
            <v>Richmond Charter Academy Benito Juarez</v>
          </cell>
          <cell r="F37">
            <v>0</v>
          </cell>
          <cell r="G37">
            <v>0</v>
          </cell>
          <cell r="H37"/>
          <cell r="I37">
            <v>0</v>
          </cell>
          <cell r="J37">
            <v>176721</v>
          </cell>
          <cell r="K37"/>
          <cell r="L37"/>
          <cell r="M37"/>
          <cell r="N37"/>
          <cell r="O37">
            <v>0</v>
          </cell>
          <cell r="P37"/>
          <cell r="Q37">
            <v>0</v>
          </cell>
          <cell r="R37">
            <v>176721</v>
          </cell>
          <cell r="S37">
            <v>141222</v>
          </cell>
          <cell r="T37"/>
          <cell r="U37"/>
          <cell r="V37">
            <v>0</v>
          </cell>
          <cell r="W37">
            <v>141222</v>
          </cell>
          <cell r="X37">
            <v>35499</v>
          </cell>
          <cell r="Y37">
            <v>1274</v>
          </cell>
          <cell r="Z37">
            <v>485</v>
          </cell>
          <cell r="AA37">
            <v>789</v>
          </cell>
          <cell r="AB37"/>
          <cell r="AC37">
            <v>0</v>
          </cell>
          <cell r="AD37">
            <v>0</v>
          </cell>
          <cell r="AE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34674470120469</v>
          </cell>
          <cell r="C38">
            <v>910003</v>
          </cell>
          <cell r="D38" t="str">
            <v>Aspire</v>
          </cell>
          <cell r="E38" t="str">
            <v>Aspire Alexander Twilight College Preparatory Academy</v>
          </cell>
          <cell r="F38">
            <v>53376</v>
          </cell>
          <cell r="G38">
            <v>0</v>
          </cell>
          <cell r="H38"/>
          <cell r="I38">
            <v>53376</v>
          </cell>
          <cell r="J38">
            <v>196314</v>
          </cell>
          <cell r="K38"/>
          <cell r="L38"/>
          <cell r="M38"/>
          <cell r="N38"/>
          <cell r="O38">
            <v>3915</v>
          </cell>
          <cell r="P38"/>
          <cell r="Q38">
            <v>3000</v>
          </cell>
          <cell r="R38">
            <v>203229</v>
          </cell>
          <cell r="S38">
            <v>179245</v>
          </cell>
          <cell r="T38">
            <v>3000</v>
          </cell>
          <cell r="U38"/>
          <cell r="V38">
            <v>3915</v>
          </cell>
          <cell r="W38">
            <v>186160</v>
          </cell>
          <cell r="X38">
            <v>17069</v>
          </cell>
          <cell r="Y38">
            <v>7407</v>
          </cell>
          <cell r="Z38">
            <v>3320</v>
          </cell>
          <cell r="AA38">
            <v>4087</v>
          </cell>
          <cell r="AB38"/>
          <cell r="AC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I38">
            <v>0</v>
          </cell>
        </row>
        <row r="39">
          <cell r="B39">
            <v>34674470121467</v>
          </cell>
          <cell r="C39">
            <v>1011008</v>
          </cell>
          <cell r="D39" t="str">
            <v>Aspire</v>
          </cell>
          <cell r="E39" t="str">
            <v>Aspire Alexander Twilight Secondary Academy</v>
          </cell>
          <cell r="F39">
            <v>45733</v>
          </cell>
          <cell r="G39">
            <v>0</v>
          </cell>
          <cell r="H39"/>
          <cell r="I39">
            <v>45733</v>
          </cell>
          <cell r="J39">
            <v>180327</v>
          </cell>
          <cell r="K39"/>
          <cell r="L39"/>
          <cell r="M39"/>
          <cell r="N39"/>
          <cell r="O39">
            <v>3022</v>
          </cell>
          <cell r="P39"/>
          <cell r="Q39">
            <v>0</v>
          </cell>
          <cell r="R39">
            <v>183349</v>
          </cell>
          <cell r="S39">
            <v>163770</v>
          </cell>
          <cell r="T39"/>
          <cell r="U39"/>
          <cell r="V39">
            <v>3022</v>
          </cell>
          <cell r="W39">
            <v>166792</v>
          </cell>
          <cell r="X39">
            <v>16557</v>
          </cell>
          <cell r="Y39">
            <v>10091</v>
          </cell>
          <cell r="Z39">
            <v>4576</v>
          </cell>
          <cell r="AA39">
            <v>5515</v>
          </cell>
          <cell r="AB39"/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H39">
            <v>0</v>
          </cell>
          <cell r="AI39">
            <v>0</v>
          </cell>
        </row>
        <row r="40">
          <cell r="B40">
            <v>19101990109660</v>
          </cell>
          <cell r="C40">
            <v>1011009</v>
          </cell>
          <cell r="D40" t="str">
            <v>Aspire</v>
          </cell>
          <cell r="E40" t="str">
            <v>Aspire Antonio Maria Lugo Academy</v>
          </cell>
          <cell r="F40">
            <v>23806</v>
          </cell>
          <cell r="G40">
            <v>0</v>
          </cell>
          <cell r="H40"/>
          <cell r="I40">
            <v>23806</v>
          </cell>
          <cell r="J40">
            <v>198908</v>
          </cell>
          <cell r="K40"/>
          <cell r="L40"/>
          <cell r="M40"/>
          <cell r="N40"/>
          <cell r="O40">
            <v>1931</v>
          </cell>
          <cell r="P40"/>
          <cell r="Q40">
            <v>0</v>
          </cell>
          <cell r="R40">
            <v>200839</v>
          </cell>
          <cell r="S40">
            <v>169233</v>
          </cell>
          <cell r="T40"/>
          <cell r="U40"/>
          <cell r="V40">
            <v>1931</v>
          </cell>
          <cell r="W40">
            <v>171164</v>
          </cell>
          <cell r="X40">
            <v>29675</v>
          </cell>
          <cell r="Y40">
            <v>14208</v>
          </cell>
          <cell r="Z40">
            <v>5920</v>
          </cell>
          <cell r="AA40">
            <v>8288</v>
          </cell>
          <cell r="AB40"/>
          <cell r="AC40">
            <v>0</v>
          </cell>
          <cell r="AD40">
            <v>0</v>
          </cell>
          <cell r="AE40">
            <v>0</v>
          </cell>
          <cell r="AG40">
            <v>0</v>
          </cell>
          <cell r="AH40">
            <v>0</v>
          </cell>
          <cell r="AI40">
            <v>0</v>
          </cell>
        </row>
        <row r="41">
          <cell r="B41">
            <v>39686760121541</v>
          </cell>
          <cell r="C41">
            <v>1011010</v>
          </cell>
          <cell r="D41" t="str">
            <v>Aspire</v>
          </cell>
          <cell r="E41" t="str">
            <v>Aspire APEX Academy</v>
          </cell>
          <cell r="F41">
            <v>38466</v>
          </cell>
          <cell r="G41">
            <v>0</v>
          </cell>
          <cell r="H41"/>
          <cell r="I41">
            <v>38466</v>
          </cell>
          <cell r="J41">
            <v>139666</v>
          </cell>
          <cell r="K41"/>
          <cell r="L41"/>
          <cell r="M41"/>
          <cell r="N41"/>
          <cell r="O41">
            <v>2754</v>
          </cell>
          <cell r="P41"/>
          <cell r="Q41">
            <v>0</v>
          </cell>
          <cell r="R41">
            <v>142420</v>
          </cell>
          <cell r="S41">
            <v>128188</v>
          </cell>
          <cell r="T41"/>
          <cell r="U41"/>
          <cell r="V41">
            <v>2754</v>
          </cell>
          <cell r="W41">
            <v>130942</v>
          </cell>
          <cell r="X41">
            <v>11478</v>
          </cell>
          <cell r="Y41">
            <v>6187</v>
          </cell>
          <cell r="Z41">
            <v>2490</v>
          </cell>
          <cell r="AA41">
            <v>3697</v>
          </cell>
          <cell r="AB41"/>
          <cell r="AC41">
            <v>0</v>
          </cell>
          <cell r="AD41">
            <v>0</v>
          </cell>
          <cell r="AE41">
            <v>0</v>
          </cell>
          <cell r="AG41">
            <v>9342</v>
          </cell>
          <cell r="AH41">
            <v>17838</v>
          </cell>
          <cell r="AI41">
            <v>-8496</v>
          </cell>
        </row>
        <row r="42">
          <cell r="B42">
            <v>39685850101956</v>
          </cell>
          <cell r="C42">
            <v>1011011</v>
          </cell>
          <cell r="D42" t="str">
            <v>Aspire</v>
          </cell>
          <cell r="E42" t="str">
            <v>Aspire Benjamin Holt College Preparatory Academy</v>
          </cell>
          <cell r="F42">
            <v>90715</v>
          </cell>
          <cell r="G42">
            <v>0</v>
          </cell>
          <cell r="H42"/>
          <cell r="I42">
            <v>90715</v>
          </cell>
          <cell r="J42">
            <v>338733</v>
          </cell>
          <cell r="K42"/>
          <cell r="L42"/>
          <cell r="M42"/>
          <cell r="N42"/>
          <cell r="O42">
            <v>6478</v>
          </cell>
          <cell r="P42"/>
          <cell r="Q42">
            <v>0</v>
          </cell>
          <cell r="R42">
            <v>345211</v>
          </cell>
          <cell r="S42">
            <v>310187</v>
          </cell>
          <cell r="T42"/>
          <cell r="U42"/>
          <cell r="V42">
            <v>6478</v>
          </cell>
          <cell r="W42">
            <v>316665</v>
          </cell>
          <cell r="X42">
            <v>28546</v>
          </cell>
          <cell r="Y42">
            <v>4286</v>
          </cell>
          <cell r="Z42">
            <v>1890</v>
          </cell>
          <cell r="AA42">
            <v>2396</v>
          </cell>
          <cell r="AB42"/>
          <cell r="AC42">
            <v>0</v>
          </cell>
          <cell r="AD42">
            <v>0</v>
          </cell>
          <cell r="AE42">
            <v>0</v>
          </cell>
          <cell r="AG42">
            <v>0</v>
          </cell>
          <cell r="AH42">
            <v>0</v>
          </cell>
          <cell r="AI42">
            <v>0</v>
          </cell>
        </row>
        <row r="43">
          <cell r="B43">
            <v>1612590109819</v>
          </cell>
          <cell r="C43">
            <v>809003</v>
          </cell>
          <cell r="D43" t="str">
            <v>Aspire</v>
          </cell>
          <cell r="E43" t="str">
            <v>Aspire Berkley Maynard Academy</v>
          </cell>
          <cell r="F43">
            <v>70918</v>
          </cell>
          <cell r="G43">
            <v>0</v>
          </cell>
          <cell r="H43"/>
          <cell r="I43">
            <v>70918</v>
          </cell>
          <cell r="J43">
            <v>245075</v>
          </cell>
          <cell r="K43"/>
          <cell r="L43"/>
          <cell r="M43"/>
          <cell r="N43"/>
          <cell r="O43">
            <v>5142</v>
          </cell>
          <cell r="P43"/>
          <cell r="Q43">
            <v>1320</v>
          </cell>
          <cell r="R43">
            <v>251537</v>
          </cell>
          <cell r="S43">
            <v>224513</v>
          </cell>
          <cell r="T43"/>
          <cell r="U43"/>
          <cell r="V43">
            <v>5142</v>
          </cell>
          <cell r="W43">
            <v>229655</v>
          </cell>
          <cell r="X43">
            <v>21882</v>
          </cell>
          <cell r="Y43">
            <v>12000</v>
          </cell>
          <cell r="Z43">
            <v>4800</v>
          </cell>
          <cell r="AA43">
            <v>7200</v>
          </cell>
          <cell r="AB43"/>
          <cell r="AC43">
            <v>0</v>
          </cell>
          <cell r="AD43">
            <v>0</v>
          </cell>
          <cell r="AE43">
            <v>0</v>
          </cell>
          <cell r="AG43">
            <v>0</v>
          </cell>
          <cell r="AH43">
            <v>0</v>
          </cell>
          <cell r="AI43">
            <v>0</v>
          </cell>
        </row>
        <row r="44">
          <cell r="B44">
            <v>34674390102343</v>
          </cell>
          <cell r="C44">
            <v>1011012</v>
          </cell>
          <cell r="D44" t="str">
            <v>Aspire</v>
          </cell>
          <cell r="E44" t="str">
            <v>Aspire Capitol Heights Academy</v>
          </cell>
          <cell r="F44">
            <v>37715</v>
          </cell>
          <cell r="G44">
            <v>0</v>
          </cell>
          <cell r="H44"/>
          <cell r="I44">
            <v>37715</v>
          </cell>
          <cell r="J44">
            <v>136023</v>
          </cell>
          <cell r="K44"/>
          <cell r="L44"/>
          <cell r="M44"/>
          <cell r="N44"/>
          <cell r="O44">
            <v>2882</v>
          </cell>
          <cell r="P44"/>
          <cell r="Q44">
            <v>0</v>
          </cell>
          <cell r="R44">
            <v>138905</v>
          </cell>
          <cell r="S44">
            <v>124240</v>
          </cell>
          <cell r="T44"/>
          <cell r="U44"/>
          <cell r="V44">
            <v>2882</v>
          </cell>
          <cell r="W44">
            <v>127122</v>
          </cell>
          <cell r="X44">
            <v>11783</v>
          </cell>
          <cell r="Y44">
            <v>11080</v>
          </cell>
          <cell r="Z44">
            <v>4038</v>
          </cell>
          <cell r="AA44">
            <v>7042</v>
          </cell>
          <cell r="AB44"/>
          <cell r="AC44">
            <v>0</v>
          </cell>
          <cell r="AD44">
            <v>0</v>
          </cell>
          <cell r="AE44">
            <v>0</v>
          </cell>
          <cell r="AG44">
            <v>0</v>
          </cell>
          <cell r="AH44">
            <v>0</v>
          </cell>
          <cell r="AI44">
            <v>0</v>
          </cell>
        </row>
        <row r="45">
          <cell r="B45">
            <v>1612590128413</v>
          </cell>
          <cell r="C45">
            <v>1314002</v>
          </cell>
          <cell r="D45" t="str">
            <v>Aspire</v>
          </cell>
          <cell r="E45" t="str">
            <v>Aspire College Academy</v>
          </cell>
          <cell r="F45">
            <v>34707</v>
          </cell>
          <cell r="G45">
            <v>0</v>
          </cell>
          <cell r="H45"/>
          <cell r="I45">
            <v>34707</v>
          </cell>
          <cell r="J45">
            <v>130696</v>
          </cell>
          <cell r="K45"/>
          <cell r="L45"/>
          <cell r="M45"/>
          <cell r="N45"/>
          <cell r="O45">
            <v>2508</v>
          </cell>
          <cell r="P45"/>
          <cell r="Q45">
            <v>0</v>
          </cell>
          <cell r="R45">
            <v>133204</v>
          </cell>
          <cell r="S45">
            <v>118516</v>
          </cell>
          <cell r="T45"/>
          <cell r="U45"/>
          <cell r="V45">
            <v>2508</v>
          </cell>
          <cell r="W45">
            <v>121024</v>
          </cell>
          <cell r="X45">
            <v>12180</v>
          </cell>
          <cell r="Y45">
            <v>2434</v>
          </cell>
          <cell r="Z45">
            <v>1092</v>
          </cell>
          <cell r="AA45">
            <v>1342</v>
          </cell>
          <cell r="AB45"/>
          <cell r="AC45">
            <v>0</v>
          </cell>
          <cell r="AD45">
            <v>0</v>
          </cell>
          <cell r="AE45">
            <v>0</v>
          </cell>
          <cell r="AG45">
            <v>43576</v>
          </cell>
          <cell r="AH45">
            <v>22680</v>
          </cell>
          <cell r="AI45">
            <v>20896</v>
          </cell>
        </row>
        <row r="46">
          <cell r="B46">
            <v>41689996114953</v>
          </cell>
          <cell r="C46">
            <v>1011013</v>
          </cell>
          <cell r="D46" t="str">
            <v>Aspire</v>
          </cell>
          <cell r="E46" t="str">
            <v>Aspire East Palo Alto Charter</v>
          </cell>
          <cell r="F46">
            <v>95100</v>
          </cell>
          <cell r="G46">
            <v>0</v>
          </cell>
          <cell r="H46"/>
          <cell r="I46">
            <v>95100</v>
          </cell>
          <cell r="J46">
            <v>355482</v>
          </cell>
          <cell r="K46"/>
          <cell r="L46"/>
          <cell r="M46"/>
          <cell r="N46"/>
          <cell r="O46">
            <v>4956</v>
          </cell>
          <cell r="P46"/>
          <cell r="Q46">
            <v>0</v>
          </cell>
          <cell r="R46">
            <v>360438</v>
          </cell>
          <cell r="S46">
            <v>326298</v>
          </cell>
          <cell r="T46"/>
          <cell r="U46"/>
          <cell r="V46">
            <v>4956</v>
          </cell>
          <cell r="W46">
            <v>331254</v>
          </cell>
          <cell r="X46">
            <v>29184</v>
          </cell>
          <cell r="Y46">
            <v>9000</v>
          </cell>
          <cell r="Z46">
            <v>3600</v>
          </cell>
          <cell r="AA46">
            <v>5400</v>
          </cell>
          <cell r="AB46"/>
          <cell r="AC46">
            <v>0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  <cell r="AI46">
            <v>0</v>
          </cell>
        </row>
        <row r="47">
          <cell r="B47">
            <v>1612590120188</v>
          </cell>
          <cell r="C47">
            <v>910004</v>
          </cell>
          <cell r="D47" t="str">
            <v>Aspire</v>
          </cell>
          <cell r="E47" t="str">
            <v>Aspire Eres Academy</v>
          </cell>
          <cell r="F47">
            <v>27940</v>
          </cell>
          <cell r="G47">
            <v>0</v>
          </cell>
          <cell r="H47"/>
          <cell r="I47">
            <v>27940</v>
          </cell>
          <cell r="J47">
            <v>101164</v>
          </cell>
          <cell r="K47"/>
          <cell r="L47"/>
          <cell r="M47"/>
          <cell r="N47"/>
          <cell r="O47">
            <v>2259</v>
          </cell>
          <cell r="P47"/>
          <cell r="Q47">
            <v>0</v>
          </cell>
          <cell r="R47">
            <v>103423</v>
          </cell>
          <cell r="S47">
            <v>92532</v>
          </cell>
          <cell r="T47"/>
          <cell r="U47"/>
          <cell r="V47">
            <v>2259</v>
          </cell>
          <cell r="W47">
            <v>94791</v>
          </cell>
          <cell r="X47">
            <v>8632</v>
          </cell>
          <cell r="Y47">
            <v>36000</v>
          </cell>
          <cell r="Z47">
            <v>14400</v>
          </cell>
          <cell r="AA47">
            <v>21600</v>
          </cell>
          <cell r="AB47"/>
          <cell r="AC47">
            <v>0</v>
          </cell>
          <cell r="AD47">
            <v>0</v>
          </cell>
          <cell r="AE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B48">
            <v>1612590118224</v>
          </cell>
          <cell r="C48">
            <v>809004</v>
          </cell>
          <cell r="D48" t="str">
            <v>Aspire</v>
          </cell>
          <cell r="E48" t="str">
            <v>Aspire Golden State College Preparatory Academy</v>
          </cell>
          <cell r="F48">
            <v>70416</v>
          </cell>
          <cell r="G48">
            <v>0</v>
          </cell>
          <cell r="H48"/>
          <cell r="I48">
            <v>70416</v>
          </cell>
          <cell r="J48">
            <v>263387</v>
          </cell>
          <cell r="K48"/>
          <cell r="L48"/>
          <cell r="M48"/>
          <cell r="N48"/>
          <cell r="O48">
            <v>4728</v>
          </cell>
          <cell r="P48"/>
          <cell r="Q48">
            <v>1970.1</v>
          </cell>
          <cell r="R48">
            <v>270085.09999999998</v>
          </cell>
          <cell r="S48">
            <v>240730</v>
          </cell>
          <cell r="T48"/>
          <cell r="U48"/>
          <cell r="V48">
            <v>4728</v>
          </cell>
          <cell r="W48">
            <v>245458</v>
          </cell>
          <cell r="X48">
            <v>24627.099999999977</v>
          </cell>
          <cell r="Y48">
            <v>21000</v>
          </cell>
          <cell r="Z48">
            <v>8400</v>
          </cell>
          <cell r="AA48">
            <v>12600</v>
          </cell>
          <cell r="AB48"/>
          <cell r="AC48">
            <v>0</v>
          </cell>
          <cell r="AD48">
            <v>0</v>
          </cell>
          <cell r="AE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B49">
            <v>19647330114884</v>
          </cell>
          <cell r="C49">
            <v>708001</v>
          </cell>
          <cell r="D49" t="str">
            <v>Aspire</v>
          </cell>
          <cell r="E49" t="str">
            <v>Aspire Junior Collegiate Academy</v>
          </cell>
          <cell r="F49">
            <v>37088</v>
          </cell>
          <cell r="G49">
            <v>0</v>
          </cell>
          <cell r="H49"/>
          <cell r="I49">
            <v>37088</v>
          </cell>
          <cell r="J49">
            <v>142895</v>
          </cell>
          <cell r="K49"/>
          <cell r="L49"/>
          <cell r="M49"/>
          <cell r="N49"/>
          <cell r="O49">
            <v>2914</v>
          </cell>
          <cell r="P49"/>
          <cell r="Q49">
            <v>0</v>
          </cell>
          <cell r="R49">
            <v>145809</v>
          </cell>
          <cell r="S49">
            <v>130551</v>
          </cell>
          <cell r="T49"/>
          <cell r="U49"/>
          <cell r="V49">
            <v>2914</v>
          </cell>
          <cell r="W49">
            <v>133465</v>
          </cell>
          <cell r="X49">
            <v>12344</v>
          </cell>
          <cell r="Y49">
            <v>5720</v>
          </cell>
          <cell r="Z49">
            <v>2400</v>
          </cell>
          <cell r="AA49">
            <v>3320</v>
          </cell>
          <cell r="AB49"/>
          <cell r="AC49">
            <v>0</v>
          </cell>
          <cell r="AD49">
            <v>0</v>
          </cell>
          <cell r="AE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B50">
            <v>39686760118497</v>
          </cell>
          <cell r="C50">
            <v>1011014</v>
          </cell>
          <cell r="D50" t="str">
            <v>Aspire</v>
          </cell>
          <cell r="E50" t="str">
            <v>Aspire Langston Hughes Academy</v>
          </cell>
          <cell r="F50">
            <v>86580</v>
          </cell>
          <cell r="G50">
            <v>0</v>
          </cell>
          <cell r="H50"/>
          <cell r="I50">
            <v>86580</v>
          </cell>
          <cell r="J50">
            <v>328207</v>
          </cell>
          <cell r="K50"/>
          <cell r="L50"/>
          <cell r="M50"/>
          <cell r="N50"/>
          <cell r="O50">
            <v>5937</v>
          </cell>
          <cell r="P50"/>
          <cell r="Q50">
            <v>0</v>
          </cell>
          <cell r="R50">
            <v>334144</v>
          </cell>
          <cell r="S50">
            <v>300869</v>
          </cell>
          <cell r="T50"/>
          <cell r="U50"/>
          <cell r="V50">
            <v>5937</v>
          </cell>
          <cell r="W50">
            <v>306806</v>
          </cell>
          <cell r="X50">
            <v>27338</v>
          </cell>
          <cell r="Y50">
            <v>15000</v>
          </cell>
          <cell r="Z50">
            <v>6000</v>
          </cell>
          <cell r="AA50">
            <v>9000</v>
          </cell>
          <cell r="AB50"/>
          <cell r="AC50">
            <v>0</v>
          </cell>
          <cell r="AD50">
            <v>0</v>
          </cell>
          <cell r="AE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B51">
            <v>1612590130666</v>
          </cell>
          <cell r="C51">
            <v>1011015</v>
          </cell>
          <cell r="D51" t="str">
            <v>Aspire</v>
          </cell>
          <cell r="E51" t="str">
            <v>Aspire Lionel Wilson College Preparatory Academy</v>
          </cell>
          <cell r="F51">
            <v>61521</v>
          </cell>
          <cell r="G51">
            <v>0</v>
          </cell>
          <cell r="H51"/>
          <cell r="I51">
            <v>61521</v>
          </cell>
          <cell r="J51">
            <v>240513</v>
          </cell>
          <cell r="K51"/>
          <cell r="L51"/>
          <cell r="M51"/>
          <cell r="N51"/>
          <cell r="O51">
            <v>4671</v>
          </cell>
          <cell r="P51"/>
          <cell r="Q51">
            <v>4572.7</v>
          </cell>
          <cell r="R51">
            <v>249756.7</v>
          </cell>
          <cell r="S51">
            <v>218617</v>
          </cell>
          <cell r="T51"/>
          <cell r="U51"/>
          <cell r="V51">
            <v>4671</v>
          </cell>
          <cell r="W51">
            <v>223288</v>
          </cell>
          <cell r="X51">
            <v>26468.700000000012</v>
          </cell>
          <cell r="Y51">
            <v>48575</v>
          </cell>
          <cell r="Z51">
            <v>20114</v>
          </cell>
          <cell r="AA51">
            <v>28461</v>
          </cell>
          <cell r="AB51"/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B52">
            <v>1612596117568</v>
          </cell>
          <cell r="C52">
            <v>1011016</v>
          </cell>
          <cell r="D52" t="str">
            <v>Aspire</v>
          </cell>
          <cell r="E52" t="str">
            <v>Aspire Monarch Academy</v>
          </cell>
          <cell r="F52">
            <v>49242</v>
          </cell>
          <cell r="G52">
            <v>0</v>
          </cell>
          <cell r="H52"/>
          <cell r="I52">
            <v>49242</v>
          </cell>
          <cell r="J52">
            <v>181471</v>
          </cell>
          <cell r="K52"/>
          <cell r="L52"/>
          <cell r="M52"/>
          <cell r="N52"/>
          <cell r="O52">
            <v>3731</v>
          </cell>
          <cell r="P52"/>
          <cell r="Q52">
            <v>0</v>
          </cell>
          <cell r="R52">
            <v>185202</v>
          </cell>
          <cell r="S52">
            <v>166143</v>
          </cell>
          <cell r="T52"/>
          <cell r="U52"/>
          <cell r="V52">
            <v>3731</v>
          </cell>
          <cell r="W52">
            <v>169874</v>
          </cell>
          <cell r="X52">
            <v>15328</v>
          </cell>
          <cell r="Y52">
            <v>30000</v>
          </cell>
          <cell r="Z52">
            <v>12000</v>
          </cell>
          <cell r="AA52">
            <v>18000</v>
          </cell>
          <cell r="AB52"/>
          <cell r="AC52">
            <v>0</v>
          </cell>
          <cell r="AD52">
            <v>0</v>
          </cell>
          <cell r="AE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B53">
            <v>19101990112128</v>
          </cell>
          <cell r="C53">
            <v>1011017</v>
          </cell>
          <cell r="D53" t="str">
            <v>Aspire</v>
          </cell>
          <cell r="E53" t="str">
            <v>Aspire Ollin University Preparatory Academy</v>
          </cell>
          <cell r="F53">
            <v>71169</v>
          </cell>
          <cell r="G53">
            <v>0</v>
          </cell>
          <cell r="H53"/>
          <cell r="I53">
            <v>71169</v>
          </cell>
          <cell r="J53">
            <v>266215</v>
          </cell>
          <cell r="K53"/>
          <cell r="L53"/>
          <cell r="M53"/>
          <cell r="N53"/>
          <cell r="O53">
            <v>5035</v>
          </cell>
          <cell r="P53"/>
          <cell r="Q53">
            <v>4080</v>
          </cell>
          <cell r="R53">
            <v>275330</v>
          </cell>
          <cell r="S53">
            <v>244373</v>
          </cell>
          <cell r="T53">
            <v>3000</v>
          </cell>
          <cell r="U53"/>
          <cell r="V53">
            <v>5035</v>
          </cell>
          <cell r="W53">
            <v>252408</v>
          </cell>
          <cell r="X53">
            <v>22922</v>
          </cell>
          <cell r="Y53">
            <v>18160</v>
          </cell>
          <cell r="Z53">
            <v>8000</v>
          </cell>
          <cell r="AA53">
            <v>10160</v>
          </cell>
          <cell r="AB53"/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</row>
        <row r="54">
          <cell r="B54">
            <v>39686760114876</v>
          </cell>
          <cell r="C54">
            <v>708002</v>
          </cell>
          <cell r="D54" t="str">
            <v>Aspire</v>
          </cell>
          <cell r="E54" t="str">
            <v>Aspire Port City Academy</v>
          </cell>
          <cell r="F54">
            <v>51497</v>
          </cell>
          <cell r="G54">
            <v>0</v>
          </cell>
          <cell r="H54"/>
          <cell r="I54">
            <v>51497</v>
          </cell>
          <cell r="J54">
            <v>185454</v>
          </cell>
          <cell r="K54"/>
          <cell r="L54"/>
          <cell r="M54"/>
          <cell r="N54"/>
          <cell r="O54">
            <v>3835</v>
          </cell>
          <cell r="P54"/>
          <cell r="Q54">
            <v>938</v>
          </cell>
          <cell r="R54">
            <v>190227</v>
          </cell>
          <cell r="S54">
            <v>168996</v>
          </cell>
          <cell r="T54"/>
          <cell r="U54"/>
          <cell r="V54">
            <v>3835</v>
          </cell>
          <cell r="W54">
            <v>172831</v>
          </cell>
          <cell r="X54">
            <v>17396</v>
          </cell>
          <cell r="Y54">
            <v>4098</v>
          </cell>
          <cell r="Z54">
            <v>1366</v>
          </cell>
          <cell r="AA54">
            <v>2732</v>
          </cell>
          <cell r="AB54"/>
          <cell r="AC54">
            <v>14375</v>
          </cell>
          <cell r="AD54">
            <v>0</v>
          </cell>
          <cell r="AE54">
            <v>14375</v>
          </cell>
          <cell r="AG54">
            <v>0</v>
          </cell>
          <cell r="AH54">
            <v>0</v>
          </cell>
          <cell r="AI54">
            <v>0</v>
          </cell>
        </row>
        <row r="55">
          <cell r="B55">
            <v>7617960132100</v>
          </cell>
          <cell r="C55">
            <v>1516012</v>
          </cell>
          <cell r="D55" t="str">
            <v>Aspire</v>
          </cell>
          <cell r="E55" t="str">
            <v>Aspire Richmond California College Preparatory Academy</v>
          </cell>
          <cell r="F55">
            <v>0</v>
          </cell>
          <cell r="G55">
            <v>0</v>
          </cell>
          <cell r="H55"/>
          <cell r="I55">
            <v>0</v>
          </cell>
          <cell r="J55">
            <v>105267</v>
          </cell>
          <cell r="K55"/>
          <cell r="L55"/>
          <cell r="M55"/>
          <cell r="N55"/>
          <cell r="O55">
            <v>0</v>
          </cell>
          <cell r="P55"/>
          <cell r="Q55">
            <v>0</v>
          </cell>
          <cell r="R55">
            <v>105267</v>
          </cell>
          <cell r="S55">
            <v>83971</v>
          </cell>
          <cell r="T55"/>
          <cell r="U55"/>
          <cell r="V55">
            <v>0</v>
          </cell>
          <cell r="W55">
            <v>83971</v>
          </cell>
          <cell r="X55">
            <v>21296</v>
          </cell>
          <cell r="Y55">
            <v>5366</v>
          </cell>
          <cell r="Z55">
            <v>2258</v>
          </cell>
          <cell r="AA55">
            <v>3108</v>
          </cell>
          <cell r="AB55"/>
          <cell r="AC55">
            <v>0</v>
          </cell>
          <cell r="AD55">
            <v>0</v>
          </cell>
          <cell r="AE55">
            <v>0</v>
          </cell>
          <cell r="AG55">
            <v>0</v>
          </cell>
          <cell r="AH55">
            <v>0</v>
          </cell>
          <cell r="AI55">
            <v>0</v>
          </cell>
        </row>
        <row r="56">
          <cell r="B56">
            <v>7617960132118</v>
          </cell>
          <cell r="C56">
            <v>1516013</v>
          </cell>
          <cell r="D56" t="str">
            <v>Aspire</v>
          </cell>
          <cell r="E56" t="str">
            <v>Aspire Richmond Technology Academy</v>
          </cell>
          <cell r="F56">
            <v>0</v>
          </cell>
          <cell r="G56">
            <v>0</v>
          </cell>
          <cell r="H56"/>
          <cell r="I56">
            <v>0</v>
          </cell>
          <cell r="J56">
            <v>112474</v>
          </cell>
          <cell r="K56"/>
          <cell r="L56"/>
          <cell r="M56"/>
          <cell r="N56"/>
          <cell r="O56">
            <v>0</v>
          </cell>
          <cell r="P56"/>
          <cell r="Q56">
            <v>0</v>
          </cell>
          <cell r="R56">
            <v>112474</v>
          </cell>
          <cell r="S56">
            <v>88542</v>
          </cell>
          <cell r="T56"/>
          <cell r="U56"/>
          <cell r="V56">
            <v>0</v>
          </cell>
          <cell r="W56">
            <v>88542</v>
          </cell>
          <cell r="X56">
            <v>23932</v>
          </cell>
          <cell r="Y56">
            <v>0</v>
          </cell>
          <cell r="Z56">
            <v>0</v>
          </cell>
          <cell r="AA56">
            <v>0</v>
          </cell>
          <cell r="AB56"/>
          <cell r="AC56">
            <v>0</v>
          </cell>
          <cell r="AD56">
            <v>0</v>
          </cell>
          <cell r="AE56">
            <v>0</v>
          </cell>
          <cell r="AG56">
            <v>0</v>
          </cell>
          <cell r="AH56">
            <v>0</v>
          </cell>
          <cell r="AI56">
            <v>0</v>
          </cell>
        </row>
        <row r="57">
          <cell r="B57">
            <v>39685856118921</v>
          </cell>
          <cell r="C57">
            <v>1011018</v>
          </cell>
          <cell r="D57" t="str">
            <v>Aspire</v>
          </cell>
          <cell r="E57" t="str">
            <v>Aspire River Oaks Academy</v>
          </cell>
          <cell r="F57">
            <v>48741</v>
          </cell>
          <cell r="G57">
            <v>0</v>
          </cell>
          <cell r="H57"/>
          <cell r="I57">
            <v>48741</v>
          </cell>
          <cell r="J57">
            <v>182512</v>
          </cell>
          <cell r="K57"/>
          <cell r="L57"/>
          <cell r="M57"/>
          <cell r="N57"/>
          <cell r="O57">
            <v>3638</v>
          </cell>
          <cell r="P57"/>
          <cell r="Q57">
            <v>0</v>
          </cell>
          <cell r="R57">
            <v>186150</v>
          </cell>
          <cell r="S57">
            <v>166372</v>
          </cell>
          <cell r="T57"/>
          <cell r="U57"/>
          <cell r="V57">
            <v>3638</v>
          </cell>
          <cell r="W57">
            <v>170010</v>
          </cell>
          <cell r="X57">
            <v>16140</v>
          </cell>
          <cell r="Y57">
            <v>12000</v>
          </cell>
          <cell r="Z57">
            <v>4800</v>
          </cell>
          <cell r="AA57">
            <v>7200</v>
          </cell>
          <cell r="AB57"/>
          <cell r="AC57">
            <v>0</v>
          </cell>
          <cell r="AD57">
            <v>0</v>
          </cell>
          <cell r="AE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B58">
            <v>39686760108647</v>
          </cell>
          <cell r="C58">
            <v>1011019</v>
          </cell>
          <cell r="D58" t="str">
            <v>Aspire</v>
          </cell>
          <cell r="E58" t="str">
            <v>Aspire Rosa Parks Academy</v>
          </cell>
          <cell r="F58">
            <v>47112</v>
          </cell>
          <cell r="G58">
            <v>0</v>
          </cell>
          <cell r="H58"/>
          <cell r="I58">
            <v>47112</v>
          </cell>
          <cell r="J58">
            <v>176740</v>
          </cell>
          <cell r="K58"/>
          <cell r="L58"/>
          <cell r="M58"/>
          <cell r="N58"/>
          <cell r="O58">
            <v>3633</v>
          </cell>
          <cell r="P58"/>
          <cell r="Q58">
            <v>0</v>
          </cell>
          <cell r="R58">
            <v>180373</v>
          </cell>
          <cell r="S58">
            <v>153285</v>
          </cell>
          <cell r="T58"/>
          <cell r="U58"/>
          <cell r="V58">
            <v>3633</v>
          </cell>
          <cell r="W58">
            <v>156918</v>
          </cell>
          <cell r="X58">
            <v>23455</v>
          </cell>
          <cell r="Y58">
            <v>0</v>
          </cell>
          <cell r="Z58">
            <v>0</v>
          </cell>
          <cell r="AA58">
            <v>0</v>
          </cell>
          <cell r="AB58"/>
          <cell r="AC58">
            <v>0</v>
          </cell>
          <cell r="AD58">
            <v>0</v>
          </cell>
          <cell r="AE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B59">
            <v>50710430112292</v>
          </cell>
          <cell r="C59">
            <v>607001</v>
          </cell>
          <cell r="D59" t="str">
            <v>Aspire</v>
          </cell>
          <cell r="E59" t="str">
            <v>Aspire Summit Charter Academy</v>
          </cell>
          <cell r="F59">
            <v>50620</v>
          </cell>
          <cell r="G59">
            <v>0</v>
          </cell>
          <cell r="H59"/>
          <cell r="I59">
            <v>50620</v>
          </cell>
          <cell r="J59">
            <v>187183</v>
          </cell>
          <cell r="K59"/>
          <cell r="L59"/>
          <cell r="M59"/>
          <cell r="N59"/>
          <cell r="O59">
            <v>3828</v>
          </cell>
          <cell r="P59"/>
          <cell r="Q59">
            <v>0</v>
          </cell>
          <cell r="R59">
            <v>191011</v>
          </cell>
          <cell r="S59">
            <v>170780</v>
          </cell>
          <cell r="T59"/>
          <cell r="U59"/>
          <cell r="V59">
            <v>3828</v>
          </cell>
          <cell r="W59">
            <v>174608</v>
          </cell>
          <cell r="X59">
            <v>16403</v>
          </cell>
          <cell r="Y59">
            <v>1794</v>
          </cell>
          <cell r="Z59">
            <v>598</v>
          </cell>
          <cell r="AA59">
            <v>1196</v>
          </cell>
          <cell r="AB59"/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B60">
            <v>19647330120477</v>
          </cell>
          <cell r="C60">
            <v>910005</v>
          </cell>
          <cell r="D60" t="str">
            <v>Aspire</v>
          </cell>
          <cell r="E60" t="str">
            <v>Aspire Titan Academy</v>
          </cell>
          <cell r="F60">
            <v>41098</v>
          </cell>
          <cell r="G60">
            <v>0</v>
          </cell>
          <cell r="H60"/>
          <cell r="I60">
            <v>41098</v>
          </cell>
          <cell r="J60">
            <v>152903</v>
          </cell>
          <cell r="K60"/>
          <cell r="L60"/>
          <cell r="M60"/>
          <cell r="N60"/>
          <cell r="O60">
            <v>3152</v>
          </cell>
          <cell r="P60">
            <v>5832.5</v>
          </cell>
          <cell r="Q60">
            <v>0</v>
          </cell>
          <cell r="R60">
            <v>161887.5</v>
          </cell>
          <cell r="S60">
            <v>139788</v>
          </cell>
          <cell r="T60"/>
          <cell r="U60"/>
          <cell r="V60">
            <v>3152</v>
          </cell>
          <cell r="W60">
            <v>142940</v>
          </cell>
          <cell r="X60">
            <v>18947.5</v>
          </cell>
          <cell r="Y60">
            <v>13653</v>
          </cell>
          <cell r="Z60">
            <v>5920</v>
          </cell>
          <cell r="AA60">
            <v>7733</v>
          </cell>
          <cell r="AB60"/>
          <cell r="AC60">
            <v>0</v>
          </cell>
          <cell r="AD60">
            <v>0</v>
          </cell>
          <cell r="AE60">
            <v>0</v>
          </cell>
          <cell r="AG60">
            <v>0</v>
          </cell>
          <cell r="AH60">
            <v>0</v>
          </cell>
          <cell r="AI60">
            <v>0</v>
          </cell>
        </row>
        <row r="61">
          <cell r="B61">
            <v>1612590130732</v>
          </cell>
          <cell r="C61">
            <v>1415009</v>
          </cell>
          <cell r="D61" t="str">
            <v>Aspire</v>
          </cell>
          <cell r="E61" t="str">
            <v>Aspire Triumph Technology Academy</v>
          </cell>
          <cell r="F61">
            <v>35584</v>
          </cell>
          <cell r="G61">
            <v>0</v>
          </cell>
          <cell r="H61"/>
          <cell r="I61">
            <v>35584</v>
          </cell>
          <cell r="J61">
            <v>126709</v>
          </cell>
          <cell r="K61"/>
          <cell r="L61"/>
          <cell r="M61"/>
          <cell r="N61"/>
          <cell r="O61">
            <v>0</v>
          </cell>
          <cell r="P61"/>
          <cell r="Q61">
            <v>0</v>
          </cell>
          <cell r="R61">
            <v>126709</v>
          </cell>
          <cell r="S61">
            <v>116123</v>
          </cell>
          <cell r="T61"/>
          <cell r="U61"/>
          <cell r="V61">
            <v>0</v>
          </cell>
          <cell r="W61">
            <v>116123</v>
          </cell>
          <cell r="X61">
            <v>10586</v>
          </cell>
          <cell r="Y61">
            <v>36000</v>
          </cell>
          <cell r="Z61">
            <v>14400</v>
          </cell>
          <cell r="AA61">
            <v>21600</v>
          </cell>
          <cell r="AB61"/>
          <cell r="AC61">
            <v>6059</v>
          </cell>
          <cell r="AD61">
            <v>0</v>
          </cell>
          <cell r="AE61">
            <v>6059</v>
          </cell>
          <cell r="AG61">
            <v>0</v>
          </cell>
          <cell r="AH61">
            <v>0</v>
          </cell>
          <cell r="AI61">
            <v>0</v>
          </cell>
        </row>
        <row r="62">
          <cell r="B62">
            <v>50712900118125</v>
          </cell>
          <cell r="C62">
            <v>607002</v>
          </cell>
          <cell r="D62" t="str">
            <v>Aspire</v>
          </cell>
          <cell r="E62" t="str">
            <v>Aspire University Charter</v>
          </cell>
          <cell r="F62">
            <v>33079</v>
          </cell>
          <cell r="G62">
            <v>0</v>
          </cell>
          <cell r="H62"/>
          <cell r="I62">
            <v>33079</v>
          </cell>
          <cell r="J62">
            <v>123466</v>
          </cell>
          <cell r="K62"/>
          <cell r="L62"/>
          <cell r="M62"/>
          <cell r="N62"/>
          <cell r="O62">
            <v>2605</v>
          </cell>
          <cell r="P62"/>
          <cell r="Q62">
            <v>0</v>
          </cell>
          <cell r="R62">
            <v>126071</v>
          </cell>
          <cell r="S62">
            <v>112824</v>
          </cell>
          <cell r="T62"/>
          <cell r="U62"/>
          <cell r="V62">
            <v>2605</v>
          </cell>
          <cell r="W62">
            <v>115429</v>
          </cell>
          <cell r="X62">
            <v>10642</v>
          </cell>
          <cell r="Y62">
            <v>18000</v>
          </cell>
          <cell r="Z62">
            <v>7200</v>
          </cell>
          <cell r="AA62">
            <v>10800</v>
          </cell>
          <cell r="AB62"/>
          <cell r="AC62">
            <v>0</v>
          </cell>
          <cell r="AD62">
            <v>0</v>
          </cell>
          <cell r="AE62">
            <v>0</v>
          </cell>
          <cell r="AG62">
            <v>0</v>
          </cell>
          <cell r="AH62">
            <v>0</v>
          </cell>
          <cell r="AI62">
            <v>0</v>
          </cell>
        </row>
        <row r="63">
          <cell r="B63">
            <v>50711750120212</v>
          </cell>
          <cell r="C63">
            <v>910006</v>
          </cell>
          <cell r="D63" t="str">
            <v>Aspire</v>
          </cell>
          <cell r="E63" t="str">
            <v>Aspire Vanguard College Preparatory Academy</v>
          </cell>
          <cell r="F63">
            <v>39093</v>
          </cell>
          <cell r="G63">
            <v>0</v>
          </cell>
          <cell r="H63"/>
          <cell r="I63">
            <v>39093</v>
          </cell>
          <cell r="J63">
            <v>154379</v>
          </cell>
          <cell r="K63"/>
          <cell r="L63"/>
          <cell r="M63"/>
          <cell r="N63"/>
          <cell r="O63">
            <v>3085</v>
          </cell>
          <cell r="P63"/>
          <cell r="Q63">
            <v>0</v>
          </cell>
          <cell r="R63">
            <v>157464</v>
          </cell>
          <cell r="S63">
            <v>138475</v>
          </cell>
          <cell r="T63"/>
          <cell r="U63"/>
          <cell r="V63">
            <v>3085</v>
          </cell>
          <cell r="W63">
            <v>141560</v>
          </cell>
          <cell r="X63">
            <v>15904</v>
          </cell>
          <cell r="Y63">
            <v>23190</v>
          </cell>
          <cell r="Z63">
            <v>7730</v>
          </cell>
          <cell r="AA63">
            <v>15460</v>
          </cell>
          <cell r="AB63"/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B64">
            <v>39685856116594</v>
          </cell>
          <cell r="C64">
            <v>1011020</v>
          </cell>
          <cell r="D64" t="str">
            <v>Aspire</v>
          </cell>
          <cell r="E64" t="str">
            <v>Aspire Vincent Shalvey Academy</v>
          </cell>
          <cell r="F64">
            <v>48741</v>
          </cell>
          <cell r="G64">
            <v>0</v>
          </cell>
          <cell r="H64"/>
          <cell r="I64">
            <v>48741</v>
          </cell>
          <cell r="J64">
            <v>180023</v>
          </cell>
          <cell r="K64"/>
          <cell r="L64"/>
          <cell r="M64"/>
          <cell r="N64"/>
          <cell r="O64">
            <v>3706</v>
          </cell>
          <cell r="P64"/>
          <cell r="Q64">
            <v>0</v>
          </cell>
          <cell r="R64">
            <v>183729</v>
          </cell>
          <cell r="S64">
            <v>165143</v>
          </cell>
          <cell r="T64"/>
          <cell r="U64"/>
          <cell r="V64">
            <v>3706</v>
          </cell>
          <cell r="W64">
            <v>168849</v>
          </cell>
          <cell r="X64">
            <v>14880</v>
          </cell>
          <cell r="Y64">
            <v>12000</v>
          </cell>
          <cell r="Z64">
            <v>4800</v>
          </cell>
          <cell r="AA64">
            <v>7200</v>
          </cell>
          <cell r="AB64"/>
          <cell r="AC64">
            <v>0</v>
          </cell>
          <cell r="AD64">
            <v>0</v>
          </cell>
          <cell r="AE64">
            <v>0</v>
          </cell>
          <cell r="AG64">
            <v>0</v>
          </cell>
          <cell r="AH64">
            <v>0</v>
          </cell>
          <cell r="AI64">
            <v>0</v>
          </cell>
        </row>
        <row r="65">
          <cell r="B65">
            <v>10623310127175</v>
          </cell>
          <cell r="C65">
            <v>1213003</v>
          </cell>
          <cell r="D65" t="str">
            <v>CAVA</v>
          </cell>
          <cell r="E65" t="str">
            <v>California Virtual Academy @ Fresno</v>
          </cell>
          <cell r="F65">
            <v>75178</v>
          </cell>
          <cell r="G65">
            <v>0</v>
          </cell>
          <cell r="H65"/>
          <cell r="I65">
            <v>75178</v>
          </cell>
          <cell r="J65">
            <v>224652</v>
          </cell>
          <cell r="K65"/>
          <cell r="L65"/>
          <cell r="M65"/>
          <cell r="N65">
            <v>187</v>
          </cell>
          <cell r="O65">
            <v>5590</v>
          </cell>
          <cell r="P65"/>
          <cell r="Q65">
            <v>0</v>
          </cell>
          <cell r="R65">
            <v>230429</v>
          </cell>
          <cell r="S65">
            <v>212384.5</v>
          </cell>
          <cell r="T65"/>
          <cell r="U65"/>
          <cell r="V65">
            <v>5590</v>
          </cell>
          <cell r="W65">
            <v>217974.5</v>
          </cell>
          <cell r="X65">
            <v>12454.5</v>
          </cell>
          <cell r="Y65">
            <v>15727</v>
          </cell>
          <cell r="Z65">
            <v>5243</v>
          </cell>
          <cell r="AA65">
            <v>10484</v>
          </cell>
          <cell r="AB65"/>
          <cell r="AC65">
            <v>0</v>
          </cell>
          <cell r="AD65">
            <v>0</v>
          </cell>
          <cell r="AE65">
            <v>0</v>
          </cell>
          <cell r="AG65">
            <v>0</v>
          </cell>
          <cell r="AH65">
            <v>0</v>
          </cell>
          <cell r="AI65">
            <v>0</v>
          </cell>
        </row>
        <row r="66">
          <cell r="B66">
            <v>16638750112698</v>
          </cell>
          <cell r="C66">
            <v>1112004</v>
          </cell>
          <cell r="D66" t="str">
            <v>CAVA</v>
          </cell>
          <cell r="E66" t="str">
            <v>California Virtual Academy @ Kings</v>
          </cell>
          <cell r="F66">
            <v>70793</v>
          </cell>
          <cell r="G66">
            <v>0</v>
          </cell>
          <cell r="H66"/>
          <cell r="I66">
            <v>70793</v>
          </cell>
          <cell r="J66">
            <v>217484</v>
          </cell>
          <cell r="K66"/>
          <cell r="L66"/>
          <cell r="M66"/>
          <cell r="N66">
            <v>-111</v>
          </cell>
          <cell r="O66">
            <v>4501</v>
          </cell>
          <cell r="P66"/>
          <cell r="Q66">
            <v>0</v>
          </cell>
          <cell r="R66">
            <v>221874</v>
          </cell>
          <cell r="S66">
            <v>203934.5</v>
          </cell>
          <cell r="T66"/>
          <cell r="U66"/>
          <cell r="V66">
            <v>4501</v>
          </cell>
          <cell r="W66">
            <v>208435.5</v>
          </cell>
          <cell r="X66">
            <v>13438.5</v>
          </cell>
          <cell r="Y66">
            <v>15070</v>
          </cell>
          <cell r="Z66">
            <v>5023</v>
          </cell>
          <cell r="AA66">
            <v>10047</v>
          </cell>
          <cell r="AB66"/>
          <cell r="AC66">
            <v>0</v>
          </cell>
          <cell r="AD66">
            <v>0</v>
          </cell>
          <cell r="AE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>
            <v>41689160112284</v>
          </cell>
          <cell r="C67">
            <v>1011021</v>
          </cell>
          <cell r="D67" t="str">
            <v>CAVA</v>
          </cell>
          <cell r="E67" t="str">
            <v>California Virtual Academy @ San Mateo</v>
          </cell>
          <cell r="F67">
            <v>103872</v>
          </cell>
          <cell r="G67">
            <v>0</v>
          </cell>
          <cell r="H67"/>
          <cell r="I67">
            <v>103872</v>
          </cell>
          <cell r="J67">
            <v>355788</v>
          </cell>
          <cell r="K67"/>
          <cell r="L67"/>
          <cell r="M67"/>
          <cell r="N67">
            <v>-1733</v>
          </cell>
          <cell r="O67">
            <v>6852</v>
          </cell>
          <cell r="P67"/>
          <cell r="Q67">
            <v>0</v>
          </cell>
          <cell r="R67">
            <v>360907</v>
          </cell>
          <cell r="S67">
            <v>323495</v>
          </cell>
          <cell r="T67"/>
          <cell r="U67"/>
          <cell r="V67">
            <v>6852</v>
          </cell>
          <cell r="W67">
            <v>330347</v>
          </cell>
          <cell r="X67">
            <v>30560</v>
          </cell>
          <cell r="Y67">
            <v>24374</v>
          </cell>
          <cell r="Z67">
            <v>8125</v>
          </cell>
          <cell r="AA67">
            <v>16249</v>
          </cell>
          <cell r="AB67"/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>
            <v>44697990117804</v>
          </cell>
          <cell r="C68">
            <v>1516024</v>
          </cell>
          <cell r="D68" t="str">
            <v>Ceiba Public Schools</v>
          </cell>
          <cell r="E68" t="str">
            <v>Ceiba College Prep Academy</v>
          </cell>
          <cell r="F68">
            <v>64027</v>
          </cell>
          <cell r="G68">
            <v>0</v>
          </cell>
          <cell r="H68"/>
          <cell r="I68">
            <v>64027</v>
          </cell>
          <cell r="J68">
            <v>222293</v>
          </cell>
          <cell r="K68"/>
          <cell r="L68"/>
          <cell r="M68"/>
          <cell r="N68"/>
          <cell r="O68">
            <v>0</v>
          </cell>
          <cell r="P68"/>
          <cell r="Q68">
            <v>0</v>
          </cell>
          <cell r="R68">
            <v>222293</v>
          </cell>
          <cell r="S68">
            <v>178736</v>
          </cell>
          <cell r="T68"/>
          <cell r="U68"/>
          <cell r="V68">
            <v>0</v>
          </cell>
          <cell r="W68">
            <v>178736</v>
          </cell>
          <cell r="X68">
            <v>43557</v>
          </cell>
          <cell r="Y68">
            <v>35608</v>
          </cell>
          <cell r="Z68">
            <v>11869</v>
          </cell>
          <cell r="AA68">
            <v>23739</v>
          </cell>
          <cell r="AB68"/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</row>
        <row r="69">
          <cell r="B69">
            <v>37680986116776</v>
          </cell>
          <cell r="C69">
            <v>1415011</v>
          </cell>
          <cell r="D69" t="str">
            <v>Classical Academies</v>
          </cell>
          <cell r="E69" t="str">
            <v>Classical Academy</v>
          </cell>
          <cell r="F69">
            <v>154868</v>
          </cell>
          <cell r="G69">
            <v>0</v>
          </cell>
          <cell r="H69"/>
          <cell r="I69">
            <v>154868</v>
          </cell>
          <cell r="J69">
            <v>635059</v>
          </cell>
          <cell r="K69"/>
          <cell r="L69"/>
          <cell r="M69"/>
          <cell r="N69"/>
          <cell r="O69">
            <v>0</v>
          </cell>
          <cell r="P69"/>
          <cell r="Q69">
            <v>0</v>
          </cell>
          <cell r="R69">
            <v>635059</v>
          </cell>
          <cell r="S69">
            <v>575051</v>
          </cell>
          <cell r="T69"/>
          <cell r="U69"/>
          <cell r="V69">
            <v>0</v>
          </cell>
          <cell r="W69">
            <v>575051</v>
          </cell>
          <cell r="X69">
            <v>60008</v>
          </cell>
          <cell r="Y69">
            <v>36000</v>
          </cell>
          <cell r="Z69">
            <v>14400</v>
          </cell>
          <cell r="AA69">
            <v>21600</v>
          </cell>
          <cell r="AB69"/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B70">
            <v>37681060111195</v>
          </cell>
          <cell r="C70">
            <v>1415012</v>
          </cell>
          <cell r="D70" t="str">
            <v>Classical Academies</v>
          </cell>
          <cell r="E70" t="str">
            <v>Classical Academy High</v>
          </cell>
          <cell r="F70">
            <v>113519</v>
          </cell>
          <cell r="G70">
            <v>0</v>
          </cell>
          <cell r="H70"/>
          <cell r="I70">
            <v>113519</v>
          </cell>
          <cell r="J70">
            <v>512467</v>
          </cell>
          <cell r="K70"/>
          <cell r="L70"/>
          <cell r="M70"/>
          <cell r="N70"/>
          <cell r="O70">
            <v>0</v>
          </cell>
          <cell r="P70"/>
          <cell r="Q70">
            <v>740.56</v>
          </cell>
          <cell r="R70">
            <v>513207.56</v>
          </cell>
          <cell r="S70">
            <v>457550</v>
          </cell>
          <cell r="T70"/>
          <cell r="U70"/>
          <cell r="V70">
            <v>0</v>
          </cell>
          <cell r="W70">
            <v>457550</v>
          </cell>
          <cell r="X70">
            <v>55657.56</v>
          </cell>
          <cell r="Y70">
            <v>48000</v>
          </cell>
          <cell r="Z70">
            <v>16000</v>
          </cell>
          <cell r="AA70">
            <v>32000</v>
          </cell>
          <cell r="AB70"/>
          <cell r="AC70">
            <v>0</v>
          </cell>
          <cell r="AD70">
            <v>0</v>
          </cell>
          <cell r="AE70">
            <v>0</v>
          </cell>
          <cell r="AG70">
            <v>57645</v>
          </cell>
          <cell r="AH70">
            <v>28855</v>
          </cell>
          <cell r="AI70">
            <v>28790</v>
          </cell>
        </row>
        <row r="71">
          <cell r="B71">
            <v>37735690101071</v>
          </cell>
          <cell r="C71">
            <v>1213004</v>
          </cell>
          <cell r="D71" t="str">
            <v>Classical Academies</v>
          </cell>
          <cell r="E71" t="str">
            <v>Coastal Academy</v>
          </cell>
          <cell r="F71">
            <v>170780</v>
          </cell>
          <cell r="G71">
            <v>0</v>
          </cell>
          <cell r="H71"/>
          <cell r="I71">
            <v>170780</v>
          </cell>
          <cell r="J71">
            <v>782952</v>
          </cell>
          <cell r="K71"/>
          <cell r="L71"/>
          <cell r="M71"/>
          <cell r="N71"/>
          <cell r="O71">
            <v>9783</v>
          </cell>
          <cell r="P71"/>
          <cell r="Q71">
            <v>694.27</v>
          </cell>
          <cell r="R71">
            <v>793429.27</v>
          </cell>
          <cell r="S71">
            <v>692727</v>
          </cell>
          <cell r="T71"/>
          <cell r="U71"/>
          <cell r="V71">
            <v>9783</v>
          </cell>
          <cell r="W71">
            <v>702510</v>
          </cell>
          <cell r="X71">
            <v>90919.270000000019</v>
          </cell>
          <cell r="Y71">
            <v>57000</v>
          </cell>
          <cell r="Z71">
            <v>22800</v>
          </cell>
          <cell r="AA71">
            <v>34200</v>
          </cell>
          <cell r="AB71"/>
          <cell r="AC71">
            <v>0</v>
          </cell>
          <cell r="AD71">
            <v>0</v>
          </cell>
          <cell r="AE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B72">
            <v>1611190130609</v>
          </cell>
          <cell r="C72">
            <v>1011022</v>
          </cell>
          <cell r="D72" t="str">
            <v>Community Learning</v>
          </cell>
          <cell r="E72" t="str">
            <v>Alameda Community Learning Center</v>
          </cell>
          <cell r="F72">
            <v>47112</v>
          </cell>
          <cell r="G72">
            <v>0</v>
          </cell>
          <cell r="H72"/>
          <cell r="I72">
            <v>47112</v>
          </cell>
          <cell r="J72">
            <v>170474</v>
          </cell>
          <cell r="K72"/>
          <cell r="L72"/>
          <cell r="M72"/>
          <cell r="N72">
            <v>187</v>
          </cell>
          <cell r="O72">
            <v>2927</v>
          </cell>
          <cell r="P72"/>
          <cell r="Q72">
            <v>0</v>
          </cell>
          <cell r="R72">
            <v>173588</v>
          </cell>
          <cell r="S72">
            <v>156746.5</v>
          </cell>
          <cell r="T72"/>
          <cell r="U72"/>
          <cell r="V72">
            <v>2927</v>
          </cell>
          <cell r="W72">
            <v>159673.5</v>
          </cell>
          <cell r="X72">
            <v>13914.5</v>
          </cell>
          <cell r="Y72">
            <v>21000</v>
          </cell>
          <cell r="Z72">
            <v>8400</v>
          </cell>
          <cell r="AA72">
            <v>12600</v>
          </cell>
          <cell r="AB72"/>
          <cell r="AC72">
            <v>0</v>
          </cell>
          <cell r="AD72">
            <v>0</v>
          </cell>
          <cell r="AE72">
            <v>0</v>
          </cell>
          <cell r="AG72">
            <v>112262</v>
          </cell>
          <cell r="AH72">
            <v>56019</v>
          </cell>
          <cell r="AI72">
            <v>56243</v>
          </cell>
        </row>
        <row r="73">
          <cell r="B73">
            <v>1611190119222</v>
          </cell>
          <cell r="C73">
            <v>910008</v>
          </cell>
          <cell r="D73" t="str">
            <v>Community Learning</v>
          </cell>
          <cell r="E73" t="str">
            <v>Nea Community Learning Center</v>
          </cell>
          <cell r="F73">
            <v>59642</v>
          </cell>
          <cell r="G73">
            <v>0</v>
          </cell>
          <cell r="H73"/>
          <cell r="I73">
            <v>59642</v>
          </cell>
          <cell r="J73">
            <v>239981</v>
          </cell>
          <cell r="K73"/>
          <cell r="L73"/>
          <cell r="M73"/>
          <cell r="N73">
            <v>840</v>
          </cell>
          <cell r="O73">
            <v>4364</v>
          </cell>
          <cell r="P73"/>
          <cell r="Q73">
            <v>0</v>
          </cell>
          <cell r="R73">
            <v>245185</v>
          </cell>
          <cell r="S73">
            <v>216116</v>
          </cell>
          <cell r="T73"/>
          <cell r="U73"/>
          <cell r="V73">
            <v>4364</v>
          </cell>
          <cell r="W73">
            <v>220480</v>
          </cell>
          <cell r="X73">
            <v>24705</v>
          </cell>
          <cell r="Y73">
            <v>52115</v>
          </cell>
          <cell r="Z73">
            <v>22800</v>
          </cell>
          <cell r="AA73">
            <v>29315</v>
          </cell>
          <cell r="AB73"/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</row>
        <row r="74">
          <cell r="B74">
            <v>19768690131128</v>
          </cell>
          <cell r="C74">
            <v>1516014</v>
          </cell>
          <cell r="D74" t="str">
            <v>DaVinci Charter Schools</v>
          </cell>
          <cell r="E74" t="str">
            <v>Da Vinci Communications</v>
          </cell>
          <cell r="F74">
            <v>16790</v>
          </cell>
          <cell r="G74">
            <v>0</v>
          </cell>
          <cell r="H74"/>
          <cell r="I74">
            <v>16790</v>
          </cell>
          <cell r="J74">
            <v>86353</v>
          </cell>
          <cell r="K74"/>
          <cell r="L74"/>
          <cell r="M74"/>
          <cell r="N74"/>
          <cell r="O74">
            <v>0</v>
          </cell>
          <cell r="P74"/>
          <cell r="Q74">
            <v>0</v>
          </cell>
          <cell r="R74">
            <v>86353</v>
          </cell>
          <cell r="S74">
            <v>69460</v>
          </cell>
          <cell r="T74"/>
          <cell r="U74"/>
          <cell r="V74">
            <v>0</v>
          </cell>
          <cell r="W74">
            <v>69460</v>
          </cell>
          <cell r="X74">
            <v>16893</v>
          </cell>
          <cell r="Y74">
            <v>4632</v>
          </cell>
          <cell r="Z74">
            <v>1544</v>
          </cell>
          <cell r="AA74">
            <v>3088</v>
          </cell>
          <cell r="AB74"/>
          <cell r="AC74">
            <v>0</v>
          </cell>
          <cell r="AD74">
            <v>0</v>
          </cell>
          <cell r="AE74">
            <v>0</v>
          </cell>
          <cell r="AG74">
            <v>2470</v>
          </cell>
          <cell r="AH74">
            <v>1112</v>
          </cell>
          <cell r="AI74">
            <v>1358</v>
          </cell>
        </row>
        <row r="75">
          <cell r="B75">
            <v>39686270132050</v>
          </cell>
          <cell r="C75">
            <v>1516015</v>
          </cell>
          <cell r="D75" t="str">
            <v>Delta Charter Schools</v>
          </cell>
          <cell r="E75" t="str">
            <v>Delta Bridges Charter School</v>
          </cell>
          <cell r="F75">
            <v>0</v>
          </cell>
          <cell r="G75">
            <v>0</v>
          </cell>
          <cell r="H75"/>
          <cell r="I75">
            <v>0</v>
          </cell>
          <cell r="J75">
            <v>51962</v>
          </cell>
          <cell r="K75"/>
          <cell r="L75"/>
          <cell r="M75"/>
          <cell r="N75"/>
          <cell r="O75">
            <v>0</v>
          </cell>
          <cell r="P75"/>
          <cell r="Q75">
            <v>0</v>
          </cell>
          <cell r="R75">
            <v>51962</v>
          </cell>
          <cell r="S75">
            <v>43996</v>
          </cell>
          <cell r="T75"/>
          <cell r="U75"/>
          <cell r="V75">
            <v>0</v>
          </cell>
          <cell r="W75">
            <v>43996</v>
          </cell>
          <cell r="X75">
            <v>7966</v>
          </cell>
          <cell r="Y75">
            <v>0</v>
          </cell>
          <cell r="Z75">
            <v>0</v>
          </cell>
          <cell r="AA75">
            <v>0</v>
          </cell>
          <cell r="AB75"/>
          <cell r="AC75">
            <v>0</v>
          </cell>
          <cell r="AD75">
            <v>0</v>
          </cell>
          <cell r="AE75">
            <v>0</v>
          </cell>
          <cell r="AG75">
            <v>0</v>
          </cell>
          <cell r="AH75">
            <v>0</v>
          </cell>
          <cell r="AI75">
            <v>0</v>
          </cell>
        </row>
        <row r="76">
          <cell r="B76">
            <v>39686270129890</v>
          </cell>
          <cell r="C76">
            <v>1415013</v>
          </cell>
          <cell r="D76" t="str">
            <v>Delta Charter Schools</v>
          </cell>
          <cell r="E76" t="str">
            <v>Delta Home Charter</v>
          </cell>
          <cell r="F76">
            <v>0</v>
          </cell>
          <cell r="G76">
            <v>0</v>
          </cell>
          <cell r="H76"/>
          <cell r="I76">
            <v>0</v>
          </cell>
          <cell r="J76">
            <v>60609</v>
          </cell>
          <cell r="K76"/>
          <cell r="L76"/>
          <cell r="M76"/>
          <cell r="N76">
            <v>654</v>
          </cell>
          <cell r="O76">
            <v>0</v>
          </cell>
          <cell r="P76"/>
          <cell r="Q76">
            <v>0</v>
          </cell>
          <cell r="R76">
            <v>61263</v>
          </cell>
          <cell r="S76">
            <v>58459</v>
          </cell>
          <cell r="T76"/>
          <cell r="U76"/>
          <cell r="V76">
            <v>0</v>
          </cell>
          <cell r="W76">
            <v>58459</v>
          </cell>
          <cell r="X76">
            <v>2804</v>
          </cell>
          <cell r="Y76">
            <v>4800</v>
          </cell>
          <cell r="Z76">
            <v>2400</v>
          </cell>
          <cell r="AA76">
            <v>2400</v>
          </cell>
          <cell r="AB76"/>
          <cell r="AC76">
            <v>0</v>
          </cell>
          <cell r="AD76">
            <v>0</v>
          </cell>
          <cell r="AE76">
            <v>0</v>
          </cell>
          <cell r="AG76">
            <v>0</v>
          </cell>
          <cell r="AH76">
            <v>0</v>
          </cell>
          <cell r="AI76">
            <v>0</v>
          </cell>
        </row>
        <row r="77">
          <cell r="B77">
            <v>39686270129908</v>
          </cell>
          <cell r="C77">
            <v>1415014</v>
          </cell>
          <cell r="D77" t="str">
            <v>Delta Charter Schools</v>
          </cell>
          <cell r="E77" t="str">
            <v>Delta Keys Charter</v>
          </cell>
          <cell r="F77">
            <v>0</v>
          </cell>
          <cell r="G77">
            <v>0</v>
          </cell>
          <cell r="H77"/>
          <cell r="I77">
            <v>0</v>
          </cell>
          <cell r="J77">
            <v>48461</v>
          </cell>
          <cell r="K77"/>
          <cell r="L77"/>
          <cell r="M77"/>
          <cell r="N77">
            <v>1180</v>
          </cell>
          <cell r="O77">
            <v>0</v>
          </cell>
          <cell r="P77"/>
          <cell r="Q77">
            <v>0</v>
          </cell>
          <cell r="R77">
            <v>49641</v>
          </cell>
          <cell r="S77">
            <v>46674</v>
          </cell>
          <cell r="T77"/>
          <cell r="U77"/>
          <cell r="V77">
            <v>0</v>
          </cell>
          <cell r="W77">
            <v>46674</v>
          </cell>
          <cell r="X77">
            <v>2967</v>
          </cell>
          <cell r="Y77">
            <v>2400</v>
          </cell>
          <cell r="Z77">
            <v>1200</v>
          </cell>
          <cell r="AA77">
            <v>1200</v>
          </cell>
          <cell r="AB77"/>
          <cell r="AC77">
            <v>0</v>
          </cell>
          <cell r="AD77">
            <v>0</v>
          </cell>
          <cell r="AE77">
            <v>0</v>
          </cell>
          <cell r="AG77">
            <v>0</v>
          </cell>
          <cell r="AH77">
            <v>0</v>
          </cell>
          <cell r="AI77">
            <v>0</v>
          </cell>
        </row>
        <row r="78">
          <cell r="B78">
            <v>39686270132365</v>
          </cell>
          <cell r="C78">
            <v>1516016</v>
          </cell>
          <cell r="D78" t="str">
            <v>Delta Charter Schools</v>
          </cell>
          <cell r="E78" t="str">
            <v>Delta Launch</v>
          </cell>
          <cell r="F78">
            <v>0</v>
          </cell>
          <cell r="G78">
            <v>0</v>
          </cell>
          <cell r="H78"/>
          <cell r="I78">
            <v>0</v>
          </cell>
          <cell r="J78">
            <v>58</v>
          </cell>
          <cell r="K78"/>
          <cell r="L78"/>
          <cell r="M78"/>
          <cell r="N78"/>
          <cell r="O78">
            <v>0</v>
          </cell>
          <cell r="P78"/>
          <cell r="Q78">
            <v>0</v>
          </cell>
          <cell r="R78">
            <v>58</v>
          </cell>
          <cell r="S78">
            <v>0</v>
          </cell>
          <cell r="T78"/>
          <cell r="U78"/>
          <cell r="V78">
            <v>0</v>
          </cell>
          <cell r="W78">
            <v>0</v>
          </cell>
          <cell r="X78">
            <v>58</v>
          </cell>
          <cell r="Y78">
            <v>0</v>
          </cell>
          <cell r="Z78">
            <v>0</v>
          </cell>
          <cell r="AA78">
            <v>0</v>
          </cell>
          <cell r="AB78"/>
          <cell r="AC78">
            <v>0</v>
          </cell>
          <cell r="AD78">
            <v>0</v>
          </cell>
          <cell r="AE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>
            <v>1612590111476</v>
          </cell>
          <cell r="C79">
            <v>1213006</v>
          </cell>
          <cell r="D79" t="str">
            <v>Education for Change</v>
          </cell>
          <cell r="E79" t="str">
            <v>Achieve Academy</v>
          </cell>
          <cell r="F79">
            <v>93848</v>
          </cell>
          <cell r="G79">
            <v>0</v>
          </cell>
          <cell r="H79"/>
          <cell r="I79">
            <v>93848</v>
          </cell>
          <cell r="J79">
            <v>341889</v>
          </cell>
          <cell r="K79"/>
          <cell r="L79"/>
          <cell r="M79"/>
          <cell r="N79"/>
          <cell r="O79">
            <v>5896</v>
          </cell>
          <cell r="P79"/>
          <cell r="Q79">
            <v>1687.5</v>
          </cell>
          <cell r="R79">
            <v>349472.5</v>
          </cell>
          <cell r="S79">
            <v>313041</v>
          </cell>
          <cell r="T79"/>
          <cell r="U79"/>
          <cell r="V79">
            <v>5896</v>
          </cell>
          <cell r="W79">
            <v>318937</v>
          </cell>
          <cell r="X79">
            <v>30535.5</v>
          </cell>
          <cell r="Y79">
            <v>68610</v>
          </cell>
          <cell r="Z79">
            <v>22870</v>
          </cell>
          <cell r="AA79">
            <v>45740</v>
          </cell>
          <cell r="AB79"/>
          <cell r="AC79">
            <v>0</v>
          </cell>
          <cell r="AD79">
            <v>0</v>
          </cell>
          <cell r="AE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>
            <v>1612596118608</v>
          </cell>
          <cell r="C80">
            <v>1213007</v>
          </cell>
          <cell r="D80" t="str">
            <v>Education for Change</v>
          </cell>
          <cell r="E80" t="str">
            <v>ASCEND</v>
          </cell>
          <cell r="F80">
            <v>54254</v>
          </cell>
          <cell r="G80">
            <v>0</v>
          </cell>
          <cell r="H80"/>
          <cell r="I80">
            <v>54254</v>
          </cell>
          <cell r="J80">
            <v>205254</v>
          </cell>
          <cell r="K80"/>
          <cell r="L80"/>
          <cell r="M80"/>
          <cell r="N80"/>
          <cell r="O80">
            <v>3758</v>
          </cell>
          <cell r="P80"/>
          <cell r="Q80">
            <v>3000</v>
          </cell>
          <cell r="R80">
            <v>212012</v>
          </cell>
          <cell r="S80">
            <v>187233</v>
          </cell>
          <cell r="T80"/>
          <cell r="U80"/>
          <cell r="V80">
            <v>3758</v>
          </cell>
          <cell r="W80">
            <v>190991</v>
          </cell>
          <cell r="X80">
            <v>21021</v>
          </cell>
          <cell r="Y80">
            <v>77107</v>
          </cell>
          <cell r="Z80">
            <v>25703</v>
          </cell>
          <cell r="AA80">
            <v>51404</v>
          </cell>
          <cell r="AB80"/>
          <cell r="AC80">
            <v>0</v>
          </cell>
          <cell r="AD80">
            <v>0</v>
          </cell>
          <cell r="AE80">
            <v>0</v>
          </cell>
          <cell r="AG80">
            <v>0</v>
          </cell>
          <cell r="AH80">
            <v>0</v>
          </cell>
          <cell r="AI80">
            <v>0</v>
          </cell>
        </row>
        <row r="81">
          <cell r="B81">
            <v>1100176001788</v>
          </cell>
          <cell r="C81">
            <v>1112006</v>
          </cell>
          <cell r="D81" t="str">
            <v>Education for Change</v>
          </cell>
          <cell r="E81" t="str">
            <v>Cox Academy</v>
          </cell>
          <cell r="F81">
            <v>74803</v>
          </cell>
          <cell r="G81">
            <v>0</v>
          </cell>
          <cell r="H81"/>
          <cell r="I81">
            <v>74803</v>
          </cell>
          <cell r="J81">
            <v>275359</v>
          </cell>
          <cell r="K81"/>
          <cell r="L81"/>
          <cell r="M81"/>
          <cell r="N81"/>
          <cell r="O81">
            <v>4692</v>
          </cell>
          <cell r="P81"/>
          <cell r="Q81">
            <v>6000</v>
          </cell>
          <cell r="R81">
            <v>286051</v>
          </cell>
          <cell r="S81">
            <v>253505</v>
          </cell>
          <cell r="T81"/>
          <cell r="U81"/>
          <cell r="V81">
            <v>4692</v>
          </cell>
          <cell r="W81">
            <v>258197</v>
          </cell>
          <cell r="X81">
            <v>27854</v>
          </cell>
          <cell r="Y81">
            <v>105478</v>
          </cell>
          <cell r="Z81">
            <v>34667</v>
          </cell>
          <cell r="AA81">
            <v>70811</v>
          </cell>
          <cell r="AB81"/>
          <cell r="AC81">
            <v>0</v>
          </cell>
          <cell r="AD81">
            <v>0</v>
          </cell>
          <cell r="AE81">
            <v>0</v>
          </cell>
          <cell r="AG81">
            <v>58176</v>
          </cell>
          <cell r="AH81">
            <v>33885</v>
          </cell>
          <cell r="AI81">
            <v>24291</v>
          </cell>
        </row>
        <row r="82">
          <cell r="B82">
            <v>1612590129403</v>
          </cell>
          <cell r="C82">
            <v>1415017</v>
          </cell>
          <cell r="D82" t="str">
            <v>Education for Change</v>
          </cell>
          <cell r="E82" t="str">
            <v>Epic Charter</v>
          </cell>
          <cell r="F82">
            <v>20549</v>
          </cell>
          <cell r="G82">
            <v>0</v>
          </cell>
          <cell r="H82"/>
          <cell r="I82">
            <v>20549</v>
          </cell>
          <cell r="J82">
            <v>131845</v>
          </cell>
          <cell r="K82"/>
          <cell r="L82"/>
          <cell r="M82"/>
          <cell r="N82"/>
          <cell r="O82">
            <v>0</v>
          </cell>
          <cell r="P82"/>
          <cell r="Q82">
            <v>0</v>
          </cell>
          <cell r="R82">
            <v>131845</v>
          </cell>
          <cell r="S82">
            <v>113467</v>
          </cell>
          <cell r="T82"/>
          <cell r="U82"/>
          <cell r="V82">
            <v>0</v>
          </cell>
          <cell r="W82">
            <v>113467</v>
          </cell>
          <cell r="X82">
            <v>18378</v>
          </cell>
          <cell r="Y82">
            <v>26749</v>
          </cell>
          <cell r="Z82">
            <v>8917</v>
          </cell>
          <cell r="AA82">
            <v>17832</v>
          </cell>
          <cell r="AB82"/>
          <cell r="AC82">
            <v>0</v>
          </cell>
          <cell r="AD82">
            <v>0</v>
          </cell>
          <cell r="AE82">
            <v>0</v>
          </cell>
          <cell r="AG82">
            <v>0</v>
          </cell>
          <cell r="AH82">
            <v>0</v>
          </cell>
          <cell r="AI82">
            <v>0</v>
          </cell>
        </row>
        <row r="83">
          <cell r="B83">
            <v>1100176002000</v>
          </cell>
          <cell r="C83">
            <v>1213008</v>
          </cell>
          <cell r="D83" t="str">
            <v>Education for Change</v>
          </cell>
          <cell r="E83" t="str">
            <v>Lazear Charter Academy</v>
          </cell>
          <cell r="F83">
            <v>54755</v>
          </cell>
          <cell r="G83">
            <v>0</v>
          </cell>
          <cell r="H83"/>
          <cell r="I83">
            <v>54755</v>
          </cell>
          <cell r="J83">
            <v>207424</v>
          </cell>
          <cell r="K83"/>
          <cell r="L83"/>
          <cell r="M83"/>
          <cell r="N83"/>
          <cell r="O83">
            <v>3441</v>
          </cell>
          <cell r="P83"/>
          <cell r="Q83">
            <v>0</v>
          </cell>
          <cell r="R83">
            <v>210865</v>
          </cell>
          <cell r="S83">
            <v>189803</v>
          </cell>
          <cell r="T83"/>
          <cell r="U83"/>
          <cell r="V83">
            <v>3441</v>
          </cell>
          <cell r="W83">
            <v>193244</v>
          </cell>
          <cell r="X83">
            <v>17621</v>
          </cell>
          <cell r="Y83">
            <v>45198</v>
          </cell>
          <cell r="Z83">
            <v>15066</v>
          </cell>
          <cell r="AA83">
            <v>30132</v>
          </cell>
          <cell r="AB83"/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</row>
        <row r="84">
          <cell r="B84">
            <v>1612590115592</v>
          </cell>
          <cell r="C84">
            <v>1213009</v>
          </cell>
          <cell r="D84" t="str">
            <v>Education for Change</v>
          </cell>
          <cell r="E84" t="str">
            <v>Learning Without Limits</v>
          </cell>
          <cell r="F84">
            <v>51497</v>
          </cell>
          <cell r="G84">
            <v>0</v>
          </cell>
          <cell r="H84"/>
          <cell r="I84">
            <v>51497</v>
          </cell>
          <cell r="J84">
            <v>192032</v>
          </cell>
          <cell r="K84"/>
          <cell r="L84"/>
          <cell r="M84"/>
          <cell r="N84">
            <v>-245</v>
          </cell>
          <cell r="O84">
            <v>3302</v>
          </cell>
          <cell r="P84"/>
          <cell r="Q84">
            <v>9000</v>
          </cell>
          <cell r="R84">
            <v>204089</v>
          </cell>
          <cell r="S84">
            <v>174766.5</v>
          </cell>
          <cell r="T84"/>
          <cell r="U84"/>
          <cell r="V84">
            <v>3302</v>
          </cell>
          <cell r="W84">
            <v>178068.5</v>
          </cell>
          <cell r="X84">
            <v>26020.5</v>
          </cell>
          <cell r="Y84">
            <v>4141</v>
          </cell>
          <cell r="Z84">
            <v>1381</v>
          </cell>
          <cell r="AA84">
            <v>2760</v>
          </cell>
          <cell r="AB84"/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</row>
        <row r="85">
          <cell r="B85">
            <v>1100170112607</v>
          </cell>
          <cell r="C85">
            <v>607004</v>
          </cell>
          <cell r="D85" t="str">
            <v>Envision</v>
          </cell>
          <cell r="E85" t="str">
            <v>Envision Academy for Arts &amp; Technology</v>
          </cell>
          <cell r="F85">
            <v>49492</v>
          </cell>
          <cell r="G85">
            <v>0</v>
          </cell>
          <cell r="H85"/>
          <cell r="I85">
            <v>49492</v>
          </cell>
          <cell r="J85">
            <v>181224</v>
          </cell>
          <cell r="K85"/>
          <cell r="L85"/>
          <cell r="M85"/>
          <cell r="N85">
            <v>-139</v>
          </cell>
          <cell r="O85">
            <v>2899</v>
          </cell>
          <cell r="P85">
            <v>6664.0349999999999</v>
          </cell>
          <cell r="Q85">
            <v>0</v>
          </cell>
          <cell r="R85">
            <v>190648.035</v>
          </cell>
          <cell r="S85">
            <v>166520.5</v>
          </cell>
          <cell r="T85"/>
          <cell r="U85"/>
          <cell r="V85">
            <v>2899</v>
          </cell>
          <cell r="W85">
            <v>169419.5</v>
          </cell>
          <cell r="X85">
            <v>21228.535000000003</v>
          </cell>
          <cell r="Y85">
            <v>30000</v>
          </cell>
          <cell r="Z85">
            <v>12000</v>
          </cell>
          <cell r="AA85">
            <v>18000</v>
          </cell>
          <cell r="AB85"/>
          <cell r="AC85">
            <v>0</v>
          </cell>
          <cell r="AD85">
            <v>0</v>
          </cell>
          <cell r="AE85">
            <v>0</v>
          </cell>
          <cell r="AG85">
            <v>0</v>
          </cell>
          <cell r="AH85">
            <v>0</v>
          </cell>
          <cell r="AI85">
            <v>0</v>
          </cell>
        </row>
        <row r="86">
          <cell r="B86">
            <v>38684780107300</v>
          </cell>
          <cell r="C86">
            <v>708003</v>
          </cell>
          <cell r="D86" t="str">
            <v>Envision</v>
          </cell>
          <cell r="E86" t="str">
            <v>City Arts and Tech High</v>
          </cell>
          <cell r="F86">
            <v>45107</v>
          </cell>
          <cell r="G86">
            <v>0</v>
          </cell>
          <cell r="H86"/>
          <cell r="I86">
            <v>45107</v>
          </cell>
          <cell r="J86">
            <v>151255</v>
          </cell>
          <cell r="K86"/>
          <cell r="L86"/>
          <cell r="M86"/>
          <cell r="N86">
            <v>-72</v>
          </cell>
          <cell r="O86">
            <v>3258</v>
          </cell>
          <cell r="P86"/>
          <cell r="Q86">
            <v>0</v>
          </cell>
          <cell r="R86">
            <v>154441</v>
          </cell>
          <cell r="S86">
            <v>141235</v>
          </cell>
          <cell r="T86"/>
          <cell r="U86"/>
          <cell r="V86">
            <v>3258</v>
          </cell>
          <cell r="W86">
            <v>144493</v>
          </cell>
          <cell r="X86">
            <v>9948</v>
          </cell>
          <cell r="Y86">
            <v>60000</v>
          </cell>
          <cell r="Z86">
            <v>24000</v>
          </cell>
          <cell r="AA86">
            <v>36000</v>
          </cell>
          <cell r="AB86"/>
          <cell r="AC86">
            <v>0</v>
          </cell>
          <cell r="AD86">
            <v>0</v>
          </cell>
          <cell r="AE86">
            <v>0</v>
          </cell>
          <cell r="AG86">
            <v>109866</v>
          </cell>
          <cell r="AH86">
            <v>84219</v>
          </cell>
          <cell r="AI86">
            <v>25647</v>
          </cell>
        </row>
        <row r="87">
          <cell r="B87">
            <v>1611920113902</v>
          </cell>
          <cell r="C87">
            <v>708004</v>
          </cell>
          <cell r="D87" t="str">
            <v>Envision</v>
          </cell>
          <cell r="E87" t="str">
            <v>Impact Academy of Arts &amp; Technology</v>
          </cell>
          <cell r="F87">
            <v>58639</v>
          </cell>
          <cell r="G87">
            <v>0</v>
          </cell>
          <cell r="H87"/>
          <cell r="I87">
            <v>58639</v>
          </cell>
          <cell r="J87">
            <v>209419</v>
          </cell>
          <cell r="K87"/>
          <cell r="L87"/>
          <cell r="M87"/>
          <cell r="N87"/>
          <cell r="O87">
            <v>3924</v>
          </cell>
          <cell r="P87"/>
          <cell r="Q87">
            <v>0</v>
          </cell>
          <cell r="R87">
            <v>213343</v>
          </cell>
          <cell r="S87">
            <v>194068</v>
          </cell>
          <cell r="T87"/>
          <cell r="U87"/>
          <cell r="V87">
            <v>3924</v>
          </cell>
          <cell r="W87">
            <v>197992</v>
          </cell>
          <cell r="X87">
            <v>15351</v>
          </cell>
          <cell r="Y87">
            <v>51000</v>
          </cell>
          <cell r="Z87">
            <v>20400</v>
          </cell>
          <cell r="AA87">
            <v>30600</v>
          </cell>
          <cell r="AB87"/>
          <cell r="AC87">
            <v>0</v>
          </cell>
          <cell r="AD87">
            <v>0</v>
          </cell>
          <cell r="AE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B88">
            <v>38767030121814</v>
          </cell>
          <cell r="C88">
            <v>1011025</v>
          </cell>
          <cell r="D88" t="str">
            <v>Flex Academies</v>
          </cell>
          <cell r="E88" t="str">
            <v>San Francisco Flex Academy</v>
          </cell>
          <cell r="F88">
            <v>11151</v>
          </cell>
          <cell r="G88">
            <v>0</v>
          </cell>
          <cell r="H88"/>
          <cell r="I88">
            <v>11151</v>
          </cell>
          <cell r="J88">
            <v>32131</v>
          </cell>
          <cell r="K88"/>
          <cell r="L88"/>
          <cell r="M88"/>
          <cell r="N88"/>
          <cell r="O88">
            <v>908</v>
          </cell>
          <cell r="P88"/>
          <cell r="Q88">
            <v>0</v>
          </cell>
          <cell r="R88">
            <v>33039</v>
          </cell>
          <cell r="S88">
            <v>32282</v>
          </cell>
          <cell r="T88"/>
          <cell r="U88"/>
          <cell r="V88">
            <v>908</v>
          </cell>
          <cell r="W88">
            <v>33190</v>
          </cell>
          <cell r="X88">
            <v>-151</v>
          </cell>
          <cell r="Y88">
            <v>0</v>
          </cell>
          <cell r="Z88">
            <v>0</v>
          </cell>
          <cell r="AA88">
            <v>0</v>
          </cell>
          <cell r="AB88"/>
          <cell r="AC88">
            <v>0</v>
          </cell>
          <cell r="AD88">
            <v>0</v>
          </cell>
          <cell r="AE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B89">
            <v>43104390121780</v>
          </cell>
          <cell r="C89">
            <v>1112007</v>
          </cell>
          <cell r="D89" t="str">
            <v>Flex Academies</v>
          </cell>
          <cell r="E89" t="str">
            <v>Silicon Valley Flex Academy</v>
          </cell>
          <cell r="F89">
            <v>40972</v>
          </cell>
          <cell r="G89">
            <v>0</v>
          </cell>
          <cell r="H89"/>
          <cell r="I89">
            <v>40972</v>
          </cell>
          <cell r="J89">
            <v>105362</v>
          </cell>
          <cell r="K89"/>
          <cell r="L89"/>
          <cell r="M89"/>
          <cell r="N89"/>
          <cell r="O89">
            <v>2388</v>
          </cell>
          <cell r="P89"/>
          <cell r="Q89">
            <v>0</v>
          </cell>
          <cell r="R89">
            <v>107750</v>
          </cell>
          <cell r="S89">
            <v>98150</v>
          </cell>
          <cell r="T89"/>
          <cell r="U89"/>
          <cell r="V89">
            <v>2388</v>
          </cell>
          <cell r="W89">
            <v>100538</v>
          </cell>
          <cell r="X89">
            <v>7212</v>
          </cell>
          <cell r="Y89">
            <v>24000</v>
          </cell>
          <cell r="Z89">
            <v>9600</v>
          </cell>
          <cell r="AA89">
            <v>14400</v>
          </cell>
          <cell r="AB89"/>
          <cell r="AC89">
            <v>0</v>
          </cell>
          <cell r="AD89">
            <v>0</v>
          </cell>
          <cell r="AE89">
            <v>0</v>
          </cell>
          <cell r="AG89">
            <v>0</v>
          </cell>
          <cell r="AH89">
            <v>0</v>
          </cell>
          <cell r="AI89">
            <v>0</v>
          </cell>
        </row>
        <row r="90">
          <cell r="B90">
            <v>34103480124651</v>
          </cell>
          <cell r="C90">
            <v>1112008</v>
          </cell>
          <cell r="D90" t="str">
            <v>Fortune</v>
          </cell>
          <cell r="E90" t="str">
            <v>Fortune</v>
          </cell>
          <cell r="F90">
            <v>112517</v>
          </cell>
          <cell r="G90">
            <v>0</v>
          </cell>
          <cell r="H90"/>
          <cell r="I90">
            <v>112517</v>
          </cell>
          <cell r="J90">
            <v>523258</v>
          </cell>
          <cell r="K90"/>
          <cell r="L90"/>
          <cell r="M90"/>
          <cell r="N90">
            <v>4</v>
          </cell>
          <cell r="O90">
            <v>5844</v>
          </cell>
          <cell r="P90"/>
          <cell r="Q90">
            <v>0</v>
          </cell>
          <cell r="R90">
            <v>529106</v>
          </cell>
          <cell r="S90">
            <v>471690</v>
          </cell>
          <cell r="T90"/>
          <cell r="U90"/>
          <cell r="V90">
            <v>5844</v>
          </cell>
          <cell r="W90">
            <v>477534</v>
          </cell>
          <cell r="X90">
            <v>51572</v>
          </cell>
          <cell r="Y90">
            <v>15000</v>
          </cell>
          <cell r="Z90">
            <v>6000</v>
          </cell>
          <cell r="AA90">
            <v>9000</v>
          </cell>
          <cell r="AB90"/>
          <cell r="AC90">
            <v>0</v>
          </cell>
          <cell r="AD90">
            <v>0</v>
          </cell>
          <cell r="AE90">
            <v>0</v>
          </cell>
          <cell r="AG90">
            <v>12982</v>
          </cell>
          <cell r="AH90">
            <v>5349</v>
          </cell>
          <cell r="AI90">
            <v>7633</v>
          </cell>
        </row>
        <row r="91">
          <cell r="B91">
            <v>36678760122317</v>
          </cell>
          <cell r="C91">
            <v>1011026</v>
          </cell>
          <cell r="D91" t="str">
            <v>Fortune</v>
          </cell>
          <cell r="E91" t="str">
            <v>Hardy Brown College Prep</v>
          </cell>
          <cell r="F91">
            <v>47738</v>
          </cell>
          <cell r="G91">
            <v>0</v>
          </cell>
          <cell r="H91"/>
          <cell r="I91">
            <v>47738</v>
          </cell>
          <cell r="J91">
            <v>163435</v>
          </cell>
          <cell r="K91"/>
          <cell r="L91"/>
          <cell r="M91"/>
          <cell r="N91">
            <v>15</v>
          </cell>
          <cell r="O91">
            <v>2756</v>
          </cell>
          <cell r="P91"/>
          <cell r="Q91">
            <v>0</v>
          </cell>
          <cell r="R91">
            <v>166206</v>
          </cell>
          <cell r="S91">
            <v>152437.5</v>
          </cell>
          <cell r="T91"/>
          <cell r="U91"/>
          <cell r="V91">
            <v>2756</v>
          </cell>
          <cell r="W91">
            <v>155193.5</v>
          </cell>
          <cell r="X91">
            <v>11012.5</v>
          </cell>
          <cell r="Y91">
            <v>5588</v>
          </cell>
          <cell r="Z91">
            <v>6000</v>
          </cell>
          <cell r="AA91">
            <v>-412</v>
          </cell>
          <cell r="AB91"/>
          <cell r="AC91">
            <v>0</v>
          </cell>
          <cell r="AD91">
            <v>0</v>
          </cell>
          <cell r="AE91">
            <v>0</v>
          </cell>
          <cell r="AG91">
            <v>0</v>
          </cell>
          <cell r="AH91">
            <v>0</v>
          </cell>
          <cell r="AI91">
            <v>0</v>
          </cell>
        </row>
        <row r="92">
          <cell r="B92">
            <v>34674470128124</v>
          </cell>
          <cell r="C92">
            <v>1314008</v>
          </cell>
          <cell r="D92" t="str">
            <v>Gateway</v>
          </cell>
          <cell r="E92" t="str">
            <v>Gateway International</v>
          </cell>
          <cell r="F92">
            <v>55883</v>
          </cell>
          <cell r="G92">
            <v>0</v>
          </cell>
          <cell r="H92"/>
          <cell r="I92">
            <v>55883</v>
          </cell>
          <cell r="J92">
            <v>219714</v>
          </cell>
          <cell r="K92"/>
          <cell r="L92"/>
          <cell r="M92"/>
          <cell r="N92">
            <v>-72</v>
          </cell>
          <cell r="O92">
            <v>3435</v>
          </cell>
          <cell r="P92"/>
          <cell r="Q92">
            <v>0</v>
          </cell>
          <cell r="R92">
            <v>223077</v>
          </cell>
          <cell r="S92">
            <v>199612</v>
          </cell>
          <cell r="T92"/>
          <cell r="U92"/>
          <cell r="V92">
            <v>3435</v>
          </cell>
          <cell r="W92">
            <v>203047</v>
          </cell>
          <cell r="X92">
            <v>20030</v>
          </cell>
          <cell r="Y92">
            <v>0</v>
          </cell>
          <cell r="Z92">
            <v>0</v>
          </cell>
          <cell r="AA92">
            <v>0</v>
          </cell>
          <cell r="AB92"/>
          <cell r="AC92">
            <v>0</v>
          </cell>
          <cell r="AD92">
            <v>0</v>
          </cell>
          <cell r="AE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B93">
            <v>57105790132464</v>
          </cell>
          <cell r="C93">
            <v>1516047</v>
          </cell>
          <cell r="D93" t="str">
            <v>Gateway</v>
          </cell>
          <cell r="E93" t="str">
            <v>Empowering Possibilities Charter</v>
          </cell>
          <cell r="F93">
            <v>0</v>
          </cell>
          <cell r="G93">
            <v>0</v>
          </cell>
          <cell r="H93"/>
          <cell r="I93">
            <v>0</v>
          </cell>
          <cell r="J93">
            <v>137432</v>
          </cell>
          <cell r="K93"/>
          <cell r="L93"/>
          <cell r="M93"/>
          <cell r="N93"/>
          <cell r="O93">
            <v>0</v>
          </cell>
          <cell r="P93"/>
          <cell r="Q93">
            <v>0</v>
          </cell>
          <cell r="R93">
            <v>137432</v>
          </cell>
          <cell r="S93">
            <v>127824</v>
          </cell>
          <cell r="T93"/>
          <cell r="U93"/>
          <cell r="V93">
            <v>0</v>
          </cell>
          <cell r="W93">
            <v>127824</v>
          </cell>
          <cell r="X93">
            <v>9608</v>
          </cell>
          <cell r="Y93">
            <v>0</v>
          </cell>
          <cell r="Z93">
            <v>0</v>
          </cell>
          <cell r="AA93">
            <v>0</v>
          </cell>
          <cell r="AB93"/>
          <cell r="AC93">
            <v>0</v>
          </cell>
          <cell r="AD93">
            <v>0</v>
          </cell>
          <cell r="AE93">
            <v>0</v>
          </cell>
          <cell r="AG93">
            <v>0</v>
          </cell>
          <cell r="AH93">
            <v>0</v>
          </cell>
          <cell r="AI93">
            <v>0</v>
          </cell>
        </row>
        <row r="94">
          <cell r="B94">
            <v>33751923330917</v>
          </cell>
          <cell r="C94">
            <v>1314009</v>
          </cell>
          <cell r="D94" t="str">
            <v>Heritage Classical</v>
          </cell>
          <cell r="E94" t="str">
            <v>Temecula Preparatory</v>
          </cell>
          <cell r="F94">
            <v>129307</v>
          </cell>
          <cell r="G94">
            <v>0</v>
          </cell>
          <cell r="H94"/>
          <cell r="I94">
            <v>129307</v>
          </cell>
          <cell r="J94">
            <v>494487</v>
          </cell>
          <cell r="K94"/>
          <cell r="L94"/>
          <cell r="M94"/>
          <cell r="N94"/>
          <cell r="O94">
            <v>8961</v>
          </cell>
          <cell r="P94"/>
          <cell r="Q94">
            <v>0</v>
          </cell>
          <cell r="R94">
            <v>503448</v>
          </cell>
          <cell r="S94">
            <v>450268</v>
          </cell>
          <cell r="T94"/>
          <cell r="U94"/>
          <cell r="V94">
            <v>8961</v>
          </cell>
          <cell r="W94">
            <v>459229</v>
          </cell>
          <cell r="X94">
            <v>44219</v>
          </cell>
          <cell r="Y94">
            <v>5414</v>
          </cell>
          <cell r="Z94">
            <v>4800</v>
          </cell>
          <cell r="AA94">
            <v>614</v>
          </cell>
          <cell r="AB94"/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</row>
        <row r="95">
          <cell r="B95">
            <v>19753090131987</v>
          </cell>
          <cell r="C95">
            <v>1516017</v>
          </cell>
          <cell r="D95" t="str">
            <v>iLead Charter</v>
          </cell>
          <cell r="E95" t="str">
            <v>iLEAD Innovation Studios</v>
          </cell>
          <cell r="F95">
            <v>0</v>
          </cell>
          <cell r="G95">
            <v>0</v>
          </cell>
          <cell r="H95"/>
          <cell r="I95">
            <v>0</v>
          </cell>
          <cell r="J95">
            <v>964051</v>
          </cell>
          <cell r="K95"/>
          <cell r="L95"/>
          <cell r="M95"/>
          <cell r="N95"/>
          <cell r="O95">
            <v>0</v>
          </cell>
          <cell r="P95"/>
          <cell r="Q95">
            <v>0</v>
          </cell>
          <cell r="R95">
            <v>964051</v>
          </cell>
          <cell r="S95">
            <v>707550</v>
          </cell>
          <cell r="T95"/>
          <cell r="U95"/>
          <cell r="V95">
            <v>0</v>
          </cell>
          <cell r="W95">
            <v>707550</v>
          </cell>
          <cell r="X95">
            <v>256501</v>
          </cell>
          <cell r="Y95">
            <v>114000</v>
          </cell>
          <cell r="Z95">
            <v>45600</v>
          </cell>
          <cell r="AA95">
            <v>68400</v>
          </cell>
          <cell r="AB95"/>
          <cell r="AC95">
            <v>0</v>
          </cell>
          <cell r="AD95">
            <v>0</v>
          </cell>
          <cell r="AE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B96">
            <v>19646670125559</v>
          </cell>
          <cell r="C96">
            <v>1213011</v>
          </cell>
          <cell r="D96" t="str">
            <v>iLead Charter</v>
          </cell>
          <cell r="E96" t="str">
            <v>iLEAD Lancaster Charter</v>
          </cell>
          <cell r="F96">
            <v>63275</v>
          </cell>
          <cell r="G96">
            <v>0</v>
          </cell>
          <cell r="H96"/>
          <cell r="I96">
            <v>63275</v>
          </cell>
          <cell r="J96">
            <v>281099</v>
          </cell>
          <cell r="K96"/>
          <cell r="L96"/>
          <cell r="M96"/>
          <cell r="N96"/>
          <cell r="O96">
            <v>2758</v>
          </cell>
          <cell r="P96"/>
          <cell r="Q96">
            <v>0</v>
          </cell>
          <cell r="R96">
            <v>283857</v>
          </cell>
          <cell r="S96">
            <v>249681</v>
          </cell>
          <cell r="T96"/>
          <cell r="U96"/>
          <cell r="V96">
            <v>2758</v>
          </cell>
          <cell r="W96">
            <v>252439</v>
          </cell>
          <cell r="X96">
            <v>31418</v>
          </cell>
          <cell r="Y96">
            <v>63703</v>
          </cell>
          <cell r="Z96">
            <v>24796</v>
          </cell>
          <cell r="AA96">
            <v>38907</v>
          </cell>
          <cell r="AB96"/>
          <cell r="AC96">
            <v>0</v>
          </cell>
          <cell r="AD96">
            <v>0</v>
          </cell>
          <cell r="AE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B97">
            <v>19651360117234</v>
          </cell>
          <cell r="C97">
            <v>1112010</v>
          </cell>
          <cell r="D97" t="str">
            <v>iLead Charter</v>
          </cell>
          <cell r="E97" t="str">
            <v>Santa Clarita Valley International Charter School</v>
          </cell>
          <cell r="F97">
            <v>124420</v>
          </cell>
          <cell r="G97">
            <v>0</v>
          </cell>
          <cell r="H97"/>
          <cell r="I97">
            <v>124420</v>
          </cell>
          <cell r="J97">
            <v>462517</v>
          </cell>
          <cell r="K97"/>
          <cell r="L97"/>
          <cell r="M97"/>
          <cell r="N97"/>
          <cell r="O97">
            <v>8208</v>
          </cell>
          <cell r="P97"/>
          <cell r="Q97">
            <v>1034.49</v>
          </cell>
          <cell r="R97">
            <v>471759.49</v>
          </cell>
          <cell r="S97">
            <v>425730</v>
          </cell>
          <cell r="T97"/>
          <cell r="U97"/>
          <cell r="V97">
            <v>8208</v>
          </cell>
          <cell r="W97">
            <v>433938</v>
          </cell>
          <cell r="X97">
            <v>37821.489999999991</v>
          </cell>
          <cell r="Y97">
            <v>90231</v>
          </cell>
          <cell r="Z97">
            <v>31461</v>
          </cell>
          <cell r="AA97">
            <v>58770</v>
          </cell>
          <cell r="AB97"/>
          <cell r="AC97">
            <v>0</v>
          </cell>
          <cell r="AD97">
            <v>0</v>
          </cell>
          <cell r="AE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B98">
            <v>33103300125385</v>
          </cell>
          <cell r="C98">
            <v>1314012</v>
          </cell>
          <cell r="D98" t="str">
            <v>Imagine Schools</v>
          </cell>
          <cell r="E98" t="str">
            <v>Imagine Schools Riverside</v>
          </cell>
          <cell r="F98">
            <v>0</v>
          </cell>
          <cell r="G98">
            <v>0</v>
          </cell>
          <cell r="H98"/>
          <cell r="I98">
            <v>0</v>
          </cell>
          <cell r="J98">
            <v>50170</v>
          </cell>
          <cell r="K98"/>
          <cell r="L98"/>
          <cell r="M98"/>
          <cell r="N98"/>
          <cell r="O98">
            <v>1149</v>
          </cell>
          <cell r="P98"/>
          <cell r="Q98">
            <v>0</v>
          </cell>
          <cell r="R98">
            <v>51319</v>
          </cell>
          <cell r="S98">
            <v>49494</v>
          </cell>
          <cell r="T98"/>
          <cell r="U98"/>
          <cell r="V98">
            <v>1149</v>
          </cell>
          <cell r="W98">
            <v>50643</v>
          </cell>
          <cell r="X98">
            <v>676</v>
          </cell>
          <cell r="Y98">
            <v>0</v>
          </cell>
          <cell r="Z98">
            <v>0</v>
          </cell>
          <cell r="AA98">
            <v>0</v>
          </cell>
          <cell r="AB98"/>
          <cell r="AC98">
            <v>0</v>
          </cell>
          <cell r="AD98">
            <v>0</v>
          </cell>
          <cell r="AE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B99">
            <v>19765470118760</v>
          </cell>
          <cell r="C99">
            <v>910011</v>
          </cell>
          <cell r="D99" t="str">
            <v>Ingenium</v>
          </cell>
          <cell r="E99" t="str">
            <v>Barack Obama Charter</v>
          </cell>
          <cell r="F99">
            <v>44606</v>
          </cell>
          <cell r="G99">
            <v>0</v>
          </cell>
          <cell r="H99"/>
          <cell r="I99">
            <v>44606</v>
          </cell>
          <cell r="J99">
            <v>139076</v>
          </cell>
          <cell r="K99"/>
          <cell r="L99"/>
          <cell r="M99"/>
          <cell r="N99"/>
          <cell r="O99">
            <v>2914</v>
          </cell>
          <cell r="P99"/>
          <cell r="Q99">
            <v>0</v>
          </cell>
          <cell r="R99">
            <v>141990</v>
          </cell>
          <cell r="S99">
            <v>130726</v>
          </cell>
          <cell r="T99"/>
          <cell r="U99"/>
          <cell r="V99">
            <v>2914</v>
          </cell>
          <cell r="W99">
            <v>133640</v>
          </cell>
          <cell r="X99">
            <v>8350</v>
          </cell>
          <cell r="Y99">
            <v>39000</v>
          </cell>
          <cell r="Z99">
            <v>15600</v>
          </cell>
          <cell r="AA99">
            <v>23400</v>
          </cell>
          <cell r="AB99"/>
          <cell r="AC99">
            <v>0</v>
          </cell>
          <cell r="AD99">
            <v>0</v>
          </cell>
          <cell r="AE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B100">
            <v>19647330121137</v>
          </cell>
          <cell r="C100">
            <v>1011027</v>
          </cell>
          <cell r="D100" t="str">
            <v>Ingenium</v>
          </cell>
          <cell r="E100" t="str">
            <v>Ingenium Charter</v>
          </cell>
          <cell r="F100">
            <v>58389</v>
          </cell>
          <cell r="G100">
            <v>0</v>
          </cell>
          <cell r="H100"/>
          <cell r="I100">
            <v>58389</v>
          </cell>
          <cell r="J100">
            <v>211068</v>
          </cell>
          <cell r="K100"/>
          <cell r="L100"/>
          <cell r="M100"/>
          <cell r="N100"/>
          <cell r="O100">
            <v>3449</v>
          </cell>
          <cell r="P100"/>
          <cell r="Q100">
            <v>0</v>
          </cell>
          <cell r="R100">
            <v>214517</v>
          </cell>
          <cell r="S100">
            <v>196920</v>
          </cell>
          <cell r="T100"/>
          <cell r="U100"/>
          <cell r="V100">
            <v>3449</v>
          </cell>
          <cell r="W100">
            <v>200369</v>
          </cell>
          <cell r="X100">
            <v>14148</v>
          </cell>
          <cell r="Y100">
            <v>48000</v>
          </cell>
          <cell r="Z100">
            <v>19200</v>
          </cell>
          <cell r="AA100">
            <v>28800</v>
          </cell>
          <cell r="AB100"/>
          <cell r="AC100">
            <v>0</v>
          </cell>
          <cell r="AD100">
            <v>0</v>
          </cell>
          <cell r="AE100">
            <v>0</v>
          </cell>
          <cell r="AG100">
            <v>0</v>
          </cell>
          <cell r="AH100">
            <v>0</v>
          </cell>
          <cell r="AI100">
            <v>0</v>
          </cell>
        </row>
        <row r="101">
          <cell r="B101">
            <v>37680490132506</v>
          </cell>
          <cell r="C101">
            <v>1516018</v>
          </cell>
          <cell r="D101" t="str">
            <v>Inspire Charter Schools</v>
          </cell>
          <cell r="E101" t="str">
            <v>Inspire Charter School - South</v>
          </cell>
          <cell r="F101">
            <v>0</v>
          </cell>
          <cell r="G101">
            <v>0</v>
          </cell>
          <cell r="H101"/>
          <cell r="I101">
            <v>0</v>
          </cell>
          <cell r="J101">
            <v>532585</v>
          </cell>
          <cell r="K101"/>
          <cell r="L101"/>
          <cell r="M101"/>
          <cell r="N101"/>
          <cell r="O101">
            <v>0</v>
          </cell>
          <cell r="P101"/>
          <cell r="Q101">
            <v>3000</v>
          </cell>
          <cell r="R101">
            <v>535585</v>
          </cell>
          <cell r="S101">
            <v>377072</v>
          </cell>
          <cell r="T101"/>
          <cell r="U101"/>
          <cell r="V101">
            <v>0</v>
          </cell>
          <cell r="W101">
            <v>377072</v>
          </cell>
          <cell r="X101">
            <v>158513</v>
          </cell>
          <cell r="Y101">
            <v>27000</v>
          </cell>
          <cell r="Z101">
            <v>10800</v>
          </cell>
          <cell r="AA101">
            <v>16200</v>
          </cell>
          <cell r="AB101"/>
          <cell r="AC101">
            <v>0</v>
          </cell>
          <cell r="AD101">
            <v>0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</row>
        <row r="102">
          <cell r="B102">
            <v>37683386119598</v>
          </cell>
          <cell r="C102">
            <v>910012</v>
          </cell>
          <cell r="D102" t="str">
            <v>King-Chavez</v>
          </cell>
          <cell r="E102" t="str">
            <v>King-Chavez Academy of Excellence</v>
          </cell>
          <cell r="F102">
            <v>40722</v>
          </cell>
          <cell r="G102">
            <v>0</v>
          </cell>
          <cell r="H102"/>
          <cell r="I102">
            <v>40722</v>
          </cell>
          <cell r="J102">
            <v>149939</v>
          </cell>
          <cell r="K102"/>
          <cell r="L102"/>
          <cell r="M102"/>
          <cell r="N102"/>
          <cell r="O102">
            <v>2822</v>
          </cell>
          <cell r="P102"/>
          <cell r="Q102">
            <v>0</v>
          </cell>
          <cell r="R102">
            <v>152761</v>
          </cell>
          <cell r="S102">
            <v>136515</v>
          </cell>
          <cell r="T102"/>
          <cell r="U102"/>
          <cell r="V102">
            <v>2822</v>
          </cell>
          <cell r="W102">
            <v>139337</v>
          </cell>
          <cell r="X102">
            <v>13424</v>
          </cell>
          <cell r="Y102">
            <v>63000</v>
          </cell>
          <cell r="Z102">
            <v>25200</v>
          </cell>
          <cell r="AA102">
            <v>37800</v>
          </cell>
          <cell r="AB102"/>
          <cell r="AC102">
            <v>13480</v>
          </cell>
          <cell r="AD102">
            <v>0</v>
          </cell>
          <cell r="AE102">
            <v>13480</v>
          </cell>
          <cell r="AG102">
            <v>0</v>
          </cell>
          <cell r="AH102">
            <v>0</v>
          </cell>
          <cell r="AI102">
            <v>0</v>
          </cell>
        </row>
        <row r="103">
          <cell r="B103">
            <v>37683380109033</v>
          </cell>
          <cell r="C103">
            <v>910013</v>
          </cell>
          <cell r="D103" t="str">
            <v>King-Chavez</v>
          </cell>
          <cell r="E103" t="str">
            <v>King-Chavez Arts Academy</v>
          </cell>
          <cell r="F103">
            <v>23556</v>
          </cell>
          <cell r="G103">
            <v>0</v>
          </cell>
          <cell r="H103"/>
          <cell r="I103">
            <v>23556</v>
          </cell>
          <cell r="J103">
            <v>90932</v>
          </cell>
          <cell r="K103"/>
          <cell r="L103"/>
          <cell r="M103"/>
          <cell r="N103"/>
          <cell r="O103">
            <v>1491</v>
          </cell>
          <cell r="P103"/>
          <cell r="Q103">
            <v>0</v>
          </cell>
          <cell r="R103">
            <v>92423</v>
          </cell>
          <cell r="S103">
            <v>82432</v>
          </cell>
          <cell r="T103"/>
          <cell r="U103"/>
          <cell r="V103">
            <v>1491</v>
          </cell>
          <cell r="W103">
            <v>83923</v>
          </cell>
          <cell r="X103">
            <v>8500</v>
          </cell>
          <cell r="Y103">
            <v>42000</v>
          </cell>
          <cell r="Z103">
            <v>16800</v>
          </cell>
          <cell r="AA103">
            <v>25200</v>
          </cell>
          <cell r="AB103"/>
          <cell r="AC103">
            <v>33931</v>
          </cell>
          <cell r="AD103">
            <v>0</v>
          </cell>
          <cell r="AE103">
            <v>33931</v>
          </cell>
          <cell r="AG103">
            <v>0</v>
          </cell>
          <cell r="AH103">
            <v>0</v>
          </cell>
          <cell r="AI103">
            <v>0</v>
          </cell>
        </row>
        <row r="104">
          <cell r="B104">
            <v>37683380109041</v>
          </cell>
          <cell r="C104">
            <v>910014</v>
          </cell>
          <cell r="D104" t="str">
            <v>King-Chavez</v>
          </cell>
          <cell r="E104" t="str">
            <v>King-Chavez Athletic Academy</v>
          </cell>
          <cell r="F104">
            <v>23180</v>
          </cell>
          <cell r="G104">
            <v>0</v>
          </cell>
          <cell r="H104"/>
          <cell r="I104">
            <v>23180</v>
          </cell>
          <cell r="J104">
            <v>91359</v>
          </cell>
          <cell r="K104"/>
          <cell r="L104"/>
          <cell r="M104"/>
          <cell r="N104"/>
          <cell r="O104">
            <v>1528</v>
          </cell>
          <cell r="P104"/>
          <cell r="Q104">
            <v>0</v>
          </cell>
          <cell r="R104">
            <v>92887</v>
          </cell>
          <cell r="S104">
            <v>82116</v>
          </cell>
          <cell r="T104"/>
          <cell r="U104"/>
          <cell r="V104">
            <v>1528</v>
          </cell>
          <cell r="W104">
            <v>83644</v>
          </cell>
          <cell r="X104">
            <v>9243</v>
          </cell>
          <cell r="Y104">
            <v>21000</v>
          </cell>
          <cell r="Z104">
            <v>8400</v>
          </cell>
          <cell r="AA104">
            <v>12600</v>
          </cell>
          <cell r="AB104"/>
          <cell r="AC104">
            <v>0</v>
          </cell>
          <cell r="AD104">
            <v>0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</row>
        <row r="105">
          <cell r="B105">
            <v>37683380118851</v>
          </cell>
          <cell r="C105">
            <v>910015</v>
          </cell>
          <cell r="D105" t="str">
            <v>King-Chavez</v>
          </cell>
          <cell r="E105" t="str">
            <v>King-Chavez Community High</v>
          </cell>
          <cell r="F105">
            <v>76933</v>
          </cell>
          <cell r="G105">
            <v>0</v>
          </cell>
          <cell r="H105"/>
          <cell r="I105">
            <v>76933</v>
          </cell>
          <cell r="J105">
            <v>248945</v>
          </cell>
          <cell r="K105"/>
          <cell r="L105"/>
          <cell r="M105"/>
          <cell r="N105"/>
          <cell r="O105">
            <v>4591</v>
          </cell>
          <cell r="P105"/>
          <cell r="Q105">
            <v>0</v>
          </cell>
          <cell r="R105">
            <v>253536</v>
          </cell>
          <cell r="S105">
            <v>234337</v>
          </cell>
          <cell r="T105"/>
          <cell r="U105"/>
          <cell r="V105">
            <v>4591</v>
          </cell>
          <cell r="W105">
            <v>238928</v>
          </cell>
          <cell r="X105">
            <v>14608</v>
          </cell>
          <cell r="Y105">
            <v>12000</v>
          </cell>
          <cell r="Z105">
            <v>4800</v>
          </cell>
          <cell r="AA105">
            <v>7200</v>
          </cell>
          <cell r="AB105"/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</row>
        <row r="106">
          <cell r="B106">
            <v>37683380111906</v>
          </cell>
          <cell r="C106">
            <v>910016</v>
          </cell>
          <cell r="D106" t="str">
            <v>King-Chavez</v>
          </cell>
          <cell r="E106" t="str">
            <v>King-Chavez Preparatory Academy</v>
          </cell>
          <cell r="F106">
            <v>44481</v>
          </cell>
          <cell r="G106">
            <v>0</v>
          </cell>
          <cell r="H106"/>
          <cell r="I106">
            <v>44481</v>
          </cell>
          <cell r="J106">
            <v>167355</v>
          </cell>
          <cell r="K106"/>
          <cell r="L106"/>
          <cell r="M106"/>
          <cell r="N106"/>
          <cell r="O106">
            <v>3055</v>
          </cell>
          <cell r="P106"/>
          <cell r="Q106">
            <v>0</v>
          </cell>
          <cell r="R106">
            <v>170410</v>
          </cell>
          <cell r="S106">
            <v>152814</v>
          </cell>
          <cell r="T106"/>
          <cell r="U106"/>
          <cell r="V106">
            <v>3055</v>
          </cell>
          <cell r="W106">
            <v>155869</v>
          </cell>
          <cell r="X106">
            <v>14541</v>
          </cell>
          <cell r="Y106">
            <v>46731</v>
          </cell>
          <cell r="Z106">
            <v>28800</v>
          </cell>
          <cell r="AA106">
            <v>17931</v>
          </cell>
          <cell r="AB106"/>
          <cell r="AC106">
            <v>0</v>
          </cell>
          <cell r="AD106">
            <v>0</v>
          </cell>
          <cell r="AE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B107">
            <v>37683386040190</v>
          </cell>
          <cell r="C107">
            <v>910017</v>
          </cell>
          <cell r="D107" t="str">
            <v>King-Chavez</v>
          </cell>
          <cell r="E107" t="str">
            <v>King-Chavez Primary Academy</v>
          </cell>
          <cell r="F107">
            <v>50244</v>
          </cell>
          <cell r="G107">
            <v>0</v>
          </cell>
          <cell r="H107"/>
          <cell r="I107">
            <v>50244</v>
          </cell>
          <cell r="J107">
            <v>188334</v>
          </cell>
          <cell r="K107"/>
          <cell r="L107"/>
          <cell r="M107"/>
          <cell r="N107"/>
          <cell r="O107">
            <v>3077</v>
          </cell>
          <cell r="P107"/>
          <cell r="Q107">
            <v>0</v>
          </cell>
          <cell r="R107">
            <v>191411</v>
          </cell>
          <cell r="S107">
            <v>170711</v>
          </cell>
          <cell r="T107"/>
          <cell r="U107"/>
          <cell r="V107">
            <v>3077</v>
          </cell>
          <cell r="W107">
            <v>173788</v>
          </cell>
          <cell r="X107">
            <v>17623</v>
          </cell>
          <cell r="Y107">
            <v>12000</v>
          </cell>
          <cell r="Z107">
            <v>4800</v>
          </cell>
          <cell r="AA107">
            <v>7200</v>
          </cell>
          <cell r="AB107"/>
          <cell r="AC107">
            <v>0</v>
          </cell>
          <cell r="AD107">
            <v>0</v>
          </cell>
          <cell r="AE107">
            <v>0</v>
          </cell>
          <cell r="AG107">
            <v>0</v>
          </cell>
          <cell r="AH107">
            <v>0</v>
          </cell>
          <cell r="AI107">
            <v>0</v>
          </cell>
        </row>
        <row r="108">
          <cell r="B108">
            <v>38684780101337</v>
          </cell>
          <cell r="C108">
            <v>1213013</v>
          </cell>
          <cell r="D108" t="str">
            <v>Kipp Bay Area</v>
          </cell>
          <cell r="E108" t="str">
            <v>KIPP Bayview Academy</v>
          </cell>
          <cell r="F108">
            <v>35459</v>
          </cell>
          <cell r="G108">
            <v>0</v>
          </cell>
          <cell r="H108"/>
          <cell r="I108">
            <v>35459</v>
          </cell>
          <cell r="J108">
            <v>135561</v>
          </cell>
          <cell r="K108"/>
          <cell r="L108"/>
          <cell r="M108"/>
          <cell r="N108"/>
          <cell r="O108">
            <v>2228</v>
          </cell>
          <cell r="P108"/>
          <cell r="Q108">
            <v>0</v>
          </cell>
          <cell r="R108">
            <v>137789</v>
          </cell>
          <cell r="S108">
            <v>120364</v>
          </cell>
          <cell r="T108"/>
          <cell r="U108"/>
          <cell r="V108">
            <v>2228</v>
          </cell>
          <cell r="W108">
            <v>122592</v>
          </cell>
          <cell r="X108">
            <v>15197</v>
          </cell>
          <cell r="Y108">
            <v>13838</v>
          </cell>
          <cell r="Z108">
            <v>5818</v>
          </cell>
          <cell r="AA108">
            <v>8020</v>
          </cell>
          <cell r="AB108"/>
          <cell r="AC108">
            <v>0</v>
          </cell>
          <cell r="AD108">
            <v>0</v>
          </cell>
          <cell r="AE108">
            <v>0</v>
          </cell>
          <cell r="AG108">
            <v>0</v>
          </cell>
          <cell r="AH108">
            <v>0</v>
          </cell>
          <cell r="AI108">
            <v>0</v>
          </cell>
        </row>
        <row r="109">
          <cell r="B109">
            <v>1612590115014</v>
          </cell>
          <cell r="C109">
            <v>1213014</v>
          </cell>
          <cell r="D109" t="str">
            <v>Kipp Bay Area</v>
          </cell>
          <cell r="E109" t="str">
            <v>KIPP Bridge Charter School</v>
          </cell>
          <cell r="F109">
            <v>42601</v>
          </cell>
          <cell r="G109">
            <v>0</v>
          </cell>
          <cell r="H109"/>
          <cell r="I109">
            <v>42601</v>
          </cell>
          <cell r="J109">
            <v>146769</v>
          </cell>
          <cell r="K109"/>
          <cell r="L109"/>
          <cell r="M109"/>
          <cell r="N109"/>
          <cell r="O109">
            <v>2737</v>
          </cell>
          <cell r="P109"/>
          <cell r="Q109">
            <v>0</v>
          </cell>
          <cell r="R109">
            <v>149506</v>
          </cell>
          <cell r="S109">
            <v>134847</v>
          </cell>
          <cell r="T109"/>
          <cell r="U109"/>
          <cell r="V109">
            <v>2737</v>
          </cell>
          <cell r="W109">
            <v>137584</v>
          </cell>
          <cell r="X109">
            <v>11922</v>
          </cell>
          <cell r="Y109">
            <v>7742</v>
          </cell>
          <cell r="Z109">
            <v>2581</v>
          </cell>
          <cell r="AA109">
            <v>5161</v>
          </cell>
          <cell r="AB109"/>
          <cell r="AC109">
            <v>0</v>
          </cell>
          <cell r="AD109">
            <v>0</v>
          </cell>
          <cell r="AE109">
            <v>0</v>
          </cell>
          <cell r="AG109">
            <v>0</v>
          </cell>
          <cell r="AH109">
            <v>0</v>
          </cell>
          <cell r="AI109">
            <v>0</v>
          </cell>
        </row>
        <row r="110">
          <cell r="B110">
            <v>41690050132068</v>
          </cell>
          <cell r="C110">
            <v>1516021</v>
          </cell>
          <cell r="D110" t="str">
            <v>Kipp Bay Area</v>
          </cell>
          <cell r="E110" t="str">
            <v>KIPP Excelencia Community Preparatory</v>
          </cell>
          <cell r="F110">
            <v>0</v>
          </cell>
          <cell r="G110">
            <v>0</v>
          </cell>
          <cell r="H110"/>
          <cell r="I110">
            <v>0</v>
          </cell>
          <cell r="J110">
            <v>96653</v>
          </cell>
          <cell r="K110"/>
          <cell r="L110"/>
          <cell r="M110"/>
          <cell r="N110"/>
          <cell r="O110">
            <v>0</v>
          </cell>
          <cell r="P110"/>
          <cell r="Q110">
            <v>2807</v>
          </cell>
          <cell r="R110">
            <v>99460</v>
          </cell>
          <cell r="S110">
            <v>77766</v>
          </cell>
          <cell r="T110"/>
          <cell r="U110"/>
          <cell r="V110">
            <v>0</v>
          </cell>
          <cell r="W110">
            <v>77766</v>
          </cell>
          <cell r="X110">
            <v>21694</v>
          </cell>
          <cell r="Y110">
            <v>0</v>
          </cell>
          <cell r="Z110">
            <v>0</v>
          </cell>
          <cell r="AA110">
            <v>0</v>
          </cell>
          <cell r="AB110"/>
          <cell r="AC110">
            <v>0</v>
          </cell>
          <cell r="AD110">
            <v>0</v>
          </cell>
          <cell r="AE110">
            <v>0</v>
          </cell>
          <cell r="AG110">
            <v>0</v>
          </cell>
          <cell r="AH110">
            <v>0</v>
          </cell>
          <cell r="AI110">
            <v>0</v>
          </cell>
        </row>
        <row r="111">
          <cell r="B111">
            <v>43693690106633</v>
          </cell>
          <cell r="C111">
            <v>1213015</v>
          </cell>
          <cell r="D111" t="str">
            <v>Kipp Bay Area</v>
          </cell>
          <cell r="E111" t="str">
            <v>KIPP Heartwood Academy</v>
          </cell>
          <cell r="F111">
            <v>51748</v>
          </cell>
          <cell r="G111">
            <v>0</v>
          </cell>
          <cell r="H111"/>
          <cell r="I111">
            <v>51748</v>
          </cell>
          <cell r="J111">
            <v>195460</v>
          </cell>
          <cell r="K111"/>
          <cell r="L111"/>
          <cell r="M111"/>
          <cell r="N111">
            <v>-672</v>
          </cell>
          <cell r="O111">
            <v>3547</v>
          </cell>
          <cell r="P111"/>
          <cell r="Q111">
            <v>0</v>
          </cell>
          <cell r="R111">
            <v>198335</v>
          </cell>
          <cell r="S111">
            <v>176800</v>
          </cell>
          <cell r="T111"/>
          <cell r="U111"/>
          <cell r="V111">
            <v>3547</v>
          </cell>
          <cell r="W111">
            <v>180347</v>
          </cell>
          <cell r="X111">
            <v>17988</v>
          </cell>
          <cell r="Y111">
            <v>2073</v>
          </cell>
          <cell r="Z111">
            <v>788</v>
          </cell>
          <cell r="AA111">
            <v>1285</v>
          </cell>
          <cell r="AB111"/>
          <cell r="AC111">
            <v>0</v>
          </cell>
          <cell r="AD111">
            <v>0</v>
          </cell>
          <cell r="AE111">
            <v>0</v>
          </cell>
          <cell r="AG111">
            <v>0</v>
          </cell>
          <cell r="AH111">
            <v>0</v>
          </cell>
          <cell r="AI111">
            <v>0</v>
          </cell>
        </row>
        <row r="112">
          <cell r="B112">
            <v>43694500129205</v>
          </cell>
          <cell r="C112">
            <v>1415021</v>
          </cell>
          <cell r="D112" t="str">
            <v>Kipp Bay Area</v>
          </cell>
          <cell r="E112" t="str">
            <v>KIPP Heritage Academy</v>
          </cell>
          <cell r="F112">
            <v>13156</v>
          </cell>
          <cell r="G112">
            <v>0</v>
          </cell>
          <cell r="H112"/>
          <cell r="I112">
            <v>13156</v>
          </cell>
          <cell r="J112">
            <v>100991</v>
          </cell>
          <cell r="K112"/>
          <cell r="L112"/>
          <cell r="M112"/>
          <cell r="N112"/>
          <cell r="O112">
            <v>0</v>
          </cell>
          <cell r="P112"/>
          <cell r="Q112">
            <v>0</v>
          </cell>
          <cell r="R112">
            <v>100991</v>
          </cell>
          <cell r="S112">
            <v>107585</v>
          </cell>
          <cell r="T112"/>
          <cell r="U112"/>
          <cell r="V112">
            <v>0</v>
          </cell>
          <cell r="W112">
            <v>107585</v>
          </cell>
          <cell r="X112">
            <v>-6594</v>
          </cell>
          <cell r="Y112">
            <v>18132</v>
          </cell>
          <cell r="Z112">
            <v>6044</v>
          </cell>
          <cell r="AA112">
            <v>12088</v>
          </cell>
          <cell r="AB112"/>
          <cell r="AC112">
            <v>0</v>
          </cell>
          <cell r="AD112">
            <v>0</v>
          </cell>
          <cell r="AE112">
            <v>0</v>
          </cell>
          <cell r="AG112">
            <v>0</v>
          </cell>
          <cell r="AH112">
            <v>0</v>
          </cell>
          <cell r="AI112">
            <v>0</v>
          </cell>
        </row>
        <row r="113">
          <cell r="B113">
            <v>1613090114421</v>
          </cell>
          <cell r="C113">
            <v>1213016</v>
          </cell>
          <cell r="D113" t="str">
            <v>Kipp Bay Area</v>
          </cell>
          <cell r="E113" t="str">
            <v>KIPP King Collegiate High</v>
          </cell>
          <cell r="F113">
            <v>66157</v>
          </cell>
          <cell r="G113">
            <v>0</v>
          </cell>
          <cell r="H113"/>
          <cell r="I113">
            <v>66157</v>
          </cell>
          <cell r="J113">
            <v>260787</v>
          </cell>
          <cell r="K113"/>
          <cell r="L113"/>
          <cell r="M113"/>
          <cell r="N113"/>
          <cell r="O113">
            <v>4293</v>
          </cell>
          <cell r="P113"/>
          <cell r="Q113">
            <v>835.42</v>
          </cell>
          <cell r="R113">
            <v>265915.42</v>
          </cell>
          <cell r="S113">
            <v>237833</v>
          </cell>
          <cell r="T113"/>
          <cell r="U113"/>
          <cell r="V113">
            <v>4293</v>
          </cell>
          <cell r="W113">
            <v>242126</v>
          </cell>
          <cell r="X113">
            <v>23789.419999999984</v>
          </cell>
          <cell r="Y113">
            <v>5997</v>
          </cell>
          <cell r="Z113">
            <v>2532</v>
          </cell>
          <cell r="AA113">
            <v>3465</v>
          </cell>
          <cell r="AB113"/>
          <cell r="AC113">
            <v>0</v>
          </cell>
          <cell r="AD113">
            <v>0</v>
          </cell>
          <cell r="AE113">
            <v>0</v>
          </cell>
          <cell r="AG113">
            <v>0</v>
          </cell>
          <cell r="AH113">
            <v>0</v>
          </cell>
          <cell r="AI113">
            <v>0</v>
          </cell>
        </row>
        <row r="114">
          <cell r="B114">
            <v>43693690129924</v>
          </cell>
          <cell r="C114">
            <v>1415022</v>
          </cell>
          <cell r="D114" t="str">
            <v>Kipp Bay Area</v>
          </cell>
          <cell r="E114" t="str">
            <v>KIPP Prize Academy</v>
          </cell>
          <cell r="F114">
            <v>13282</v>
          </cell>
          <cell r="G114">
            <v>0</v>
          </cell>
          <cell r="H114"/>
          <cell r="I114">
            <v>13282</v>
          </cell>
          <cell r="J114">
            <v>96222</v>
          </cell>
          <cell r="K114"/>
          <cell r="L114"/>
          <cell r="M114"/>
          <cell r="N114"/>
          <cell r="O114">
            <v>0</v>
          </cell>
          <cell r="P114"/>
          <cell r="Q114">
            <v>2555</v>
          </cell>
          <cell r="R114">
            <v>98777</v>
          </cell>
          <cell r="S114">
            <v>83178</v>
          </cell>
          <cell r="T114"/>
          <cell r="U114"/>
          <cell r="V114">
            <v>0</v>
          </cell>
          <cell r="W114">
            <v>83178</v>
          </cell>
          <cell r="X114">
            <v>15599</v>
          </cell>
          <cell r="Y114">
            <v>14228</v>
          </cell>
          <cell r="Z114">
            <v>4743</v>
          </cell>
          <cell r="AA114">
            <v>9485</v>
          </cell>
          <cell r="AB114"/>
          <cell r="AC114">
            <v>0</v>
          </cell>
          <cell r="AD114">
            <v>0</v>
          </cell>
          <cell r="AE114">
            <v>0</v>
          </cell>
          <cell r="AG114">
            <v>0</v>
          </cell>
          <cell r="AH114">
            <v>0</v>
          </cell>
          <cell r="AI114">
            <v>0</v>
          </cell>
        </row>
        <row r="115">
          <cell r="B115">
            <v>38684780101352</v>
          </cell>
          <cell r="C115">
            <v>1213017</v>
          </cell>
          <cell r="D115" t="str">
            <v>Kipp Bay Area</v>
          </cell>
          <cell r="E115" t="str">
            <v>KIPP San Francisco Bay Academy</v>
          </cell>
          <cell r="F115">
            <v>45483</v>
          </cell>
          <cell r="G115">
            <v>0</v>
          </cell>
          <cell r="H115"/>
          <cell r="I115">
            <v>45483</v>
          </cell>
          <cell r="J115">
            <v>171807</v>
          </cell>
          <cell r="K115"/>
          <cell r="L115"/>
          <cell r="M115"/>
          <cell r="N115">
            <v>-135</v>
          </cell>
          <cell r="O115">
            <v>3104</v>
          </cell>
          <cell r="P115">
            <v>2923.5</v>
          </cell>
          <cell r="Q115">
            <v>0</v>
          </cell>
          <cell r="R115">
            <v>177699.5</v>
          </cell>
          <cell r="S115">
            <v>158313.5</v>
          </cell>
          <cell r="T115"/>
          <cell r="U115"/>
          <cell r="V115">
            <v>3104</v>
          </cell>
          <cell r="W115">
            <v>161417.5</v>
          </cell>
          <cell r="X115">
            <v>16282</v>
          </cell>
          <cell r="Y115">
            <v>60000</v>
          </cell>
          <cell r="Z115">
            <v>24000</v>
          </cell>
          <cell r="AA115">
            <v>36000</v>
          </cell>
          <cell r="AB115"/>
          <cell r="AC115">
            <v>0</v>
          </cell>
          <cell r="AD115">
            <v>0</v>
          </cell>
          <cell r="AE115">
            <v>0</v>
          </cell>
          <cell r="AG115">
            <v>0</v>
          </cell>
          <cell r="AH115">
            <v>0</v>
          </cell>
          <cell r="AI115">
            <v>0</v>
          </cell>
        </row>
        <row r="116">
          <cell r="B116">
            <v>38684780127530</v>
          </cell>
          <cell r="C116">
            <v>1314014</v>
          </cell>
          <cell r="D116" t="str">
            <v>Kipp Bay Area</v>
          </cell>
          <cell r="E116" t="str">
            <v>KIPP San Francisco College Preparatory</v>
          </cell>
          <cell r="F116">
            <v>31450</v>
          </cell>
          <cell r="G116">
            <v>0</v>
          </cell>
          <cell r="H116"/>
          <cell r="I116">
            <v>31450</v>
          </cell>
          <cell r="J116">
            <v>140467</v>
          </cell>
          <cell r="K116"/>
          <cell r="L116"/>
          <cell r="M116"/>
          <cell r="N116"/>
          <cell r="O116">
            <v>1006</v>
          </cell>
          <cell r="P116"/>
          <cell r="Q116">
            <v>0</v>
          </cell>
          <cell r="R116">
            <v>141473</v>
          </cell>
          <cell r="S116">
            <v>126088</v>
          </cell>
          <cell r="T116"/>
          <cell r="U116"/>
          <cell r="V116">
            <v>1006</v>
          </cell>
          <cell r="W116">
            <v>127094</v>
          </cell>
          <cell r="X116">
            <v>14379</v>
          </cell>
          <cell r="Y116">
            <v>30000</v>
          </cell>
          <cell r="Z116">
            <v>12000</v>
          </cell>
          <cell r="AA116">
            <v>18000</v>
          </cell>
          <cell r="AB116"/>
          <cell r="AC116">
            <v>0</v>
          </cell>
          <cell r="AD116">
            <v>0</v>
          </cell>
          <cell r="AE116">
            <v>0</v>
          </cell>
          <cell r="AG116">
            <v>82010</v>
          </cell>
          <cell r="AH116">
            <v>54532</v>
          </cell>
          <cell r="AI116">
            <v>27478</v>
          </cell>
        </row>
        <row r="117">
          <cell r="B117">
            <v>43694270116889</v>
          </cell>
          <cell r="C117">
            <v>1213018</v>
          </cell>
          <cell r="D117" t="str">
            <v>Kipp Bay Area</v>
          </cell>
          <cell r="E117" t="str">
            <v>KIPP San Jose Collegiate</v>
          </cell>
          <cell r="F117">
            <v>59516</v>
          </cell>
          <cell r="G117">
            <v>0</v>
          </cell>
          <cell r="H117"/>
          <cell r="I117">
            <v>59516</v>
          </cell>
          <cell r="J117">
            <v>228153</v>
          </cell>
          <cell r="K117"/>
          <cell r="L117"/>
          <cell r="M117"/>
          <cell r="N117"/>
          <cell r="O117">
            <v>3886</v>
          </cell>
          <cell r="P117"/>
          <cell r="Q117">
            <v>1269</v>
          </cell>
          <cell r="R117">
            <v>233308</v>
          </cell>
          <cell r="S117">
            <v>207826</v>
          </cell>
          <cell r="T117"/>
          <cell r="U117"/>
          <cell r="V117">
            <v>3886</v>
          </cell>
          <cell r="W117">
            <v>211712</v>
          </cell>
          <cell r="X117">
            <v>21596</v>
          </cell>
          <cell r="Y117">
            <v>3507</v>
          </cell>
          <cell r="Z117">
            <v>1410</v>
          </cell>
          <cell r="AA117">
            <v>2097</v>
          </cell>
          <cell r="AB117"/>
          <cell r="AC117">
            <v>0</v>
          </cell>
          <cell r="AD117">
            <v>0</v>
          </cell>
          <cell r="AE117">
            <v>0</v>
          </cell>
          <cell r="AG117">
            <v>57108</v>
          </cell>
          <cell r="AH117">
            <v>31490</v>
          </cell>
          <cell r="AI117">
            <v>25618</v>
          </cell>
        </row>
        <row r="118">
          <cell r="B118">
            <v>1613090101212</v>
          </cell>
          <cell r="C118">
            <v>1213019</v>
          </cell>
          <cell r="D118" t="str">
            <v>Kipp Bay Area</v>
          </cell>
          <cell r="E118" t="str">
            <v>KIPP Summit Academy</v>
          </cell>
          <cell r="F118">
            <v>50996</v>
          </cell>
          <cell r="G118">
            <v>0</v>
          </cell>
          <cell r="H118"/>
          <cell r="I118">
            <v>50996</v>
          </cell>
          <cell r="J118">
            <v>198412</v>
          </cell>
          <cell r="K118"/>
          <cell r="L118"/>
          <cell r="M118"/>
          <cell r="N118">
            <v>307</v>
          </cell>
          <cell r="O118">
            <v>3540</v>
          </cell>
          <cell r="P118"/>
          <cell r="Q118">
            <v>0</v>
          </cell>
          <cell r="R118">
            <v>202259</v>
          </cell>
          <cell r="S118">
            <v>180678.5</v>
          </cell>
          <cell r="T118"/>
          <cell r="U118"/>
          <cell r="V118">
            <v>3540</v>
          </cell>
          <cell r="W118">
            <v>184218.5</v>
          </cell>
          <cell r="X118">
            <v>18040.5</v>
          </cell>
          <cell r="Y118">
            <v>2454</v>
          </cell>
          <cell r="Z118">
            <v>818</v>
          </cell>
          <cell r="AA118">
            <v>1636</v>
          </cell>
          <cell r="AB118"/>
          <cell r="AC118">
            <v>0</v>
          </cell>
          <cell r="AD118">
            <v>0</v>
          </cell>
          <cell r="AE118">
            <v>0</v>
          </cell>
          <cell r="AG118">
            <v>0</v>
          </cell>
          <cell r="AH118">
            <v>0</v>
          </cell>
          <cell r="AI118">
            <v>0</v>
          </cell>
        </row>
        <row r="119">
          <cell r="B119">
            <v>36675870120592</v>
          </cell>
          <cell r="C119">
            <v>1011028</v>
          </cell>
          <cell r="D119" t="str">
            <v>Learn 4 Life</v>
          </cell>
          <cell r="E119" t="str">
            <v>Alta Vista Public</v>
          </cell>
          <cell r="F119">
            <v>180303</v>
          </cell>
          <cell r="G119">
            <v>0</v>
          </cell>
          <cell r="H119"/>
          <cell r="I119">
            <v>180303</v>
          </cell>
          <cell r="J119">
            <v>937395</v>
          </cell>
          <cell r="K119"/>
          <cell r="L119"/>
          <cell r="M119"/>
          <cell r="N119"/>
          <cell r="O119">
            <v>15474</v>
          </cell>
          <cell r="P119"/>
          <cell r="Q119">
            <v>0</v>
          </cell>
          <cell r="R119">
            <v>952869</v>
          </cell>
          <cell r="S119">
            <v>819440</v>
          </cell>
          <cell r="T119"/>
          <cell r="U119"/>
          <cell r="V119">
            <v>15474</v>
          </cell>
          <cell r="W119">
            <v>834914</v>
          </cell>
          <cell r="X119">
            <v>117955</v>
          </cell>
          <cell r="Y119">
            <v>0</v>
          </cell>
          <cell r="Z119">
            <v>0</v>
          </cell>
          <cell r="AA119">
            <v>0</v>
          </cell>
          <cell r="AB119"/>
          <cell r="AC119">
            <v>0</v>
          </cell>
          <cell r="AD119">
            <v>0</v>
          </cell>
          <cell r="AE119">
            <v>0</v>
          </cell>
          <cell r="AG119">
            <v>0</v>
          </cell>
          <cell r="AH119">
            <v>0</v>
          </cell>
          <cell r="AI119">
            <v>0</v>
          </cell>
        </row>
        <row r="120">
          <cell r="B120">
            <v>36677360131151</v>
          </cell>
          <cell r="C120">
            <v>1415023</v>
          </cell>
          <cell r="D120" t="str">
            <v>Learn 4 Life</v>
          </cell>
          <cell r="E120" t="str">
            <v>Alta Vista South Public Charter</v>
          </cell>
          <cell r="F120">
            <v>36837</v>
          </cell>
          <cell r="G120">
            <v>0</v>
          </cell>
          <cell r="H120"/>
          <cell r="I120">
            <v>36837</v>
          </cell>
          <cell r="J120">
            <v>240809</v>
          </cell>
          <cell r="K120"/>
          <cell r="L120"/>
          <cell r="M120"/>
          <cell r="N120"/>
          <cell r="O120">
            <v>0</v>
          </cell>
          <cell r="P120"/>
          <cell r="Q120">
            <v>0</v>
          </cell>
          <cell r="R120">
            <v>240809</v>
          </cell>
          <cell r="S120">
            <v>191808</v>
          </cell>
          <cell r="T120"/>
          <cell r="U120"/>
          <cell r="V120">
            <v>0</v>
          </cell>
          <cell r="W120">
            <v>191808</v>
          </cell>
          <cell r="X120">
            <v>49001</v>
          </cell>
          <cell r="Y120">
            <v>0</v>
          </cell>
          <cell r="Z120">
            <v>0</v>
          </cell>
          <cell r="AA120">
            <v>0</v>
          </cell>
          <cell r="AB120"/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H120">
            <v>0</v>
          </cell>
          <cell r="AI120">
            <v>0</v>
          </cell>
        </row>
        <row r="121">
          <cell r="B121">
            <v>10623800124982</v>
          </cell>
          <cell r="C121">
            <v>1213020</v>
          </cell>
          <cell r="D121" t="str">
            <v>Learn 4 Life</v>
          </cell>
          <cell r="E121" t="str">
            <v>Ambassador Phillip V. Sanchez Public Charter</v>
          </cell>
          <cell r="F121">
            <v>71670</v>
          </cell>
          <cell r="G121">
            <v>0</v>
          </cell>
          <cell r="H121"/>
          <cell r="I121">
            <v>71670</v>
          </cell>
          <cell r="J121">
            <v>325005</v>
          </cell>
          <cell r="K121"/>
          <cell r="L121"/>
          <cell r="M121"/>
          <cell r="N121"/>
          <cell r="O121">
            <v>4316</v>
          </cell>
          <cell r="P121"/>
          <cell r="Q121">
            <v>0</v>
          </cell>
          <cell r="R121">
            <v>329321</v>
          </cell>
          <cell r="S121">
            <v>271916</v>
          </cell>
          <cell r="T121"/>
          <cell r="U121"/>
          <cell r="V121">
            <v>4316</v>
          </cell>
          <cell r="W121">
            <v>276232</v>
          </cell>
          <cell r="X121">
            <v>53089</v>
          </cell>
          <cell r="Y121">
            <v>0</v>
          </cell>
          <cell r="Z121">
            <v>0</v>
          </cell>
          <cell r="AA121">
            <v>0</v>
          </cell>
          <cell r="AB121"/>
          <cell r="AC121">
            <v>0</v>
          </cell>
          <cell r="AD121">
            <v>0</v>
          </cell>
          <cell r="AE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B122">
            <v>19648570112714</v>
          </cell>
          <cell r="C122">
            <v>1213021</v>
          </cell>
          <cell r="D122" t="str">
            <v>Learn 4 Life</v>
          </cell>
          <cell r="E122" t="str">
            <v>Antelope Valley Learning Academy</v>
          </cell>
          <cell r="F122">
            <v>145470</v>
          </cell>
          <cell r="G122">
            <v>0</v>
          </cell>
          <cell r="H122"/>
          <cell r="I122">
            <v>145470</v>
          </cell>
          <cell r="J122">
            <v>801688</v>
          </cell>
          <cell r="K122"/>
          <cell r="L122"/>
          <cell r="M122"/>
          <cell r="N122"/>
          <cell r="O122">
            <v>14136</v>
          </cell>
          <cell r="P122"/>
          <cell r="Q122">
            <v>0</v>
          </cell>
          <cell r="R122">
            <v>815824</v>
          </cell>
          <cell r="S122">
            <v>723004</v>
          </cell>
          <cell r="T122"/>
          <cell r="U122"/>
          <cell r="V122">
            <v>14136</v>
          </cell>
          <cell r="W122">
            <v>737140</v>
          </cell>
          <cell r="X122">
            <v>78684</v>
          </cell>
          <cell r="Y122">
            <v>0</v>
          </cell>
          <cell r="Z122">
            <v>0</v>
          </cell>
          <cell r="AA122">
            <v>0</v>
          </cell>
          <cell r="AB122"/>
          <cell r="AC122">
            <v>0</v>
          </cell>
          <cell r="AD122">
            <v>0</v>
          </cell>
          <cell r="AE122">
            <v>0</v>
          </cell>
          <cell r="AG122">
            <v>0</v>
          </cell>
          <cell r="AH122">
            <v>0</v>
          </cell>
          <cell r="AI122">
            <v>0</v>
          </cell>
        </row>
        <row r="123">
          <cell r="B123">
            <v>19753090127100</v>
          </cell>
          <cell r="C123">
            <v>1213022</v>
          </cell>
          <cell r="D123" t="str">
            <v>Learn 4 Life</v>
          </cell>
          <cell r="E123" t="str">
            <v>Assurance Learning Academy</v>
          </cell>
          <cell r="F123">
            <v>76933</v>
          </cell>
          <cell r="G123">
            <v>0</v>
          </cell>
          <cell r="H123"/>
          <cell r="I123">
            <v>76933</v>
          </cell>
          <cell r="J123">
            <v>393465</v>
          </cell>
          <cell r="K123"/>
          <cell r="L123"/>
          <cell r="M123"/>
          <cell r="N123"/>
          <cell r="O123">
            <v>5819</v>
          </cell>
          <cell r="P123"/>
          <cell r="Q123">
            <v>0</v>
          </cell>
          <cell r="R123">
            <v>399284</v>
          </cell>
          <cell r="S123">
            <v>331616</v>
          </cell>
          <cell r="T123"/>
          <cell r="U123"/>
          <cell r="V123">
            <v>5819</v>
          </cell>
          <cell r="W123">
            <v>337435</v>
          </cell>
          <cell r="X123">
            <v>61849</v>
          </cell>
          <cell r="Y123">
            <v>0</v>
          </cell>
          <cell r="Z123">
            <v>0</v>
          </cell>
          <cell r="AA123">
            <v>0</v>
          </cell>
          <cell r="AB123"/>
          <cell r="AC123">
            <v>0</v>
          </cell>
          <cell r="AD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</row>
        <row r="124">
          <cell r="B124">
            <v>54721400123273</v>
          </cell>
          <cell r="C124">
            <v>1112013</v>
          </cell>
          <cell r="D124" t="str">
            <v>Learn 4 Life</v>
          </cell>
          <cell r="E124" t="str">
            <v>Crescent Valley Public Charter</v>
          </cell>
          <cell r="F124">
            <v>69039</v>
          </cell>
          <cell r="G124">
            <v>0</v>
          </cell>
          <cell r="H124"/>
          <cell r="I124">
            <v>69039</v>
          </cell>
          <cell r="J124">
            <v>344292</v>
          </cell>
          <cell r="K124"/>
          <cell r="L124"/>
          <cell r="M124"/>
          <cell r="N124"/>
          <cell r="O124">
            <v>3571</v>
          </cell>
          <cell r="P124"/>
          <cell r="Q124">
            <v>0</v>
          </cell>
          <cell r="R124">
            <v>347863</v>
          </cell>
          <cell r="S124">
            <v>291347</v>
          </cell>
          <cell r="T124"/>
          <cell r="U124"/>
          <cell r="V124">
            <v>3571</v>
          </cell>
          <cell r="W124">
            <v>294918</v>
          </cell>
          <cell r="X124">
            <v>52945</v>
          </cell>
          <cell r="Y124">
            <v>0</v>
          </cell>
          <cell r="Z124">
            <v>0</v>
          </cell>
          <cell r="AA124">
            <v>0</v>
          </cell>
          <cell r="AB124"/>
          <cell r="AC124">
            <v>0</v>
          </cell>
          <cell r="AD124">
            <v>0</v>
          </cell>
          <cell r="AE124">
            <v>0</v>
          </cell>
          <cell r="AG124">
            <v>0</v>
          </cell>
          <cell r="AH124">
            <v>0</v>
          </cell>
          <cell r="AI124">
            <v>0</v>
          </cell>
        </row>
        <row r="125">
          <cell r="B125">
            <v>10625470120535</v>
          </cell>
          <cell r="C125">
            <v>1213023</v>
          </cell>
          <cell r="D125" t="str">
            <v>Learn 4 Life</v>
          </cell>
          <cell r="E125" t="str">
            <v>Crescent View South Charter School</v>
          </cell>
          <cell r="F125">
            <v>73675</v>
          </cell>
          <cell r="G125">
            <v>0</v>
          </cell>
          <cell r="H125"/>
          <cell r="I125">
            <v>73675</v>
          </cell>
          <cell r="J125">
            <v>353080</v>
          </cell>
          <cell r="K125"/>
          <cell r="L125"/>
          <cell r="M125"/>
          <cell r="N125"/>
          <cell r="O125">
            <v>6165</v>
          </cell>
          <cell r="P125"/>
          <cell r="Q125">
            <v>0</v>
          </cell>
          <cell r="R125">
            <v>359245</v>
          </cell>
          <cell r="S125">
            <v>292478</v>
          </cell>
          <cell r="T125"/>
          <cell r="U125"/>
          <cell r="V125">
            <v>6165</v>
          </cell>
          <cell r="W125">
            <v>298643</v>
          </cell>
          <cell r="X125">
            <v>60602</v>
          </cell>
          <cell r="Y125">
            <v>0</v>
          </cell>
          <cell r="Z125">
            <v>0</v>
          </cell>
          <cell r="AA125">
            <v>0</v>
          </cell>
          <cell r="AB125"/>
          <cell r="AC125">
            <v>0</v>
          </cell>
          <cell r="AD125">
            <v>0</v>
          </cell>
          <cell r="AE125">
            <v>0</v>
          </cell>
          <cell r="AG125">
            <v>0</v>
          </cell>
          <cell r="AH125">
            <v>0</v>
          </cell>
          <cell r="AI125">
            <v>0</v>
          </cell>
        </row>
        <row r="126">
          <cell r="B126">
            <v>10101080109991</v>
          </cell>
          <cell r="C126">
            <v>1213024</v>
          </cell>
          <cell r="D126" t="str">
            <v>Learn 4 Life</v>
          </cell>
          <cell r="E126" t="str">
            <v>Crescent View West Charter High School</v>
          </cell>
          <cell r="F126">
            <v>57512</v>
          </cell>
          <cell r="G126">
            <v>0</v>
          </cell>
          <cell r="H126"/>
          <cell r="I126">
            <v>57512</v>
          </cell>
          <cell r="J126">
            <v>264867</v>
          </cell>
          <cell r="K126"/>
          <cell r="L126"/>
          <cell r="M126"/>
          <cell r="N126"/>
          <cell r="O126">
            <v>3554</v>
          </cell>
          <cell r="P126"/>
          <cell r="Q126">
            <v>0</v>
          </cell>
          <cell r="R126">
            <v>268421</v>
          </cell>
          <cell r="S126">
            <v>215232</v>
          </cell>
          <cell r="T126"/>
          <cell r="U126"/>
          <cell r="V126">
            <v>3554</v>
          </cell>
          <cell r="W126">
            <v>218786</v>
          </cell>
          <cell r="X126">
            <v>49635</v>
          </cell>
          <cell r="Y126">
            <v>0</v>
          </cell>
          <cell r="Z126">
            <v>0</v>
          </cell>
          <cell r="AA126">
            <v>0</v>
          </cell>
          <cell r="AB126"/>
          <cell r="AC126">
            <v>0</v>
          </cell>
          <cell r="AD126">
            <v>0</v>
          </cell>
          <cell r="AE126">
            <v>0</v>
          </cell>
          <cell r="AG126">
            <v>0</v>
          </cell>
          <cell r="AH126">
            <v>0</v>
          </cell>
          <cell r="AI126">
            <v>0</v>
          </cell>
        </row>
        <row r="127">
          <cell r="B127">
            <v>19642461996537</v>
          </cell>
          <cell r="C127">
            <v>1213025</v>
          </cell>
          <cell r="D127" t="str">
            <v>Learn 4 Life</v>
          </cell>
          <cell r="E127" t="str">
            <v>Desert Sands Charter High School</v>
          </cell>
          <cell r="F127">
            <v>249342</v>
          </cell>
          <cell r="G127">
            <v>0</v>
          </cell>
          <cell r="H127"/>
          <cell r="I127">
            <v>249342</v>
          </cell>
          <cell r="J127">
            <v>1187114</v>
          </cell>
          <cell r="K127"/>
          <cell r="L127"/>
          <cell r="M127"/>
          <cell r="N127"/>
          <cell r="O127">
            <v>20901</v>
          </cell>
          <cell r="P127"/>
          <cell r="Q127">
            <v>0</v>
          </cell>
          <cell r="R127">
            <v>1208015</v>
          </cell>
          <cell r="S127">
            <v>1082280</v>
          </cell>
          <cell r="T127"/>
          <cell r="U127"/>
          <cell r="V127">
            <v>20901</v>
          </cell>
          <cell r="W127">
            <v>1103181</v>
          </cell>
          <cell r="X127">
            <v>104834</v>
          </cell>
          <cell r="Y127">
            <v>0</v>
          </cell>
          <cell r="Z127">
            <v>0</v>
          </cell>
          <cell r="AA127">
            <v>0</v>
          </cell>
          <cell r="AB127"/>
          <cell r="AC127">
            <v>0</v>
          </cell>
          <cell r="AD127">
            <v>0</v>
          </cell>
          <cell r="AE127">
            <v>0</v>
          </cell>
          <cell r="AG127">
            <v>0</v>
          </cell>
          <cell r="AH127">
            <v>0</v>
          </cell>
          <cell r="AI127">
            <v>0</v>
          </cell>
        </row>
        <row r="128">
          <cell r="B128">
            <v>37680490119990</v>
          </cell>
          <cell r="C128">
            <v>1213026</v>
          </cell>
          <cell r="D128" t="str">
            <v>Learn 4 Life</v>
          </cell>
          <cell r="E128" t="str">
            <v>Diego Hills Charter High School</v>
          </cell>
          <cell r="F128">
            <v>109510</v>
          </cell>
          <cell r="G128">
            <v>0</v>
          </cell>
          <cell r="H128"/>
          <cell r="I128">
            <v>109510</v>
          </cell>
          <cell r="J128">
            <v>550196</v>
          </cell>
          <cell r="K128"/>
          <cell r="L128"/>
          <cell r="M128"/>
          <cell r="N128"/>
          <cell r="O128">
            <v>7592</v>
          </cell>
          <cell r="P128"/>
          <cell r="Q128">
            <v>0</v>
          </cell>
          <cell r="R128">
            <v>557788</v>
          </cell>
          <cell r="S128">
            <v>466053</v>
          </cell>
          <cell r="T128"/>
          <cell r="U128"/>
          <cell r="V128">
            <v>7592</v>
          </cell>
          <cell r="W128">
            <v>473645</v>
          </cell>
          <cell r="X128">
            <v>84143</v>
          </cell>
          <cell r="Y128">
            <v>0</v>
          </cell>
          <cell r="Z128">
            <v>0</v>
          </cell>
          <cell r="AA128">
            <v>0</v>
          </cell>
          <cell r="AB128"/>
          <cell r="AC128">
            <v>0</v>
          </cell>
          <cell r="AD128">
            <v>0</v>
          </cell>
          <cell r="AE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B129">
            <v>37679830131144</v>
          </cell>
          <cell r="C129">
            <v>1415024</v>
          </cell>
          <cell r="D129" t="str">
            <v>Learn 4 Life</v>
          </cell>
          <cell r="E129" t="str">
            <v>Diego Springs Academy</v>
          </cell>
          <cell r="F129">
            <v>9648</v>
          </cell>
          <cell r="G129">
            <v>0</v>
          </cell>
          <cell r="H129"/>
          <cell r="I129">
            <v>9648</v>
          </cell>
          <cell r="J129">
            <v>155275</v>
          </cell>
          <cell r="K129"/>
          <cell r="L129"/>
          <cell r="M129"/>
          <cell r="N129"/>
          <cell r="O129">
            <v>0</v>
          </cell>
          <cell r="P129"/>
          <cell r="Q129">
            <v>0</v>
          </cell>
          <cell r="R129">
            <v>155275</v>
          </cell>
          <cell r="S129">
            <v>122656</v>
          </cell>
          <cell r="T129"/>
          <cell r="U129"/>
          <cell r="V129">
            <v>0</v>
          </cell>
          <cell r="W129">
            <v>122656</v>
          </cell>
          <cell r="X129">
            <v>32619</v>
          </cell>
          <cell r="Y129">
            <v>0</v>
          </cell>
          <cell r="Z129">
            <v>0</v>
          </cell>
          <cell r="AA129">
            <v>0</v>
          </cell>
          <cell r="AB129"/>
          <cell r="AC129">
            <v>0</v>
          </cell>
          <cell r="AD129">
            <v>0</v>
          </cell>
          <cell r="AE129">
            <v>0</v>
          </cell>
          <cell r="AG129">
            <v>0</v>
          </cell>
          <cell r="AH129">
            <v>0</v>
          </cell>
          <cell r="AI129">
            <v>0</v>
          </cell>
        </row>
        <row r="130">
          <cell r="B130">
            <v>37681630124271</v>
          </cell>
          <cell r="C130">
            <v>1213027</v>
          </cell>
          <cell r="D130" t="str">
            <v>Learn 4 Life</v>
          </cell>
          <cell r="E130" t="str">
            <v>Diego Valley Charter High School</v>
          </cell>
          <cell r="F130">
            <v>96855</v>
          </cell>
          <cell r="G130">
            <v>0</v>
          </cell>
          <cell r="H130"/>
          <cell r="I130">
            <v>96855</v>
          </cell>
          <cell r="J130">
            <v>326519</v>
          </cell>
          <cell r="K130"/>
          <cell r="L130"/>
          <cell r="M130"/>
          <cell r="N130"/>
          <cell r="O130">
            <v>5145</v>
          </cell>
          <cell r="P130"/>
          <cell r="Q130">
            <v>0</v>
          </cell>
          <cell r="R130">
            <v>331664</v>
          </cell>
          <cell r="S130">
            <v>284423</v>
          </cell>
          <cell r="T130"/>
          <cell r="U130"/>
          <cell r="V130">
            <v>5145</v>
          </cell>
          <cell r="W130">
            <v>289568</v>
          </cell>
          <cell r="X130">
            <v>42096</v>
          </cell>
          <cell r="Y130">
            <v>0</v>
          </cell>
          <cell r="Z130">
            <v>0</v>
          </cell>
          <cell r="AA130">
            <v>0</v>
          </cell>
          <cell r="AB130"/>
          <cell r="AC130">
            <v>0</v>
          </cell>
          <cell r="AD130">
            <v>0</v>
          </cell>
          <cell r="AE130">
            <v>0</v>
          </cell>
          <cell r="AG130">
            <v>0</v>
          </cell>
          <cell r="AH130">
            <v>0</v>
          </cell>
          <cell r="AI130">
            <v>0</v>
          </cell>
        </row>
        <row r="131">
          <cell r="B131">
            <v>16639580132860</v>
          </cell>
          <cell r="C131">
            <v>1516048</v>
          </cell>
          <cell r="D131" t="str">
            <v>Learn 4 Life</v>
          </cell>
          <cell r="E131" t="str">
            <v>Kings Valley Academy</v>
          </cell>
          <cell r="F131">
            <v>0</v>
          </cell>
          <cell r="G131">
            <v>0</v>
          </cell>
          <cell r="H131"/>
          <cell r="I131">
            <v>0</v>
          </cell>
          <cell r="J131">
            <v>120169</v>
          </cell>
          <cell r="K131"/>
          <cell r="L131"/>
          <cell r="M131"/>
          <cell r="N131"/>
          <cell r="O131">
            <v>0</v>
          </cell>
          <cell r="P131"/>
          <cell r="Q131">
            <v>0</v>
          </cell>
          <cell r="R131">
            <v>120169</v>
          </cell>
          <cell r="S131">
            <v>99580</v>
          </cell>
          <cell r="T131"/>
          <cell r="U131"/>
          <cell r="V131">
            <v>0</v>
          </cell>
          <cell r="W131">
            <v>99580</v>
          </cell>
          <cell r="X131">
            <v>20589</v>
          </cell>
          <cell r="Y131">
            <v>0</v>
          </cell>
          <cell r="Z131">
            <v>0</v>
          </cell>
          <cell r="AA131">
            <v>0</v>
          </cell>
          <cell r="AB131"/>
          <cell r="AC131">
            <v>0</v>
          </cell>
          <cell r="AD131">
            <v>0</v>
          </cell>
          <cell r="AE131">
            <v>0</v>
          </cell>
          <cell r="AG131">
            <v>0</v>
          </cell>
          <cell r="AH131">
            <v>0</v>
          </cell>
          <cell r="AI131">
            <v>0</v>
          </cell>
        </row>
        <row r="132">
          <cell r="B132">
            <v>19651360114439</v>
          </cell>
          <cell r="C132">
            <v>1112014</v>
          </cell>
          <cell r="D132" t="str">
            <v>Learn 4 Life</v>
          </cell>
          <cell r="E132" t="str">
            <v>Mission View Public School</v>
          </cell>
          <cell r="F132">
            <v>148728</v>
          </cell>
          <cell r="G132">
            <v>0</v>
          </cell>
          <cell r="H132"/>
          <cell r="I132">
            <v>148728</v>
          </cell>
          <cell r="J132">
            <v>855013</v>
          </cell>
          <cell r="K132"/>
          <cell r="L132"/>
          <cell r="M132"/>
          <cell r="N132"/>
          <cell r="O132">
            <v>8210</v>
          </cell>
          <cell r="P132"/>
          <cell r="Q132">
            <v>0</v>
          </cell>
          <cell r="R132">
            <v>863223</v>
          </cell>
          <cell r="S132">
            <v>719047</v>
          </cell>
          <cell r="T132"/>
          <cell r="U132"/>
          <cell r="V132">
            <v>8210</v>
          </cell>
          <cell r="W132">
            <v>727257</v>
          </cell>
          <cell r="X132">
            <v>135966</v>
          </cell>
          <cell r="Y132">
            <v>0</v>
          </cell>
          <cell r="Z132">
            <v>0</v>
          </cell>
          <cell r="AA132">
            <v>0</v>
          </cell>
          <cell r="AB132"/>
          <cell r="AC132">
            <v>0</v>
          </cell>
          <cell r="AD132">
            <v>0</v>
          </cell>
          <cell r="AE132">
            <v>0</v>
          </cell>
          <cell r="AG132">
            <v>0</v>
          </cell>
          <cell r="AH132">
            <v>0</v>
          </cell>
          <cell r="AI132">
            <v>0</v>
          </cell>
        </row>
        <row r="133">
          <cell r="B133">
            <v>34674210132019</v>
          </cell>
          <cell r="C133">
            <v>1516022</v>
          </cell>
          <cell r="D133" t="str">
            <v>Learn 4 Life</v>
          </cell>
          <cell r="E133" t="str">
            <v>Paseo Grande Charter</v>
          </cell>
          <cell r="F133">
            <v>0</v>
          </cell>
          <cell r="G133">
            <v>0</v>
          </cell>
          <cell r="H133"/>
          <cell r="I133">
            <v>0</v>
          </cell>
          <cell r="J133">
            <v>11351</v>
          </cell>
          <cell r="K133"/>
          <cell r="L133"/>
          <cell r="M133"/>
          <cell r="N133"/>
          <cell r="O133">
            <v>0</v>
          </cell>
          <cell r="P133"/>
          <cell r="Q133">
            <v>0</v>
          </cell>
          <cell r="R133">
            <v>11351</v>
          </cell>
          <cell r="S133">
            <v>5944</v>
          </cell>
          <cell r="T133"/>
          <cell r="U133"/>
          <cell r="V133">
            <v>0</v>
          </cell>
          <cell r="W133">
            <v>5944</v>
          </cell>
          <cell r="X133">
            <v>5407</v>
          </cell>
          <cell r="Y133">
            <v>0</v>
          </cell>
          <cell r="Z133">
            <v>0</v>
          </cell>
          <cell r="AA133">
            <v>0</v>
          </cell>
          <cell r="AB133"/>
          <cell r="AC133">
            <v>0</v>
          </cell>
          <cell r="AD133">
            <v>0</v>
          </cell>
          <cell r="AE133">
            <v>0</v>
          </cell>
          <cell r="AG133">
            <v>0</v>
          </cell>
          <cell r="AH133">
            <v>0</v>
          </cell>
          <cell r="AI133">
            <v>0</v>
          </cell>
        </row>
        <row r="134">
          <cell r="B134">
            <v>56105610109900</v>
          </cell>
          <cell r="C134">
            <v>1213028</v>
          </cell>
          <cell r="D134" t="str">
            <v>Learn 4 Life</v>
          </cell>
          <cell r="E134" t="str">
            <v>Vista Real Charter High School</v>
          </cell>
          <cell r="F134">
            <v>119158</v>
          </cell>
          <cell r="G134">
            <v>0</v>
          </cell>
          <cell r="H134"/>
          <cell r="I134">
            <v>119158</v>
          </cell>
          <cell r="J134">
            <v>608714</v>
          </cell>
          <cell r="K134"/>
          <cell r="L134"/>
          <cell r="M134"/>
          <cell r="N134"/>
          <cell r="O134">
            <v>9056</v>
          </cell>
          <cell r="P134"/>
          <cell r="Q134">
            <v>0</v>
          </cell>
          <cell r="R134">
            <v>617770</v>
          </cell>
          <cell r="S134">
            <v>522078</v>
          </cell>
          <cell r="T134"/>
          <cell r="U134"/>
          <cell r="V134">
            <v>9056</v>
          </cell>
          <cell r="W134">
            <v>531134</v>
          </cell>
          <cell r="X134">
            <v>86636</v>
          </cell>
          <cell r="Y134">
            <v>0</v>
          </cell>
          <cell r="Z134">
            <v>0</v>
          </cell>
          <cell r="AA134">
            <v>0</v>
          </cell>
          <cell r="AB134"/>
          <cell r="AC134">
            <v>0</v>
          </cell>
          <cell r="AD134">
            <v>0</v>
          </cell>
          <cell r="AE134">
            <v>0</v>
          </cell>
          <cell r="AG134">
            <v>0</v>
          </cell>
          <cell r="AH134">
            <v>0</v>
          </cell>
          <cell r="AI134">
            <v>0</v>
          </cell>
        </row>
        <row r="135">
          <cell r="B135">
            <v>19646670123174</v>
          </cell>
          <cell r="C135">
            <v>1314015</v>
          </cell>
          <cell r="D135" t="str">
            <v>Life Source</v>
          </cell>
          <cell r="E135" t="str">
            <v xml:space="preserve">Life Source International Charter School </v>
          </cell>
          <cell r="F135">
            <v>48866</v>
          </cell>
          <cell r="G135">
            <v>0</v>
          </cell>
          <cell r="H135"/>
          <cell r="I135">
            <v>48866</v>
          </cell>
          <cell r="J135">
            <v>203837</v>
          </cell>
          <cell r="K135"/>
          <cell r="L135"/>
          <cell r="M135"/>
          <cell r="N135"/>
          <cell r="O135">
            <v>2555</v>
          </cell>
          <cell r="P135"/>
          <cell r="Q135">
            <v>750</v>
          </cell>
          <cell r="R135">
            <v>207142</v>
          </cell>
          <cell r="S135">
            <v>184554</v>
          </cell>
          <cell r="T135"/>
          <cell r="U135"/>
          <cell r="V135">
            <v>2555</v>
          </cell>
          <cell r="W135">
            <v>187109</v>
          </cell>
          <cell r="X135">
            <v>20033</v>
          </cell>
          <cell r="Y135">
            <v>3000</v>
          </cell>
          <cell r="Z135">
            <v>1200</v>
          </cell>
          <cell r="AA135">
            <v>1800</v>
          </cell>
          <cell r="AB135"/>
          <cell r="AC135">
            <v>0</v>
          </cell>
          <cell r="AD135">
            <v>0</v>
          </cell>
          <cell r="AE135">
            <v>0</v>
          </cell>
          <cell r="AG135">
            <v>0</v>
          </cell>
          <cell r="AH135">
            <v>0</v>
          </cell>
          <cell r="AI135">
            <v>0</v>
          </cell>
        </row>
        <row r="136">
          <cell r="B136">
            <v>1612590130633</v>
          </cell>
          <cell r="C136">
            <v>1314016</v>
          </cell>
          <cell r="D136" t="str">
            <v>Lighthouse Community</v>
          </cell>
          <cell r="E136" t="str">
            <v>Lighthouse Community Charter</v>
          </cell>
          <cell r="F136">
            <v>61145</v>
          </cell>
          <cell r="G136">
            <v>0</v>
          </cell>
          <cell r="H136"/>
          <cell r="I136">
            <v>61145</v>
          </cell>
          <cell r="J136">
            <v>229410</v>
          </cell>
          <cell r="K136"/>
          <cell r="L136"/>
          <cell r="M136"/>
          <cell r="N136"/>
          <cell r="O136">
            <v>4298</v>
          </cell>
          <cell r="P136"/>
          <cell r="Q136">
            <v>1656.25</v>
          </cell>
          <cell r="R136">
            <v>235364.25</v>
          </cell>
          <cell r="S136">
            <v>209615</v>
          </cell>
          <cell r="T136"/>
          <cell r="U136"/>
          <cell r="V136">
            <v>4298</v>
          </cell>
          <cell r="W136">
            <v>213913</v>
          </cell>
          <cell r="X136">
            <v>21451.25</v>
          </cell>
          <cell r="Y136">
            <v>98017</v>
          </cell>
          <cell r="Z136">
            <v>39758</v>
          </cell>
          <cell r="AA136">
            <v>58259</v>
          </cell>
          <cell r="AB136"/>
          <cell r="AC136">
            <v>0</v>
          </cell>
          <cell r="AD136">
            <v>0</v>
          </cell>
          <cell r="AE136">
            <v>0</v>
          </cell>
          <cell r="AG136">
            <v>0</v>
          </cell>
          <cell r="AH136">
            <v>0</v>
          </cell>
          <cell r="AI136">
            <v>0</v>
          </cell>
        </row>
        <row r="137">
          <cell r="B137">
            <v>1612590108944</v>
          </cell>
          <cell r="C137">
            <v>1314017</v>
          </cell>
          <cell r="D137" t="str">
            <v>Lighthouse Community</v>
          </cell>
          <cell r="E137" t="str">
            <v>Lighthouse Community Charter High</v>
          </cell>
          <cell r="F137">
            <v>32828</v>
          </cell>
          <cell r="G137">
            <v>0</v>
          </cell>
          <cell r="H137"/>
          <cell r="I137">
            <v>32828</v>
          </cell>
          <cell r="J137">
            <v>119997</v>
          </cell>
          <cell r="K137"/>
          <cell r="L137"/>
          <cell r="M137"/>
          <cell r="N137"/>
          <cell r="O137">
            <v>2008</v>
          </cell>
          <cell r="P137"/>
          <cell r="Q137">
            <v>0</v>
          </cell>
          <cell r="R137">
            <v>122005</v>
          </cell>
          <cell r="S137">
            <v>109404</v>
          </cell>
          <cell r="T137"/>
          <cell r="U137"/>
          <cell r="V137">
            <v>2008</v>
          </cell>
          <cell r="W137">
            <v>111412</v>
          </cell>
          <cell r="X137">
            <v>10593</v>
          </cell>
          <cell r="Y137">
            <v>42894</v>
          </cell>
          <cell r="Z137">
            <v>17667</v>
          </cell>
          <cell r="AA137">
            <v>25227</v>
          </cell>
          <cell r="AB137"/>
          <cell r="AC137">
            <v>0</v>
          </cell>
          <cell r="AD137">
            <v>0</v>
          </cell>
          <cell r="AE137">
            <v>0</v>
          </cell>
          <cell r="AG137">
            <v>0</v>
          </cell>
          <cell r="AH137">
            <v>0</v>
          </cell>
          <cell r="AI137">
            <v>0</v>
          </cell>
        </row>
        <row r="138">
          <cell r="B138">
            <v>1611920108670</v>
          </cell>
          <cell r="C138">
            <v>607005</v>
          </cell>
          <cell r="D138" t="str">
            <v>LPS</v>
          </cell>
          <cell r="E138" t="str">
            <v>Leadership Public Schools - Hayward</v>
          </cell>
          <cell r="F138">
            <v>63526</v>
          </cell>
          <cell r="G138">
            <v>0</v>
          </cell>
          <cell r="H138"/>
          <cell r="I138">
            <v>63526</v>
          </cell>
          <cell r="J138">
            <v>246858</v>
          </cell>
          <cell r="K138"/>
          <cell r="L138"/>
          <cell r="M138"/>
          <cell r="N138"/>
          <cell r="O138">
            <v>4054</v>
          </cell>
          <cell r="P138"/>
          <cell r="Q138">
            <v>0</v>
          </cell>
          <cell r="R138">
            <v>250912</v>
          </cell>
          <cell r="S138">
            <v>225712</v>
          </cell>
          <cell r="T138"/>
          <cell r="U138"/>
          <cell r="V138">
            <v>4054</v>
          </cell>
          <cell r="W138">
            <v>229766</v>
          </cell>
          <cell r="X138">
            <v>21146</v>
          </cell>
          <cell r="Y138">
            <v>0</v>
          </cell>
          <cell r="Z138">
            <v>1250</v>
          </cell>
          <cell r="AA138">
            <v>-1250</v>
          </cell>
          <cell r="AB138"/>
          <cell r="AC138">
            <v>0</v>
          </cell>
          <cell r="AD138">
            <v>0</v>
          </cell>
          <cell r="AE138">
            <v>0</v>
          </cell>
          <cell r="AG138">
            <v>0</v>
          </cell>
          <cell r="AH138">
            <v>0</v>
          </cell>
          <cell r="AI138">
            <v>0</v>
          </cell>
        </row>
        <row r="139">
          <cell r="B139">
            <v>1612590126748</v>
          </cell>
          <cell r="C139">
            <v>1213029</v>
          </cell>
          <cell r="D139" t="str">
            <v>LPS</v>
          </cell>
          <cell r="E139" t="str">
            <v>LPS: Oakland R &amp; D Campus</v>
          </cell>
          <cell r="F139">
            <v>36587</v>
          </cell>
          <cell r="G139">
            <v>0</v>
          </cell>
          <cell r="H139"/>
          <cell r="I139">
            <v>36587</v>
          </cell>
          <cell r="J139">
            <v>146577</v>
          </cell>
          <cell r="K139"/>
          <cell r="L139"/>
          <cell r="M139"/>
          <cell r="N139">
            <v>120</v>
          </cell>
          <cell r="O139">
            <v>2419</v>
          </cell>
          <cell r="P139"/>
          <cell r="Q139">
            <v>3000</v>
          </cell>
          <cell r="R139">
            <v>152116</v>
          </cell>
          <cell r="S139">
            <v>134279</v>
          </cell>
          <cell r="T139">
            <v>3000</v>
          </cell>
          <cell r="U139"/>
          <cell r="V139">
            <v>2419</v>
          </cell>
          <cell r="W139">
            <v>139698</v>
          </cell>
          <cell r="X139">
            <v>12418</v>
          </cell>
          <cell r="Y139">
            <v>0</v>
          </cell>
          <cell r="Z139">
            <v>1200</v>
          </cell>
          <cell r="AA139">
            <v>-1200</v>
          </cell>
          <cell r="AB139"/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B140">
            <v>7617960101477</v>
          </cell>
          <cell r="C140">
            <v>607007</v>
          </cell>
          <cell r="D140" t="str">
            <v>LPS</v>
          </cell>
          <cell r="E140" t="str">
            <v>Leadership Public Schools: Richmond</v>
          </cell>
          <cell r="F140">
            <v>60143</v>
          </cell>
          <cell r="G140">
            <v>0</v>
          </cell>
          <cell r="H140"/>
          <cell r="I140">
            <v>60143</v>
          </cell>
          <cell r="J140">
            <v>233089</v>
          </cell>
          <cell r="K140"/>
          <cell r="L140"/>
          <cell r="M140"/>
          <cell r="N140"/>
          <cell r="O140">
            <v>4031</v>
          </cell>
          <cell r="P140"/>
          <cell r="Q140">
            <v>0</v>
          </cell>
          <cell r="R140">
            <v>237120</v>
          </cell>
          <cell r="S140">
            <v>212233</v>
          </cell>
          <cell r="T140"/>
          <cell r="U140"/>
          <cell r="V140">
            <v>4031</v>
          </cell>
          <cell r="W140">
            <v>216264</v>
          </cell>
          <cell r="X140">
            <v>20856</v>
          </cell>
          <cell r="Y140">
            <v>51000</v>
          </cell>
          <cell r="Z140">
            <v>17825</v>
          </cell>
          <cell r="AA140">
            <v>33175</v>
          </cell>
          <cell r="AB140"/>
          <cell r="AC140">
            <v>0</v>
          </cell>
          <cell r="AD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</row>
        <row r="141">
          <cell r="B141">
            <v>43104390102905</v>
          </cell>
          <cell r="C141">
            <v>607006</v>
          </cell>
          <cell r="D141" t="str">
            <v>LPS</v>
          </cell>
          <cell r="E141" t="str">
            <v>Leadership Public Schools - San Jose</v>
          </cell>
          <cell r="F141">
            <v>28693</v>
          </cell>
          <cell r="G141">
            <v>0</v>
          </cell>
          <cell r="H141"/>
          <cell r="I141">
            <v>28693</v>
          </cell>
          <cell r="J141">
            <v>94152</v>
          </cell>
          <cell r="K141"/>
          <cell r="L141"/>
          <cell r="M141"/>
          <cell r="N141">
            <v>-44</v>
          </cell>
          <cell r="O141">
            <v>2577</v>
          </cell>
          <cell r="P141"/>
          <cell r="Q141">
            <v>0</v>
          </cell>
          <cell r="R141">
            <v>96685</v>
          </cell>
          <cell r="S141">
            <v>85338</v>
          </cell>
          <cell r="T141"/>
          <cell r="U141"/>
          <cell r="V141">
            <v>2577</v>
          </cell>
          <cell r="W141">
            <v>87915</v>
          </cell>
          <cell r="X141">
            <v>8770</v>
          </cell>
          <cell r="Y141">
            <v>21000</v>
          </cell>
          <cell r="Z141">
            <v>8240</v>
          </cell>
          <cell r="AA141">
            <v>12760</v>
          </cell>
          <cell r="AB141"/>
          <cell r="AC141">
            <v>0</v>
          </cell>
          <cell r="AD141">
            <v>0</v>
          </cell>
          <cell r="AE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B142">
            <v>37683380109157</v>
          </cell>
          <cell r="C142">
            <v>1011031</v>
          </cell>
          <cell r="D142" t="str">
            <v>Magnolia</v>
          </cell>
          <cell r="E142" t="str">
            <v>Magnolia Science Academy San Diego</v>
          </cell>
          <cell r="F142">
            <v>46485</v>
          </cell>
          <cell r="G142">
            <v>0</v>
          </cell>
          <cell r="H142"/>
          <cell r="I142">
            <v>46485</v>
          </cell>
          <cell r="J142">
            <v>194507</v>
          </cell>
          <cell r="K142"/>
          <cell r="L142"/>
          <cell r="M142"/>
          <cell r="N142"/>
          <cell r="O142">
            <v>3042</v>
          </cell>
          <cell r="P142"/>
          <cell r="Q142">
            <v>0</v>
          </cell>
          <cell r="R142">
            <v>197549</v>
          </cell>
          <cell r="S142">
            <v>175811</v>
          </cell>
          <cell r="T142"/>
          <cell r="U142"/>
          <cell r="V142">
            <v>3042</v>
          </cell>
          <cell r="W142">
            <v>178853</v>
          </cell>
          <cell r="X142">
            <v>18696</v>
          </cell>
          <cell r="Y142">
            <v>12000</v>
          </cell>
          <cell r="Z142">
            <v>4050</v>
          </cell>
          <cell r="AA142">
            <v>7950</v>
          </cell>
          <cell r="AB142"/>
          <cell r="AC142">
            <v>0</v>
          </cell>
          <cell r="AD142">
            <v>0</v>
          </cell>
          <cell r="AE142">
            <v>0</v>
          </cell>
          <cell r="AG142">
            <v>0</v>
          </cell>
          <cell r="AH142">
            <v>0</v>
          </cell>
          <cell r="AI142">
            <v>0</v>
          </cell>
        </row>
        <row r="143">
          <cell r="B143">
            <v>30768930130765</v>
          </cell>
          <cell r="C143">
            <v>1415026</v>
          </cell>
          <cell r="D143" t="str">
            <v>Magnolia</v>
          </cell>
          <cell r="E143" t="str">
            <v>Magnolia Science Academy - Santa Ana</v>
          </cell>
          <cell r="F143">
            <v>20048</v>
          </cell>
          <cell r="G143">
            <v>0</v>
          </cell>
          <cell r="H143"/>
          <cell r="I143">
            <v>20048</v>
          </cell>
          <cell r="J143">
            <v>68760</v>
          </cell>
          <cell r="K143"/>
          <cell r="L143"/>
          <cell r="M143"/>
          <cell r="N143"/>
          <cell r="O143">
            <v>1483</v>
          </cell>
          <cell r="P143"/>
          <cell r="Q143">
            <v>0</v>
          </cell>
          <cell r="R143">
            <v>70243</v>
          </cell>
          <cell r="S143">
            <v>62219</v>
          </cell>
          <cell r="T143"/>
          <cell r="U143"/>
          <cell r="V143">
            <v>1483</v>
          </cell>
          <cell r="W143">
            <v>63702</v>
          </cell>
          <cell r="X143">
            <v>6541</v>
          </cell>
          <cell r="Y143">
            <v>6454</v>
          </cell>
          <cell r="Z143">
            <v>4275</v>
          </cell>
          <cell r="AA143">
            <v>2179</v>
          </cell>
          <cell r="AB143"/>
          <cell r="AC143">
            <v>0</v>
          </cell>
          <cell r="AD143">
            <v>0</v>
          </cell>
          <cell r="AE143">
            <v>0</v>
          </cell>
          <cell r="AG143">
            <v>13332</v>
          </cell>
          <cell r="AH143">
            <v>6501</v>
          </cell>
          <cell r="AI143">
            <v>6831</v>
          </cell>
        </row>
        <row r="144">
          <cell r="B144">
            <v>19753090130955</v>
          </cell>
          <cell r="C144">
            <v>1415027</v>
          </cell>
          <cell r="D144" t="str">
            <v>Mosaica Education</v>
          </cell>
          <cell r="E144" t="str">
            <v>Mosaica Online Academy of Los Angeles</v>
          </cell>
          <cell r="F144">
            <v>6265</v>
          </cell>
          <cell r="G144">
            <v>0</v>
          </cell>
          <cell r="H144"/>
          <cell r="I144">
            <v>6265</v>
          </cell>
          <cell r="J144">
            <v>11218</v>
          </cell>
          <cell r="K144"/>
          <cell r="L144"/>
          <cell r="M144"/>
          <cell r="N144"/>
          <cell r="O144">
            <v>0</v>
          </cell>
          <cell r="P144"/>
          <cell r="Q144">
            <v>0</v>
          </cell>
          <cell r="R144">
            <v>11218</v>
          </cell>
          <cell r="S144">
            <v>11415</v>
          </cell>
          <cell r="T144"/>
          <cell r="U144"/>
          <cell r="V144">
            <v>0</v>
          </cell>
          <cell r="W144">
            <v>11415</v>
          </cell>
          <cell r="X144">
            <v>-197</v>
          </cell>
          <cell r="Y144">
            <v>0</v>
          </cell>
          <cell r="Z144">
            <v>0</v>
          </cell>
          <cell r="AA144">
            <v>0</v>
          </cell>
          <cell r="AB144"/>
          <cell r="AC144">
            <v>0</v>
          </cell>
          <cell r="AD144">
            <v>0</v>
          </cell>
          <cell r="AE144">
            <v>0</v>
          </cell>
          <cell r="AG144">
            <v>0</v>
          </cell>
          <cell r="AH144">
            <v>0</v>
          </cell>
          <cell r="AI144">
            <v>0</v>
          </cell>
        </row>
        <row r="145">
          <cell r="B145">
            <v>37680490131169</v>
          </cell>
          <cell r="C145">
            <v>1415028</v>
          </cell>
          <cell r="D145" t="str">
            <v>Mosaica Education</v>
          </cell>
          <cell r="E145" t="str">
            <v>Mosaica Online Academy of Southern California</v>
          </cell>
          <cell r="F145">
            <v>4135</v>
          </cell>
          <cell r="G145">
            <v>0</v>
          </cell>
          <cell r="H145"/>
          <cell r="I145">
            <v>4135</v>
          </cell>
          <cell r="J145">
            <v>12499</v>
          </cell>
          <cell r="K145"/>
          <cell r="L145"/>
          <cell r="M145"/>
          <cell r="N145"/>
          <cell r="O145">
            <v>0</v>
          </cell>
          <cell r="P145"/>
          <cell r="Q145">
            <v>0</v>
          </cell>
          <cell r="R145">
            <v>12499</v>
          </cell>
          <cell r="S145">
            <v>11728</v>
          </cell>
          <cell r="T145"/>
          <cell r="U145"/>
          <cell r="V145">
            <v>0</v>
          </cell>
          <cell r="W145">
            <v>11728</v>
          </cell>
          <cell r="X145">
            <v>771</v>
          </cell>
          <cell r="Y145">
            <v>0</v>
          </cell>
          <cell r="Z145">
            <v>0</v>
          </cell>
          <cell r="AA145">
            <v>0</v>
          </cell>
          <cell r="AB145"/>
          <cell r="AC145">
            <v>0</v>
          </cell>
          <cell r="AD145">
            <v>0</v>
          </cell>
          <cell r="AE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B146">
            <v>43694840123760</v>
          </cell>
          <cell r="C146">
            <v>1112016</v>
          </cell>
          <cell r="D146" t="str">
            <v>Navigator Schools</v>
          </cell>
          <cell r="E146" t="str">
            <v>Gilroy Prep</v>
          </cell>
          <cell r="F146">
            <v>45358</v>
          </cell>
          <cell r="G146">
            <v>0</v>
          </cell>
          <cell r="H146"/>
          <cell r="I146">
            <v>45358</v>
          </cell>
          <cell r="J146">
            <v>194484</v>
          </cell>
          <cell r="K146"/>
          <cell r="L146"/>
          <cell r="M146"/>
          <cell r="N146"/>
          <cell r="O146">
            <v>2586</v>
          </cell>
          <cell r="P146"/>
          <cell r="Q146">
            <v>0</v>
          </cell>
          <cell r="R146">
            <v>197070</v>
          </cell>
          <cell r="S146">
            <v>179865</v>
          </cell>
          <cell r="T146"/>
          <cell r="U146"/>
          <cell r="V146">
            <v>2586</v>
          </cell>
          <cell r="W146">
            <v>182451</v>
          </cell>
          <cell r="X146">
            <v>14619</v>
          </cell>
          <cell r="Y146">
            <v>0</v>
          </cell>
          <cell r="Z146">
            <v>1200</v>
          </cell>
          <cell r="AA146">
            <v>-1200</v>
          </cell>
          <cell r="AB146"/>
          <cell r="AC146">
            <v>0</v>
          </cell>
          <cell r="AD146">
            <v>0</v>
          </cell>
          <cell r="AE146">
            <v>0</v>
          </cell>
          <cell r="AG146">
            <v>0</v>
          </cell>
          <cell r="AH146">
            <v>0</v>
          </cell>
          <cell r="AI146">
            <v>0</v>
          </cell>
        </row>
        <row r="147">
          <cell r="B147">
            <v>35674700127688</v>
          </cell>
          <cell r="C147">
            <v>1314019</v>
          </cell>
          <cell r="D147" t="str">
            <v>Navigator Schools</v>
          </cell>
          <cell r="E147" t="str">
            <v>Hollister Prep</v>
          </cell>
          <cell r="F147">
            <v>30322</v>
          </cell>
          <cell r="G147">
            <v>0</v>
          </cell>
          <cell r="H147"/>
          <cell r="I147">
            <v>30322</v>
          </cell>
          <cell r="J147">
            <v>138686</v>
          </cell>
          <cell r="K147"/>
          <cell r="L147"/>
          <cell r="M147"/>
          <cell r="N147"/>
          <cell r="O147">
            <v>1576</v>
          </cell>
          <cell r="P147"/>
          <cell r="Q147">
            <v>3000</v>
          </cell>
          <cell r="R147">
            <v>143262</v>
          </cell>
          <cell r="S147">
            <v>128417</v>
          </cell>
          <cell r="T147"/>
          <cell r="U147"/>
          <cell r="V147">
            <v>1576</v>
          </cell>
          <cell r="W147">
            <v>129993</v>
          </cell>
          <cell r="X147">
            <v>13269</v>
          </cell>
          <cell r="Y147">
            <v>3000</v>
          </cell>
          <cell r="Z147">
            <v>1200</v>
          </cell>
          <cell r="AA147">
            <v>1800</v>
          </cell>
          <cell r="AB147"/>
          <cell r="AC147">
            <v>0</v>
          </cell>
          <cell r="AD147">
            <v>0</v>
          </cell>
          <cell r="AE147">
            <v>0</v>
          </cell>
          <cell r="AG147">
            <v>0</v>
          </cell>
          <cell r="AH147">
            <v>0</v>
          </cell>
          <cell r="AI147">
            <v>0</v>
          </cell>
        </row>
        <row r="148">
          <cell r="B148">
            <v>45752676117840</v>
          </cell>
          <cell r="C148">
            <v>1516024</v>
          </cell>
          <cell r="D148" t="str">
            <v>North Woods</v>
          </cell>
          <cell r="E148" t="str">
            <v>North Woods Discovery</v>
          </cell>
          <cell r="F148">
            <v>23431</v>
          </cell>
          <cell r="G148">
            <v>-23431</v>
          </cell>
          <cell r="H148"/>
          <cell r="I148">
            <v>0</v>
          </cell>
          <cell r="J148">
            <v>3578</v>
          </cell>
          <cell r="K148"/>
          <cell r="L148"/>
          <cell r="M148"/>
          <cell r="N148"/>
          <cell r="O148">
            <v>1616</v>
          </cell>
          <cell r="P148"/>
          <cell r="Q148">
            <v>0</v>
          </cell>
          <cell r="R148">
            <v>5194</v>
          </cell>
          <cell r="S148">
            <v>2907</v>
          </cell>
          <cell r="T148"/>
          <cell r="U148"/>
          <cell r="V148">
            <v>1616</v>
          </cell>
          <cell r="W148">
            <v>4523</v>
          </cell>
          <cell r="X148">
            <v>671</v>
          </cell>
          <cell r="Y148">
            <v>0</v>
          </cell>
          <cell r="Z148">
            <v>0</v>
          </cell>
          <cell r="AA148">
            <v>0</v>
          </cell>
          <cell r="AB148"/>
          <cell r="AC148">
            <v>0</v>
          </cell>
          <cell r="AD148">
            <v>0</v>
          </cell>
          <cell r="AE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B149">
            <v>45104540132944</v>
          </cell>
          <cell r="C149">
            <v>1516025</v>
          </cell>
          <cell r="D149" t="str">
            <v>North Woods</v>
          </cell>
          <cell r="E149" t="str">
            <v>Redding STEM Academy</v>
          </cell>
          <cell r="F149">
            <v>0</v>
          </cell>
          <cell r="G149">
            <v>23431</v>
          </cell>
          <cell r="H149"/>
          <cell r="I149">
            <v>23431</v>
          </cell>
          <cell r="J149">
            <v>95122</v>
          </cell>
          <cell r="K149"/>
          <cell r="L149"/>
          <cell r="M149"/>
          <cell r="N149"/>
          <cell r="O149">
            <v>0</v>
          </cell>
          <cell r="P149"/>
          <cell r="Q149">
            <v>0</v>
          </cell>
          <cell r="R149">
            <v>95122</v>
          </cell>
          <cell r="S149">
            <v>86106</v>
          </cell>
          <cell r="T149"/>
          <cell r="U149"/>
          <cell r="V149">
            <v>0</v>
          </cell>
          <cell r="W149">
            <v>86106</v>
          </cell>
          <cell r="X149">
            <v>9016</v>
          </cell>
          <cell r="Y149">
            <v>9048</v>
          </cell>
          <cell r="Z149">
            <v>3016</v>
          </cell>
          <cell r="AA149">
            <v>6032</v>
          </cell>
          <cell r="AB149"/>
          <cell r="AC149">
            <v>2554</v>
          </cell>
          <cell r="AD149">
            <v>0</v>
          </cell>
          <cell r="AE149">
            <v>2554</v>
          </cell>
          <cell r="AG149">
            <v>0</v>
          </cell>
          <cell r="AH149">
            <v>0</v>
          </cell>
          <cell r="AI149">
            <v>0</v>
          </cell>
        </row>
        <row r="150">
          <cell r="B150">
            <v>37679830128579</v>
          </cell>
          <cell r="C150">
            <v>1314020</v>
          </cell>
          <cell r="D150" t="str">
            <v>Oxford</v>
          </cell>
          <cell r="E150" t="str">
            <v>Oxford Preparatory Academy</v>
          </cell>
          <cell r="F150">
            <v>36086</v>
          </cell>
          <cell r="G150">
            <v>-36086</v>
          </cell>
          <cell r="H150"/>
          <cell r="I150">
            <v>0</v>
          </cell>
          <cell r="J150">
            <v>5010</v>
          </cell>
          <cell r="K150"/>
          <cell r="L150"/>
          <cell r="M150"/>
          <cell r="N150"/>
          <cell r="O150">
            <v>611</v>
          </cell>
          <cell r="P150"/>
          <cell r="Q150">
            <v>0</v>
          </cell>
          <cell r="R150">
            <v>5621</v>
          </cell>
          <cell r="S150">
            <v>5737</v>
          </cell>
          <cell r="T150"/>
          <cell r="U150"/>
          <cell r="V150">
            <v>611</v>
          </cell>
          <cell r="W150">
            <v>6348</v>
          </cell>
          <cell r="X150">
            <v>-727</v>
          </cell>
          <cell r="Y150">
            <v>0</v>
          </cell>
          <cell r="Z150">
            <v>0</v>
          </cell>
          <cell r="AA150">
            <v>0</v>
          </cell>
          <cell r="AB150"/>
          <cell r="AC150">
            <v>0</v>
          </cell>
          <cell r="AD150">
            <v>0</v>
          </cell>
          <cell r="AE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B151">
            <v>36676780121590</v>
          </cell>
          <cell r="C151">
            <v>1314021</v>
          </cell>
          <cell r="D151" t="str">
            <v>Oxford</v>
          </cell>
          <cell r="E151" t="str">
            <v>Oxford Preparatory Academy – Chino Valley</v>
          </cell>
          <cell r="F151">
            <v>146097</v>
          </cell>
          <cell r="G151">
            <v>0</v>
          </cell>
          <cell r="H151"/>
          <cell r="I151">
            <v>146097</v>
          </cell>
          <cell r="J151">
            <v>571873</v>
          </cell>
          <cell r="K151"/>
          <cell r="L151"/>
          <cell r="M151"/>
          <cell r="N151"/>
          <cell r="O151">
            <v>9936</v>
          </cell>
          <cell r="P151"/>
          <cell r="Q151">
            <v>6000</v>
          </cell>
          <cell r="R151">
            <v>587809</v>
          </cell>
          <cell r="S151">
            <v>516506</v>
          </cell>
          <cell r="T151">
            <v>6000</v>
          </cell>
          <cell r="U151"/>
          <cell r="V151">
            <v>9936</v>
          </cell>
          <cell r="W151">
            <v>532442</v>
          </cell>
          <cell r="X151">
            <v>55367</v>
          </cell>
          <cell r="Y151">
            <v>21000</v>
          </cell>
          <cell r="Z151">
            <v>8400</v>
          </cell>
          <cell r="AA151">
            <v>12600</v>
          </cell>
          <cell r="AB151"/>
          <cell r="AC151">
            <v>0</v>
          </cell>
          <cell r="AD151">
            <v>0</v>
          </cell>
          <cell r="AE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B152">
            <v>30664640124743</v>
          </cell>
          <cell r="C152">
            <v>1314022</v>
          </cell>
          <cell r="D152" t="str">
            <v>Oxford</v>
          </cell>
          <cell r="E152" t="str">
            <v>Oxford Preparatory Academy – South Orange County</v>
          </cell>
          <cell r="F152">
            <v>103496</v>
          </cell>
          <cell r="G152">
            <v>36086</v>
          </cell>
          <cell r="H152"/>
          <cell r="I152">
            <v>139582</v>
          </cell>
          <cell r="J152">
            <v>418655</v>
          </cell>
          <cell r="K152"/>
          <cell r="L152"/>
          <cell r="M152"/>
          <cell r="N152"/>
          <cell r="O152">
            <v>7276</v>
          </cell>
          <cell r="P152"/>
          <cell r="Q152">
            <v>0</v>
          </cell>
          <cell r="R152">
            <v>425931</v>
          </cell>
          <cell r="S152">
            <v>379277</v>
          </cell>
          <cell r="T152"/>
          <cell r="U152"/>
          <cell r="V152">
            <v>7276</v>
          </cell>
          <cell r="W152">
            <v>386553</v>
          </cell>
          <cell r="X152">
            <v>39378</v>
          </cell>
          <cell r="Y152">
            <v>75000</v>
          </cell>
          <cell r="Z152">
            <v>30000</v>
          </cell>
          <cell r="AA152">
            <v>45000</v>
          </cell>
          <cell r="AB152"/>
          <cell r="AC152">
            <v>0</v>
          </cell>
          <cell r="AD152">
            <v>0</v>
          </cell>
          <cell r="AE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B153">
            <v>51714230132977</v>
          </cell>
          <cell r="C153">
            <v>1516027</v>
          </cell>
          <cell r="D153" t="str">
            <v>Pacific Charter Institute</v>
          </cell>
          <cell r="E153" t="str">
            <v>Sutter Peak Charter Academy</v>
          </cell>
          <cell r="F153">
            <v>0</v>
          </cell>
          <cell r="G153">
            <v>0</v>
          </cell>
          <cell r="H153"/>
          <cell r="I153">
            <v>0</v>
          </cell>
          <cell r="J153">
            <v>69273</v>
          </cell>
          <cell r="K153"/>
          <cell r="L153"/>
          <cell r="M153"/>
          <cell r="N153"/>
          <cell r="O153">
            <v>0</v>
          </cell>
          <cell r="P153">
            <v>0</v>
          </cell>
          <cell r="Q153">
            <v>0</v>
          </cell>
          <cell r="R153">
            <v>69273</v>
          </cell>
          <cell r="S153">
            <v>48012</v>
          </cell>
          <cell r="T153"/>
          <cell r="U153"/>
          <cell r="V153">
            <v>0</v>
          </cell>
          <cell r="W153">
            <v>48012</v>
          </cell>
          <cell r="X153">
            <v>21261</v>
          </cell>
          <cell r="Y153">
            <v>874</v>
          </cell>
          <cell r="Z153">
            <v>1803</v>
          </cell>
          <cell r="AA153">
            <v>-929</v>
          </cell>
          <cell r="AB153"/>
          <cell r="AC153">
            <v>0</v>
          </cell>
          <cell r="AD153">
            <v>0</v>
          </cell>
          <cell r="AE153">
            <v>0</v>
          </cell>
          <cell r="AG153">
            <v>0</v>
          </cell>
          <cell r="AH153">
            <v>0</v>
          </cell>
          <cell r="AI153">
            <v>0</v>
          </cell>
        </row>
        <row r="154">
          <cell r="B154">
            <v>39686270129916</v>
          </cell>
          <cell r="C154">
            <v>1415029</v>
          </cell>
          <cell r="D154" t="str">
            <v>Pacific Charter Institute</v>
          </cell>
          <cell r="E154" t="str">
            <v>Valley View Charter Prep</v>
          </cell>
          <cell r="F154">
            <v>26438</v>
          </cell>
          <cell r="G154">
            <v>0</v>
          </cell>
          <cell r="H154"/>
          <cell r="I154">
            <v>26438</v>
          </cell>
          <cell r="J154">
            <v>167721</v>
          </cell>
          <cell r="K154"/>
          <cell r="L154"/>
          <cell r="M154"/>
          <cell r="N154"/>
          <cell r="O154">
            <v>0</v>
          </cell>
          <cell r="P154">
            <v>10000</v>
          </cell>
          <cell r="Q154">
            <v>0</v>
          </cell>
          <cell r="R154">
            <v>177721</v>
          </cell>
          <cell r="S154">
            <v>142146</v>
          </cell>
          <cell r="T154"/>
          <cell r="U154"/>
          <cell r="V154">
            <v>0</v>
          </cell>
          <cell r="W154">
            <v>142146</v>
          </cell>
          <cell r="X154">
            <v>35575</v>
          </cell>
          <cell r="Y154">
            <v>0</v>
          </cell>
          <cell r="Z154">
            <v>0</v>
          </cell>
          <cell r="AA154">
            <v>0</v>
          </cell>
          <cell r="AB154"/>
          <cell r="AC154">
            <v>0</v>
          </cell>
          <cell r="AD154">
            <v>0</v>
          </cell>
          <cell r="AE154">
            <v>0</v>
          </cell>
          <cell r="AG154">
            <v>0</v>
          </cell>
          <cell r="AH154">
            <v>0</v>
          </cell>
          <cell r="AI154">
            <v>0</v>
          </cell>
        </row>
        <row r="155">
          <cell r="B155">
            <v>1612590123711</v>
          </cell>
          <cell r="C155">
            <v>1516028</v>
          </cell>
          <cell r="D155" t="str">
            <v>Partners in Oakland Education</v>
          </cell>
          <cell r="E155" t="str">
            <v>Vincent Academy</v>
          </cell>
          <cell r="F155">
            <v>17792</v>
          </cell>
          <cell r="G155">
            <v>0</v>
          </cell>
          <cell r="H155"/>
          <cell r="I155">
            <v>17792</v>
          </cell>
          <cell r="J155">
            <v>115794</v>
          </cell>
          <cell r="K155"/>
          <cell r="L155"/>
          <cell r="M155"/>
          <cell r="N155"/>
          <cell r="O155">
            <v>0</v>
          </cell>
          <cell r="P155"/>
          <cell r="Q155">
            <v>0</v>
          </cell>
          <cell r="R155">
            <v>115794</v>
          </cell>
          <cell r="S155">
            <v>92628</v>
          </cell>
          <cell r="T155"/>
          <cell r="U155"/>
          <cell r="V155">
            <v>0</v>
          </cell>
          <cell r="W155">
            <v>92628</v>
          </cell>
          <cell r="X155">
            <v>23166</v>
          </cell>
          <cell r="Y155">
            <v>33000</v>
          </cell>
          <cell r="Z155">
            <v>13200</v>
          </cell>
          <cell r="AA155">
            <v>19800</v>
          </cell>
          <cell r="AB155"/>
          <cell r="AC155">
            <v>0</v>
          </cell>
          <cell r="AD155">
            <v>0</v>
          </cell>
          <cell r="AE155">
            <v>0</v>
          </cell>
          <cell r="AG155">
            <v>0</v>
          </cell>
          <cell r="AH155">
            <v>0</v>
          </cell>
          <cell r="AI155">
            <v>0</v>
          </cell>
        </row>
        <row r="156">
          <cell r="B156">
            <v>1611430122697</v>
          </cell>
          <cell r="C156">
            <v>1516029</v>
          </cell>
          <cell r="D156" t="str">
            <v>REALM Charter Schools</v>
          </cell>
          <cell r="E156" t="str">
            <v>REALM Charter High School</v>
          </cell>
          <cell r="F156">
            <v>45232</v>
          </cell>
          <cell r="G156">
            <v>0</v>
          </cell>
          <cell r="H156"/>
          <cell r="I156">
            <v>45232</v>
          </cell>
          <cell r="J156">
            <v>151052</v>
          </cell>
          <cell r="K156"/>
          <cell r="L156"/>
          <cell r="M156"/>
          <cell r="N156"/>
          <cell r="O156">
            <v>0</v>
          </cell>
          <cell r="P156"/>
          <cell r="Q156">
            <v>0</v>
          </cell>
          <cell r="R156">
            <v>151052</v>
          </cell>
          <cell r="S156">
            <v>142477</v>
          </cell>
          <cell r="T156"/>
          <cell r="U156"/>
          <cell r="V156">
            <v>0</v>
          </cell>
          <cell r="W156">
            <v>142477</v>
          </cell>
          <cell r="X156">
            <v>8575</v>
          </cell>
          <cell r="Y156">
            <v>51000</v>
          </cell>
          <cell r="Z156">
            <v>20400</v>
          </cell>
          <cell r="AA156">
            <v>30600</v>
          </cell>
          <cell r="AB156"/>
          <cell r="AC156">
            <v>7138</v>
          </cell>
          <cell r="AD156">
            <v>0</v>
          </cell>
          <cell r="AE156">
            <v>7138</v>
          </cell>
          <cell r="AG156">
            <v>0</v>
          </cell>
          <cell r="AH156">
            <v>0</v>
          </cell>
          <cell r="AI156">
            <v>0</v>
          </cell>
        </row>
        <row r="157">
          <cell r="B157">
            <v>1611430122689</v>
          </cell>
          <cell r="C157">
            <v>1516030</v>
          </cell>
          <cell r="D157" t="str">
            <v>REALM Charter Schools</v>
          </cell>
          <cell r="E157" t="str">
            <v>REALM Charter Middle School</v>
          </cell>
          <cell r="F157">
            <v>38842</v>
          </cell>
          <cell r="G157">
            <v>0</v>
          </cell>
          <cell r="H157"/>
          <cell r="I157">
            <v>38842</v>
          </cell>
          <cell r="J157">
            <v>128215</v>
          </cell>
          <cell r="K157"/>
          <cell r="L157"/>
          <cell r="M157"/>
          <cell r="N157"/>
          <cell r="O157">
            <v>0</v>
          </cell>
          <cell r="P157">
            <v>3150</v>
          </cell>
          <cell r="Q157">
            <v>3000</v>
          </cell>
          <cell r="R157">
            <v>134365</v>
          </cell>
          <cell r="S157">
            <v>119325</v>
          </cell>
          <cell r="T157"/>
          <cell r="U157"/>
          <cell r="V157">
            <v>0</v>
          </cell>
          <cell r="W157">
            <v>119325</v>
          </cell>
          <cell r="X157">
            <v>15040</v>
          </cell>
          <cell r="Y157">
            <v>24000</v>
          </cell>
          <cell r="Z157">
            <v>9600</v>
          </cell>
          <cell r="AA157">
            <v>14400</v>
          </cell>
          <cell r="AB157"/>
          <cell r="AC157">
            <v>6612</v>
          </cell>
          <cell r="AD157">
            <v>0</v>
          </cell>
          <cell r="AE157">
            <v>6612</v>
          </cell>
          <cell r="AG157">
            <v>0</v>
          </cell>
          <cell r="AH157">
            <v>0</v>
          </cell>
          <cell r="AI157">
            <v>0</v>
          </cell>
        </row>
        <row r="158">
          <cell r="B158">
            <v>43104390125781</v>
          </cell>
          <cell r="C158">
            <v>1213031</v>
          </cell>
          <cell r="D158" t="str">
            <v>Rocketship</v>
          </cell>
          <cell r="E158" t="str">
            <v>Rocketship Academy Brilliant Minds</v>
          </cell>
          <cell r="F158">
            <v>62899</v>
          </cell>
          <cell r="G158">
            <v>0</v>
          </cell>
          <cell r="H158"/>
          <cell r="I158">
            <v>62899</v>
          </cell>
          <cell r="J158">
            <v>265757</v>
          </cell>
          <cell r="K158"/>
          <cell r="L158"/>
          <cell r="M158"/>
          <cell r="N158"/>
          <cell r="O158">
            <v>3650</v>
          </cell>
          <cell r="P158"/>
          <cell r="Q158">
            <v>0</v>
          </cell>
          <cell r="R158">
            <v>269407</v>
          </cell>
          <cell r="S158">
            <v>239547</v>
          </cell>
          <cell r="T158"/>
          <cell r="U158"/>
          <cell r="V158">
            <v>3650</v>
          </cell>
          <cell r="W158">
            <v>243197</v>
          </cell>
          <cell r="X158">
            <v>26210</v>
          </cell>
          <cell r="Y158">
            <v>24000</v>
          </cell>
          <cell r="Z158">
            <v>9600</v>
          </cell>
          <cell r="AA158">
            <v>14400</v>
          </cell>
          <cell r="AB158"/>
          <cell r="AC158">
            <v>0</v>
          </cell>
          <cell r="AD158">
            <v>0</v>
          </cell>
          <cell r="AE158">
            <v>0</v>
          </cell>
          <cell r="AG158">
            <v>0</v>
          </cell>
          <cell r="AH158">
            <v>0</v>
          </cell>
          <cell r="AI158">
            <v>0</v>
          </cell>
        </row>
        <row r="159">
          <cell r="B159">
            <v>43104390125799</v>
          </cell>
          <cell r="C159">
            <v>1213032</v>
          </cell>
          <cell r="D159" t="str">
            <v>Rocketship</v>
          </cell>
          <cell r="E159" t="str">
            <v>Rocketship Alma Academy</v>
          </cell>
          <cell r="F159">
            <v>76807</v>
          </cell>
          <cell r="G159">
            <v>0</v>
          </cell>
          <cell r="H159"/>
          <cell r="I159">
            <v>76807</v>
          </cell>
          <cell r="J159">
            <v>254872</v>
          </cell>
          <cell r="K159"/>
          <cell r="L159"/>
          <cell r="M159"/>
          <cell r="N159"/>
          <cell r="O159">
            <v>4877</v>
          </cell>
          <cell r="P159"/>
          <cell r="Q159">
            <v>0</v>
          </cell>
          <cell r="R159">
            <v>259749</v>
          </cell>
          <cell r="S159">
            <v>236932</v>
          </cell>
          <cell r="T159"/>
          <cell r="U159"/>
          <cell r="V159">
            <v>4877</v>
          </cell>
          <cell r="W159">
            <v>241809</v>
          </cell>
          <cell r="X159">
            <v>17940</v>
          </cell>
          <cell r="Y159">
            <v>0</v>
          </cell>
          <cell r="Z159">
            <v>0</v>
          </cell>
          <cell r="AA159">
            <v>0</v>
          </cell>
          <cell r="AB159"/>
          <cell r="AC159">
            <v>0</v>
          </cell>
          <cell r="AD159">
            <v>0</v>
          </cell>
          <cell r="AE159">
            <v>0</v>
          </cell>
          <cell r="AG159">
            <v>0</v>
          </cell>
          <cell r="AH159">
            <v>0</v>
          </cell>
          <cell r="AI159">
            <v>0</v>
          </cell>
        </row>
        <row r="160">
          <cell r="B160">
            <v>43104390123281</v>
          </cell>
          <cell r="C160">
            <v>1112021</v>
          </cell>
          <cell r="D160" t="str">
            <v>Rocketship</v>
          </cell>
          <cell r="E160" t="str">
            <v>Rocketship Discovery Prep</v>
          </cell>
          <cell r="F160">
            <v>65531</v>
          </cell>
          <cell r="G160">
            <v>0</v>
          </cell>
          <cell r="H160"/>
          <cell r="I160">
            <v>65531</v>
          </cell>
          <cell r="J160">
            <v>228507</v>
          </cell>
          <cell r="K160"/>
          <cell r="L160"/>
          <cell r="M160"/>
          <cell r="N160"/>
          <cell r="O160">
            <v>5512</v>
          </cell>
          <cell r="P160"/>
          <cell r="Q160">
            <v>1085.5</v>
          </cell>
          <cell r="R160">
            <v>235104.5</v>
          </cell>
          <cell r="S160">
            <v>212170</v>
          </cell>
          <cell r="T160"/>
          <cell r="U160"/>
          <cell r="V160">
            <v>5512</v>
          </cell>
          <cell r="W160">
            <v>217682</v>
          </cell>
          <cell r="X160">
            <v>17422.5</v>
          </cell>
          <cell r="Y160">
            <v>15000</v>
          </cell>
          <cell r="Z160">
            <v>6000</v>
          </cell>
          <cell r="AA160">
            <v>9000</v>
          </cell>
          <cell r="AB160"/>
          <cell r="AC160">
            <v>0</v>
          </cell>
          <cell r="AD160">
            <v>0</v>
          </cell>
          <cell r="AE160">
            <v>0</v>
          </cell>
          <cell r="AG160">
            <v>0</v>
          </cell>
          <cell r="AH160">
            <v>0</v>
          </cell>
          <cell r="AI160">
            <v>0</v>
          </cell>
        </row>
        <row r="161">
          <cell r="B161">
            <v>43104390131110</v>
          </cell>
          <cell r="C161">
            <v>1415031</v>
          </cell>
          <cell r="D161" t="str">
            <v>Rocketship</v>
          </cell>
          <cell r="E161" t="str">
            <v>Rocketship Fuerza Community Prep</v>
          </cell>
          <cell r="F161">
            <v>62398</v>
          </cell>
          <cell r="G161">
            <v>0</v>
          </cell>
          <cell r="H161"/>
          <cell r="I161">
            <v>62398</v>
          </cell>
          <cell r="J161">
            <v>269800</v>
          </cell>
          <cell r="K161"/>
          <cell r="L161"/>
          <cell r="M161"/>
          <cell r="N161">
            <v>-4339</v>
          </cell>
          <cell r="O161">
            <v>0</v>
          </cell>
          <cell r="P161"/>
          <cell r="Q161">
            <v>0</v>
          </cell>
          <cell r="R161">
            <v>265461</v>
          </cell>
          <cell r="S161">
            <v>245651</v>
          </cell>
          <cell r="T161"/>
          <cell r="U161"/>
          <cell r="V161">
            <v>0</v>
          </cell>
          <cell r="W161">
            <v>245651</v>
          </cell>
          <cell r="X161">
            <v>19810</v>
          </cell>
          <cell r="Y161">
            <v>0</v>
          </cell>
          <cell r="Z161">
            <v>0</v>
          </cell>
          <cell r="AA161">
            <v>0</v>
          </cell>
          <cell r="AB161"/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</row>
        <row r="162">
          <cell r="B162">
            <v>43104390120642</v>
          </cell>
          <cell r="C162">
            <v>1011034</v>
          </cell>
          <cell r="D162" t="str">
            <v>Rocketship</v>
          </cell>
          <cell r="E162" t="str">
            <v>Rocketship Los Suenos Academy</v>
          </cell>
          <cell r="F162">
            <v>76056</v>
          </cell>
          <cell r="G162">
            <v>0</v>
          </cell>
          <cell r="H162"/>
          <cell r="I162">
            <v>76056</v>
          </cell>
          <cell r="J162">
            <v>266292</v>
          </cell>
          <cell r="K162"/>
          <cell r="L162"/>
          <cell r="M162"/>
          <cell r="N162"/>
          <cell r="O162">
            <v>5341</v>
          </cell>
          <cell r="P162"/>
          <cell r="Q162">
            <v>0</v>
          </cell>
          <cell r="R162">
            <v>271633</v>
          </cell>
          <cell r="S162">
            <v>245120</v>
          </cell>
          <cell r="T162"/>
          <cell r="U162"/>
          <cell r="V162">
            <v>5341</v>
          </cell>
          <cell r="W162">
            <v>250461</v>
          </cell>
          <cell r="X162">
            <v>21172</v>
          </cell>
          <cell r="Y162">
            <v>3815</v>
          </cell>
          <cell r="Z162">
            <v>1526</v>
          </cell>
          <cell r="AA162">
            <v>2289</v>
          </cell>
          <cell r="AB162"/>
          <cell r="AC162">
            <v>0</v>
          </cell>
          <cell r="AD162">
            <v>0</v>
          </cell>
          <cell r="AE162">
            <v>0</v>
          </cell>
          <cell r="AG162">
            <v>0</v>
          </cell>
          <cell r="AH162">
            <v>0</v>
          </cell>
          <cell r="AI162">
            <v>0</v>
          </cell>
        </row>
        <row r="163">
          <cell r="B163">
            <v>43104390113704</v>
          </cell>
          <cell r="C163">
            <v>708006</v>
          </cell>
          <cell r="D163" t="str">
            <v>Rocketship</v>
          </cell>
          <cell r="E163" t="str">
            <v>Rocketship Mateo Sheedy Elementary</v>
          </cell>
          <cell r="F163">
            <v>77434</v>
          </cell>
          <cell r="G163">
            <v>0</v>
          </cell>
          <cell r="H163"/>
          <cell r="I163">
            <v>77434</v>
          </cell>
          <cell r="J163">
            <v>284690</v>
          </cell>
          <cell r="K163"/>
          <cell r="L163"/>
          <cell r="M163"/>
          <cell r="N163"/>
          <cell r="O163">
            <v>5303</v>
          </cell>
          <cell r="P163"/>
          <cell r="Q163">
            <v>0</v>
          </cell>
          <cell r="R163">
            <v>289993</v>
          </cell>
          <cell r="S163">
            <v>261961</v>
          </cell>
          <cell r="T163"/>
          <cell r="U163"/>
          <cell r="V163">
            <v>5303</v>
          </cell>
          <cell r="W163">
            <v>267264</v>
          </cell>
          <cell r="X163">
            <v>22729</v>
          </cell>
          <cell r="Y163">
            <v>26238</v>
          </cell>
          <cell r="Z163">
            <v>8746</v>
          </cell>
          <cell r="AA163">
            <v>17492</v>
          </cell>
          <cell r="AB163"/>
          <cell r="AC163">
            <v>0</v>
          </cell>
          <cell r="AD163">
            <v>0</v>
          </cell>
          <cell r="AE163">
            <v>0</v>
          </cell>
          <cell r="AG163">
            <v>0</v>
          </cell>
          <cell r="AH163">
            <v>0</v>
          </cell>
          <cell r="AI163">
            <v>0</v>
          </cell>
        </row>
        <row r="164">
          <cell r="B164">
            <v>43694500123299</v>
          </cell>
          <cell r="C164">
            <v>1112022</v>
          </cell>
          <cell r="D164" t="str">
            <v>Rocketship</v>
          </cell>
          <cell r="E164" t="str">
            <v>Rocketship Mosaic</v>
          </cell>
          <cell r="F164">
            <v>72923</v>
          </cell>
          <cell r="G164">
            <v>0</v>
          </cell>
          <cell r="H164"/>
          <cell r="I164">
            <v>72923</v>
          </cell>
          <cell r="J164">
            <v>274637</v>
          </cell>
          <cell r="K164"/>
          <cell r="L164"/>
          <cell r="M164"/>
          <cell r="N164"/>
          <cell r="O164">
            <v>5334</v>
          </cell>
          <cell r="P164"/>
          <cell r="Q164">
            <v>0</v>
          </cell>
          <cell r="R164">
            <v>279971</v>
          </cell>
          <cell r="S164">
            <v>251752</v>
          </cell>
          <cell r="T164"/>
          <cell r="U164"/>
          <cell r="V164">
            <v>5334</v>
          </cell>
          <cell r="W164">
            <v>257086</v>
          </cell>
          <cell r="X164">
            <v>22885</v>
          </cell>
          <cell r="Y164">
            <v>18000</v>
          </cell>
          <cell r="Z164">
            <v>6962</v>
          </cell>
          <cell r="AA164">
            <v>11038</v>
          </cell>
          <cell r="AB164"/>
          <cell r="AC164">
            <v>0</v>
          </cell>
          <cell r="AD164">
            <v>0</v>
          </cell>
          <cell r="AE164">
            <v>0</v>
          </cell>
          <cell r="AG164">
            <v>0</v>
          </cell>
          <cell r="AH164">
            <v>0</v>
          </cell>
          <cell r="AI164">
            <v>0</v>
          </cell>
        </row>
        <row r="165">
          <cell r="B165">
            <v>41690050132076</v>
          </cell>
          <cell r="C165">
            <v>1516031</v>
          </cell>
          <cell r="D165" t="str">
            <v>Rocketship</v>
          </cell>
          <cell r="E165" t="str">
            <v>Rocketship Redwood City</v>
          </cell>
          <cell r="F165">
            <v>0</v>
          </cell>
          <cell r="G165">
            <v>0</v>
          </cell>
          <cell r="H165"/>
          <cell r="I165">
            <v>0</v>
          </cell>
          <cell r="J165">
            <v>111378</v>
          </cell>
          <cell r="K165"/>
          <cell r="L165"/>
          <cell r="M165"/>
          <cell r="N165"/>
          <cell r="O165">
            <v>0</v>
          </cell>
          <cell r="P165"/>
          <cell r="Q165">
            <v>0</v>
          </cell>
          <cell r="R165">
            <v>111378</v>
          </cell>
          <cell r="S165">
            <v>89436</v>
          </cell>
          <cell r="T165"/>
          <cell r="U165"/>
          <cell r="V165">
            <v>0</v>
          </cell>
          <cell r="W165">
            <v>89436</v>
          </cell>
          <cell r="X165">
            <v>21942</v>
          </cell>
          <cell r="Y165">
            <v>1634</v>
          </cell>
          <cell r="Z165">
            <v>760</v>
          </cell>
          <cell r="AA165">
            <v>874</v>
          </cell>
          <cell r="AB165"/>
          <cell r="AC165">
            <v>0</v>
          </cell>
          <cell r="AD165">
            <v>0</v>
          </cell>
          <cell r="AE165">
            <v>0</v>
          </cell>
          <cell r="AG165">
            <v>0</v>
          </cell>
          <cell r="AH165">
            <v>0</v>
          </cell>
          <cell r="AI165">
            <v>0</v>
          </cell>
        </row>
        <row r="166">
          <cell r="B166">
            <v>43104390119024</v>
          </cell>
          <cell r="C166">
            <v>910021</v>
          </cell>
          <cell r="D166" t="str">
            <v>Rocketship</v>
          </cell>
          <cell r="E166" t="str">
            <v>Rocketship Si Se Puede Academy</v>
          </cell>
          <cell r="F166">
            <v>74051</v>
          </cell>
          <cell r="G166">
            <v>0</v>
          </cell>
          <cell r="H166"/>
          <cell r="I166">
            <v>74051</v>
          </cell>
          <cell r="J166">
            <v>264342</v>
          </cell>
          <cell r="K166"/>
          <cell r="L166"/>
          <cell r="M166"/>
          <cell r="N166"/>
          <cell r="O166">
            <v>5413</v>
          </cell>
          <cell r="P166"/>
          <cell r="Q166">
            <v>0</v>
          </cell>
          <cell r="R166">
            <v>269755</v>
          </cell>
          <cell r="S166">
            <v>242137</v>
          </cell>
          <cell r="T166"/>
          <cell r="U166"/>
          <cell r="V166">
            <v>5413</v>
          </cell>
          <cell r="W166">
            <v>247550</v>
          </cell>
          <cell r="X166">
            <v>22205</v>
          </cell>
          <cell r="Y166">
            <v>9000</v>
          </cell>
          <cell r="Z166">
            <v>3600</v>
          </cell>
          <cell r="AA166">
            <v>5400</v>
          </cell>
          <cell r="AB166"/>
          <cell r="AC166">
            <v>0</v>
          </cell>
          <cell r="AD166">
            <v>0</v>
          </cell>
          <cell r="AE166">
            <v>0</v>
          </cell>
          <cell r="AG166">
            <v>0</v>
          </cell>
          <cell r="AH166">
            <v>0</v>
          </cell>
          <cell r="AI166">
            <v>0</v>
          </cell>
        </row>
        <row r="167">
          <cell r="B167">
            <v>43694500128108</v>
          </cell>
          <cell r="C167">
            <v>1314023</v>
          </cell>
          <cell r="D167" t="str">
            <v>Rocketship</v>
          </cell>
          <cell r="E167" t="str">
            <v>Rocketship Spark Academy</v>
          </cell>
          <cell r="F167">
            <v>71169</v>
          </cell>
          <cell r="G167">
            <v>0</v>
          </cell>
          <cell r="H167"/>
          <cell r="I167">
            <v>71169</v>
          </cell>
          <cell r="J167">
            <v>281198</v>
          </cell>
          <cell r="K167"/>
          <cell r="L167"/>
          <cell r="M167"/>
          <cell r="N167"/>
          <cell r="O167">
            <v>4657</v>
          </cell>
          <cell r="P167"/>
          <cell r="Q167">
            <v>0</v>
          </cell>
          <cell r="R167">
            <v>285855</v>
          </cell>
          <cell r="S167">
            <v>167946</v>
          </cell>
          <cell r="T167"/>
          <cell r="U167"/>
          <cell r="V167">
            <v>4657</v>
          </cell>
          <cell r="W167">
            <v>172603</v>
          </cell>
          <cell r="X167">
            <v>113252</v>
          </cell>
          <cell r="Y167">
            <v>6000</v>
          </cell>
          <cell r="Z167">
            <v>2400</v>
          </cell>
          <cell r="AA167">
            <v>3600</v>
          </cell>
          <cell r="AB167"/>
          <cell r="AC167">
            <v>0</v>
          </cell>
          <cell r="AD167">
            <v>0</v>
          </cell>
          <cell r="AE167">
            <v>0</v>
          </cell>
          <cell r="AG167">
            <v>0</v>
          </cell>
          <cell r="AH167">
            <v>0</v>
          </cell>
          <cell r="AI167">
            <v>0</v>
          </cell>
        </row>
        <row r="168">
          <cell r="B168">
            <v>31750856118392</v>
          </cell>
          <cell r="C168">
            <v>1011035</v>
          </cell>
          <cell r="D168" t="str">
            <v>Rocklin Academies</v>
          </cell>
          <cell r="E168" t="str">
            <v>Rocklin Academy</v>
          </cell>
          <cell r="F168">
            <v>46109</v>
          </cell>
          <cell r="G168">
            <v>0</v>
          </cell>
          <cell r="H168"/>
          <cell r="I168">
            <v>46109</v>
          </cell>
          <cell r="J168">
            <v>176410</v>
          </cell>
          <cell r="K168"/>
          <cell r="L168"/>
          <cell r="M168"/>
          <cell r="N168"/>
          <cell r="O168">
            <v>3252</v>
          </cell>
          <cell r="P168"/>
          <cell r="Q168">
            <v>0</v>
          </cell>
          <cell r="R168">
            <v>179662</v>
          </cell>
          <cell r="S168">
            <v>86702</v>
          </cell>
          <cell r="T168"/>
          <cell r="U168"/>
          <cell r="V168">
            <v>3252</v>
          </cell>
          <cell r="W168">
            <v>89954</v>
          </cell>
          <cell r="X168">
            <v>89708</v>
          </cell>
          <cell r="Y168">
            <v>0</v>
          </cell>
          <cell r="Z168">
            <v>0</v>
          </cell>
          <cell r="AA168">
            <v>0</v>
          </cell>
          <cell r="AB168"/>
          <cell r="AC168">
            <v>0</v>
          </cell>
          <cell r="AD168">
            <v>0</v>
          </cell>
          <cell r="AE168">
            <v>0</v>
          </cell>
          <cell r="AG168">
            <v>0</v>
          </cell>
          <cell r="AH168">
            <v>0</v>
          </cell>
          <cell r="AI168">
            <v>0</v>
          </cell>
        </row>
        <row r="169">
          <cell r="B169">
            <v>31668520127928</v>
          </cell>
          <cell r="C169">
            <v>1516032</v>
          </cell>
          <cell r="D169" t="str">
            <v>Rocklin Academies</v>
          </cell>
          <cell r="E169" t="str">
            <v>Rocklin Academy Gateway</v>
          </cell>
          <cell r="F169">
            <v>102619</v>
          </cell>
          <cell r="G169">
            <v>0</v>
          </cell>
          <cell r="H169"/>
          <cell r="I169">
            <v>102619</v>
          </cell>
          <cell r="J169">
            <v>491170</v>
          </cell>
          <cell r="K169"/>
          <cell r="L169"/>
          <cell r="M169"/>
          <cell r="N169"/>
          <cell r="O169">
            <v>0</v>
          </cell>
          <cell r="P169"/>
          <cell r="Q169">
            <v>6000</v>
          </cell>
          <cell r="R169">
            <v>497170</v>
          </cell>
          <cell r="S169">
            <v>450220</v>
          </cell>
          <cell r="T169"/>
          <cell r="U169"/>
          <cell r="V169">
            <v>0</v>
          </cell>
          <cell r="W169">
            <v>450220</v>
          </cell>
          <cell r="X169">
            <v>46950</v>
          </cell>
          <cell r="Y169">
            <v>48000</v>
          </cell>
          <cell r="Z169">
            <v>19200</v>
          </cell>
          <cell r="AA169">
            <v>28800</v>
          </cell>
          <cell r="AB169"/>
          <cell r="AC169">
            <v>0</v>
          </cell>
          <cell r="AD169">
            <v>0</v>
          </cell>
          <cell r="AE169">
            <v>0</v>
          </cell>
          <cell r="AG169">
            <v>0</v>
          </cell>
          <cell r="AH169">
            <v>0</v>
          </cell>
          <cell r="AI169">
            <v>0</v>
          </cell>
        </row>
        <row r="170">
          <cell r="B170">
            <v>31750850114371</v>
          </cell>
          <cell r="C170">
            <v>1011036</v>
          </cell>
          <cell r="D170" t="str">
            <v>Rocklin Academies</v>
          </cell>
          <cell r="E170" t="str">
            <v>Rocklin Academy at Meyers Street</v>
          </cell>
          <cell r="F170">
            <v>21927</v>
          </cell>
          <cell r="G170">
            <v>0</v>
          </cell>
          <cell r="H170"/>
          <cell r="I170">
            <v>21927</v>
          </cell>
          <cell r="J170">
            <v>85820</v>
          </cell>
          <cell r="K170"/>
          <cell r="L170"/>
          <cell r="M170"/>
          <cell r="N170"/>
          <cell r="O170">
            <v>1624</v>
          </cell>
          <cell r="P170"/>
          <cell r="Q170">
            <v>0</v>
          </cell>
          <cell r="R170">
            <v>87444</v>
          </cell>
          <cell r="S170">
            <v>239173</v>
          </cell>
          <cell r="T170"/>
          <cell r="U170"/>
          <cell r="V170">
            <v>1624</v>
          </cell>
          <cell r="W170">
            <v>240797</v>
          </cell>
          <cell r="X170">
            <v>-153353</v>
          </cell>
          <cell r="Y170">
            <v>0</v>
          </cell>
          <cell r="Z170">
            <v>0</v>
          </cell>
          <cell r="AA170">
            <v>0</v>
          </cell>
          <cell r="AB170"/>
          <cell r="AC170">
            <v>0</v>
          </cell>
          <cell r="AD170">
            <v>0</v>
          </cell>
          <cell r="AE170">
            <v>0</v>
          </cell>
          <cell r="AG170">
            <v>0</v>
          </cell>
          <cell r="AH170">
            <v>0</v>
          </cell>
          <cell r="AI170">
            <v>0</v>
          </cell>
        </row>
        <row r="171">
          <cell r="B171">
            <v>31750850119487</v>
          </cell>
          <cell r="C171">
            <v>910022</v>
          </cell>
          <cell r="D171" t="str">
            <v>Rocklin Academies</v>
          </cell>
          <cell r="E171" t="str">
            <v>Western Sierra Collegiate Academy</v>
          </cell>
          <cell r="F171">
            <v>91718</v>
          </cell>
          <cell r="G171">
            <v>0</v>
          </cell>
          <cell r="H171"/>
          <cell r="I171">
            <v>91718</v>
          </cell>
          <cell r="J171">
            <v>339402</v>
          </cell>
          <cell r="K171"/>
          <cell r="L171"/>
          <cell r="M171"/>
          <cell r="N171"/>
          <cell r="O171">
            <v>6174</v>
          </cell>
          <cell r="P171"/>
          <cell r="Q171">
            <v>0</v>
          </cell>
          <cell r="R171">
            <v>345576</v>
          </cell>
          <cell r="S171">
            <v>308945</v>
          </cell>
          <cell r="T171"/>
          <cell r="U171"/>
          <cell r="V171">
            <v>6174</v>
          </cell>
          <cell r="W171">
            <v>315119</v>
          </cell>
          <cell r="X171">
            <v>30457</v>
          </cell>
          <cell r="Y171">
            <v>8038</v>
          </cell>
          <cell r="Z171">
            <v>3741</v>
          </cell>
          <cell r="AA171">
            <v>4297</v>
          </cell>
          <cell r="AB171"/>
          <cell r="AC171">
            <v>0</v>
          </cell>
          <cell r="AD171">
            <v>0</v>
          </cell>
          <cell r="AE171">
            <v>0</v>
          </cell>
          <cell r="AG171">
            <v>0</v>
          </cell>
          <cell r="AH171">
            <v>0</v>
          </cell>
          <cell r="AI171">
            <v>0</v>
          </cell>
        </row>
        <row r="172">
          <cell r="B172">
            <v>37683386119168</v>
          </cell>
          <cell r="C172">
            <v>1415032</v>
          </cell>
          <cell r="D172" t="str">
            <v>San Diego Cooperative</v>
          </cell>
          <cell r="E172" t="str">
            <v>San Diego Cooperative Charter</v>
          </cell>
          <cell r="F172">
            <v>57887</v>
          </cell>
          <cell r="G172">
            <v>0</v>
          </cell>
          <cell r="H172"/>
          <cell r="I172">
            <v>57887</v>
          </cell>
          <cell r="J172">
            <v>209358</v>
          </cell>
          <cell r="K172"/>
          <cell r="L172"/>
          <cell r="M172"/>
          <cell r="N172"/>
          <cell r="O172">
            <v>0</v>
          </cell>
          <cell r="P172"/>
          <cell r="Q172">
            <v>0</v>
          </cell>
          <cell r="R172">
            <v>209358</v>
          </cell>
          <cell r="S172">
            <v>191305</v>
          </cell>
          <cell r="T172"/>
          <cell r="U172"/>
          <cell r="V172">
            <v>0</v>
          </cell>
          <cell r="W172">
            <v>191305</v>
          </cell>
          <cell r="X172">
            <v>18053</v>
          </cell>
          <cell r="Y172">
            <v>0</v>
          </cell>
          <cell r="Z172">
            <v>0</v>
          </cell>
          <cell r="AA172">
            <v>0</v>
          </cell>
          <cell r="AB172"/>
          <cell r="AC172">
            <v>0</v>
          </cell>
          <cell r="AD172">
            <v>0</v>
          </cell>
          <cell r="AE172">
            <v>0</v>
          </cell>
          <cell r="AG172">
            <v>0</v>
          </cell>
          <cell r="AH172">
            <v>0</v>
          </cell>
          <cell r="AI172">
            <v>0</v>
          </cell>
        </row>
        <row r="173">
          <cell r="B173">
            <v>37683380127654</v>
          </cell>
          <cell r="C173">
            <v>1415033</v>
          </cell>
          <cell r="D173" t="str">
            <v>San Diego Cooperative</v>
          </cell>
          <cell r="E173" t="str">
            <v>San Diego Cooperative Charter School 2</v>
          </cell>
          <cell r="F173">
            <v>19672</v>
          </cell>
          <cell r="G173">
            <v>0</v>
          </cell>
          <cell r="H173"/>
          <cell r="I173">
            <v>19672</v>
          </cell>
          <cell r="J173">
            <v>98674</v>
          </cell>
          <cell r="K173"/>
          <cell r="L173"/>
          <cell r="M173"/>
          <cell r="N173"/>
          <cell r="O173">
            <v>0</v>
          </cell>
          <cell r="P173"/>
          <cell r="Q173">
            <v>0</v>
          </cell>
          <cell r="R173">
            <v>98674</v>
          </cell>
          <cell r="S173">
            <v>86755</v>
          </cell>
          <cell r="T173"/>
          <cell r="U173"/>
          <cell r="V173">
            <v>0</v>
          </cell>
          <cell r="W173">
            <v>86755</v>
          </cell>
          <cell r="X173">
            <v>11919</v>
          </cell>
          <cell r="Y173">
            <v>4585</v>
          </cell>
          <cell r="Z173">
            <v>2417</v>
          </cell>
          <cell r="AA173">
            <v>2168</v>
          </cell>
          <cell r="AB173"/>
          <cell r="AC173">
            <v>0</v>
          </cell>
          <cell r="AD173">
            <v>0</v>
          </cell>
          <cell r="AE173">
            <v>0</v>
          </cell>
          <cell r="AG173">
            <v>0</v>
          </cell>
          <cell r="AH173">
            <v>0</v>
          </cell>
          <cell r="AI173">
            <v>0</v>
          </cell>
        </row>
        <row r="174">
          <cell r="B174">
            <v>37683380121681</v>
          </cell>
          <cell r="C174">
            <v>1314024</v>
          </cell>
          <cell r="D174" t="str">
            <v>SD Global Vision</v>
          </cell>
          <cell r="E174" t="str">
            <v>San Diego Global Vision Academy</v>
          </cell>
          <cell r="F174">
            <v>28568</v>
          </cell>
          <cell r="G174">
            <v>0</v>
          </cell>
          <cell r="H174"/>
          <cell r="I174">
            <v>28568</v>
          </cell>
          <cell r="J174">
            <v>110210</v>
          </cell>
          <cell r="K174"/>
          <cell r="L174"/>
          <cell r="M174"/>
          <cell r="N174"/>
          <cell r="O174">
            <v>1727</v>
          </cell>
          <cell r="P174"/>
          <cell r="Q174">
            <v>0</v>
          </cell>
          <cell r="R174">
            <v>111937</v>
          </cell>
          <cell r="S174">
            <v>101227</v>
          </cell>
          <cell r="T174"/>
          <cell r="U174"/>
          <cell r="V174">
            <v>1727</v>
          </cell>
          <cell r="W174">
            <v>102954</v>
          </cell>
          <cell r="X174">
            <v>8983</v>
          </cell>
          <cell r="Y174">
            <v>33000</v>
          </cell>
          <cell r="Z174">
            <v>13200</v>
          </cell>
          <cell r="AA174">
            <v>19800</v>
          </cell>
          <cell r="AB174"/>
          <cell r="AC174">
            <v>38280</v>
          </cell>
          <cell r="AD174">
            <v>14117</v>
          </cell>
          <cell r="AE174">
            <v>24163</v>
          </cell>
          <cell r="AG174">
            <v>0</v>
          </cell>
          <cell r="AH174">
            <v>0</v>
          </cell>
          <cell r="AI174">
            <v>0</v>
          </cell>
        </row>
        <row r="175">
          <cell r="B175">
            <v>37683380125583</v>
          </cell>
          <cell r="C175">
            <v>1314025</v>
          </cell>
          <cell r="D175" t="str">
            <v>SD Global Vision</v>
          </cell>
          <cell r="E175" t="str">
            <v>San Diego Global Vision Academy Middle</v>
          </cell>
          <cell r="F175">
            <v>10776</v>
          </cell>
          <cell r="G175">
            <v>0</v>
          </cell>
          <cell r="H175"/>
          <cell r="I175">
            <v>10776</v>
          </cell>
          <cell r="J175">
            <v>39121</v>
          </cell>
          <cell r="K175"/>
          <cell r="L175"/>
          <cell r="M175"/>
          <cell r="N175"/>
          <cell r="O175">
            <v>493</v>
          </cell>
          <cell r="P175"/>
          <cell r="Q175">
            <v>0</v>
          </cell>
          <cell r="R175">
            <v>39614</v>
          </cell>
          <cell r="S175">
            <v>35983</v>
          </cell>
          <cell r="T175"/>
          <cell r="U175"/>
          <cell r="V175">
            <v>493</v>
          </cell>
          <cell r="W175">
            <v>36476</v>
          </cell>
          <cell r="X175">
            <v>3138</v>
          </cell>
          <cell r="Y175">
            <v>20205</v>
          </cell>
          <cell r="Z175">
            <v>8206</v>
          </cell>
          <cell r="AA175">
            <v>11999</v>
          </cell>
          <cell r="AB175"/>
          <cell r="AC175">
            <v>0</v>
          </cell>
          <cell r="AD175">
            <v>0</v>
          </cell>
          <cell r="AE175">
            <v>0</v>
          </cell>
          <cell r="AG175">
            <v>0</v>
          </cell>
          <cell r="AH175">
            <v>0</v>
          </cell>
          <cell r="AI175">
            <v>0</v>
          </cell>
        </row>
        <row r="176">
          <cell r="B176">
            <v>19768850132928</v>
          </cell>
          <cell r="C176">
            <v>1415034</v>
          </cell>
          <cell r="D176" t="str">
            <v>Semillas Sociedad Civil</v>
          </cell>
          <cell r="E176" t="str">
            <v>Anahuacalmecac International University Preparatory of North America</v>
          </cell>
          <cell r="F176">
            <v>14033</v>
          </cell>
          <cell r="G176">
            <v>0</v>
          </cell>
          <cell r="H176"/>
          <cell r="I176">
            <v>14033</v>
          </cell>
          <cell r="J176">
            <v>162740</v>
          </cell>
          <cell r="K176"/>
          <cell r="L176"/>
          <cell r="M176"/>
          <cell r="N176"/>
          <cell r="O176">
            <v>0</v>
          </cell>
          <cell r="P176"/>
          <cell r="Q176">
            <v>0</v>
          </cell>
          <cell r="R176">
            <v>162740</v>
          </cell>
          <cell r="S176">
            <v>136384</v>
          </cell>
          <cell r="T176"/>
          <cell r="U176"/>
          <cell r="V176">
            <v>0</v>
          </cell>
          <cell r="W176">
            <v>136384</v>
          </cell>
          <cell r="X176">
            <v>26356</v>
          </cell>
          <cell r="Y176">
            <v>15000</v>
          </cell>
          <cell r="Z176">
            <v>6000</v>
          </cell>
          <cell r="AA176">
            <v>9000</v>
          </cell>
          <cell r="AB176"/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</row>
        <row r="177">
          <cell r="B177">
            <v>38684780118133</v>
          </cell>
          <cell r="C177">
            <v>1112023</v>
          </cell>
          <cell r="D177" t="str">
            <v>SF Five Keys</v>
          </cell>
          <cell r="E177" t="str">
            <v>Five Keys Adult School (SF Sheriff's)</v>
          </cell>
          <cell r="F177">
            <v>0</v>
          </cell>
          <cell r="G177">
            <v>0</v>
          </cell>
          <cell r="H177"/>
          <cell r="I177">
            <v>0</v>
          </cell>
          <cell r="J177">
            <v>55658</v>
          </cell>
          <cell r="K177"/>
          <cell r="L177"/>
          <cell r="M177"/>
          <cell r="N177">
            <v>-268</v>
          </cell>
          <cell r="O177">
            <v>0</v>
          </cell>
          <cell r="P177"/>
          <cell r="Q177">
            <v>0</v>
          </cell>
          <cell r="R177">
            <v>55390</v>
          </cell>
          <cell r="S177">
            <v>50514</v>
          </cell>
          <cell r="T177"/>
          <cell r="U177"/>
          <cell r="V177">
            <v>0</v>
          </cell>
          <cell r="W177">
            <v>50514</v>
          </cell>
          <cell r="X177">
            <v>4876</v>
          </cell>
          <cell r="Y177">
            <v>0</v>
          </cell>
          <cell r="Z177">
            <v>0</v>
          </cell>
          <cell r="AA177">
            <v>0</v>
          </cell>
          <cell r="AB177"/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</row>
        <row r="178">
          <cell r="B178">
            <v>38684780101774</v>
          </cell>
          <cell r="C178">
            <v>1112024</v>
          </cell>
          <cell r="D178" t="str">
            <v>SF Five Keys</v>
          </cell>
          <cell r="E178" t="str">
            <v>Five Keys Charter (SF Sheriff's)</v>
          </cell>
          <cell r="F178">
            <v>0</v>
          </cell>
          <cell r="G178">
            <v>0</v>
          </cell>
          <cell r="H178"/>
          <cell r="I178">
            <v>0</v>
          </cell>
          <cell r="J178">
            <v>156376</v>
          </cell>
          <cell r="K178"/>
          <cell r="L178"/>
          <cell r="M178"/>
          <cell r="N178">
            <v>-912</v>
          </cell>
          <cell r="O178">
            <v>0</v>
          </cell>
          <cell r="P178"/>
          <cell r="Q178">
            <v>0</v>
          </cell>
          <cell r="R178">
            <v>155464</v>
          </cell>
          <cell r="S178">
            <v>159525</v>
          </cell>
          <cell r="T178"/>
          <cell r="U178"/>
          <cell r="V178">
            <v>0</v>
          </cell>
          <cell r="W178">
            <v>159525</v>
          </cell>
          <cell r="X178">
            <v>-4061</v>
          </cell>
          <cell r="Y178">
            <v>3000</v>
          </cell>
          <cell r="Z178">
            <v>1200</v>
          </cell>
          <cell r="AA178">
            <v>1800</v>
          </cell>
          <cell r="AB178"/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</row>
        <row r="179">
          <cell r="B179">
            <v>38684780118141</v>
          </cell>
          <cell r="C179">
            <v>1112025</v>
          </cell>
          <cell r="D179" t="str">
            <v>SF Five Keys</v>
          </cell>
          <cell r="E179" t="str">
            <v>Five Keys Independence HS (SF Sheriff's)</v>
          </cell>
          <cell r="F179">
            <v>178423</v>
          </cell>
          <cell r="G179">
            <v>0</v>
          </cell>
          <cell r="H179"/>
          <cell r="I179">
            <v>178423</v>
          </cell>
          <cell r="J179">
            <v>733897</v>
          </cell>
          <cell r="K179"/>
          <cell r="L179"/>
          <cell r="M179"/>
          <cell r="N179">
            <v>-418</v>
          </cell>
          <cell r="O179">
            <v>5982</v>
          </cell>
          <cell r="P179"/>
          <cell r="Q179">
            <v>0</v>
          </cell>
          <cell r="R179">
            <v>739461</v>
          </cell>
          <cell r="S179">
            <v>574798</v>
          </cell>
          <cell r="T179"/>
          <cell r="U179"/>
          <cell r="V179">
            <v>5982</v>
          </cell>
          <cell r="W179">
            <v>580780</v>
          </cell>
          <cell r="X179">
            <v>158681</v>
          </cell>
          <cell r="Y179">
            <v>45000</v>
          </cell>
          <cell r="Z179">
            <v>18000</v>
          </cell>
          <cell r="AA179">
            <v>27000</v>
          </cell>
          <cell r="AB179"/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</row>
        <row r="180">
          <cell r="B180">
            <v>34674390125591</v>
          </cell>
          <cell r="C180">
            <v>1213033</v>
          </cell>
          <cell r="D180" t="str">
            <v>St. Hope</v>
          </cell>
          <cell r="E180" t="str">
            <v>Oak Park Preparatory Academy</v>
          </cell>
          <cell r="F180">
            <v>16790</v>
          </cell>
          <cell r="G180">
            <v>-16132.01</v>
          </cell>
          <cell r="H180"/>
          <cell r="I180">
            <v>657.98999999999978</v>
          </cell>
          <cell r="J180">
            <v>56113</v>
          </cell>
          <cell r="K180"/>
          <cell r="L180"/>
          <cell r="M180"/>
          <cell r="N180"/>
          <cell r="O180">
            <v>986</v>
          </cell>
          <cell r="P180"/>
          <cell r="Q180">
            <v>0</v>
          </cell>
          <cell r="R180">
            <v>57099</v>
          </cell>
          <cell r="S180">
            <v>51865</v>
          </cell>
          <cell r="T180"/>
          <cell r="U180"/>
          <cell r="V180">
            <v>986</v>
          </cell>
          <cell r="W180">
            <v>52851</v>
          </cell>
          <cell r="X180">
            <v>4248</v>
          </cell>
          <cell r="Y180">
            <v>3000</v>
          </cell>
          <cell r="Z180">
            <v>1200</v>
          </cell>
          <cell r="AA180">
            <v>1800</v>
          </cell>
          <cell r="AB180"/>
          <cell r="AC180">
            <v>0</v>
          </cell>
          <cell r="AD180">
            <v>0</v>
          </cell>
          <cell r="AE180">
            <v>0</v>
          </cell>
          <cell r="AG180">
            <v>0</v>
          </cell>
          <cell r="AH180">
            <v>0</v>
          </cell>
          <cell r="AI180">
            <v>0</v>
          </cell>
        </row>
        <row r="181">
          <cell r="B181">
            <v>34674390101048</v>
          </cell>
          <cell r="C181">
            <v>1011037</v>
          </cell>
          <cell r="D181" t="str">
            <v>St. Hope</v>
          </cell>
          <cell r="E181" t="str">
            <v>St. HOPE Public School 7</v>
          </cell>
          <cell r="F181">
            <v>77810</v>
          </cell>
          <cell r="G181">
            <v>12669.41</v>
          </cell>
          <cell r="H181"/>
          <cell r="I181">
            <v>90479.41</v>
          </cell>
          <cell r="J181">
            <v>264491</v>
          </cell>
          <cell r="K181"/>
          <cell r="L181"/>
          <cell r="M181"/>
          <cell r="N181"/>
          <cell r="O181">
            <v>5074</v>
          </cell>
          <cell r="P181"/>
          <cell r="Q181">
            <v>2468.81</v>
          </cell>
          <cell r="R181">
            <v>272033.81</v>
          </cell>
          <cell r="S181">
            <v>245616</v>
          </cell>
          <cell r="T181"/>
          <cell r="U181"/>
          <cell r="V181">
            <v>5074</v>
          </cell>
          <cell r="W181">
            <v>250690</v>
          </cell>
          <cell r="X181">
            <v>21343.809999999998</v>
          </cell>
          <cell r="Y181">
            <v>42000</v>
          </cell>
          <cell r="Z181">
            <v>16800</v>
          </cell>
          <cell r="AA181">
            <v>25200</v>
          </cell>
          <cell r="AB181"/>
          <cell r="AC181">
            <v>0</v>
          </cell>
          <cell r="AD181">
            <v>0</v>
          </cell>
          <cell r="AE181">
            <v>0</v>
          </cell>
          <cell r="AG181">
            <v>77668</v>
          </cell>
          <cell r="AH181">
            <v>18320</v>
          </cell>
          <cell r="AI181">
            <v>59348</v>
          </cell>
        </row>
        <row r="182">
          <cell r="B182">
            <v>34674390102038</v>
          </cell>
          <cell r="C182">
            <v>1011038</v>
          </cell>
          <cell r="D182" t="str">
            <v>St. Hope</v>
          </cell>
          <cell r="E182" t="str">
            <v>Sacramento Charter High</v>
          </cell>
          <cell r="F182">
            <v>123543</v>
          </cell>
          <cell r="G182">
            <v>3462.6</v>
          </cell>
          <cell r="H182"/>
          <cell r="I182">
            <v>127005.6</v>
          </cell>
          <cell r="J182">
            <v>419997</v>
          </cell>
          <cell r="K182"/>
          <cell r="L182"/>
          <cell r="M182"/>
          <cell r="N182"/>
          <cell r="O182">
            <v>7788</v>
          </cell>
          <cell r="P182"/>
          <cell r="Q182">
            <v>0</v>
          </cell>
          <cell r="R182">
            <v>427785</v>
          </cell>
          <cell r="S182">
            <v>396804</v>
          </cell>
          <cell r="T182"/>
          <cell r="U182"/>
          <cell r="V182">
            <v>7788</v>
          </cell>
          <cell r="W182">
            <v>404592</v>
          </cell>
          <cell r="X182">
            <v>23193</v>
          </cell>
          <cell r="Y182">
            <v>63000</v>
          </cell>
          <cell r="Z182">
            <v>25200</v>
          </cell>
          <cell r="AA182">
            <v>37800</v>
          </cell>
          <cell r="AB182"/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B183">
            <v>39686760120725</v>
          </cell>
          <cell r="C183">
            <v>1011039</v>
          </cell>
          <cell r="D183" t="str">
            <v>Stockton Collegiate</v>
          </cell>
          <cell r="E183" t="str">
            <v>Stockton Collegiate International Elementary</v>
          </cell>
          <cell r="F183">
            <v>0</v>
          </cell>
          <cell r="G183">
            <v>0</v>
          </cell>
          <cell r="H183"/>
          <cell r="I183">
            <v>0</v>
          </cell>
          <cell r="J183">
            <v>191244</v>
          </cell>
          <cell r="K183"/>
          <cell r="L183"/>
          <cell r="M183"/>
          <cell r="N183"/>
          <cell r="O183">
            <v>0</v>
          </cell>
          <cell r="P183"/>
          <cell r="Q183">
            <v>0</v>
          </cell>
          <cell r="R183">
            <v>191244</v>
          </cell>
          <cell r="S183">
            <v>172709</v>
          </cell>
          <cell r="T183"/>
          <cell r="U183"/>
          <cell r="V183">
            <v>0</v>
          </cell>
          <cell r="W183">
            <v>172709</v>
          </cell>
          <cell r="X183">
            <v>18535</v>
          </cell>
          <cell r="Y183">
            <v>0</v>
          </cell>
          <cell r="Z183">
            <v>0</v>
          </cell>
          <cell r="AA183">
            <v>0</v>
          </cell>
          <cell r="AB183"/>
          <cell r="AC183">
            <v>0</v>
          </cell>
          <cell r="AD183">
            <v>0</v>
          </cell>
          <cell r="AE183">
            <v>0</v>
          </cell>
          <cell r="AG183">
            <v>0</v>
          </cell>
          <cell r="AH183">
            <v>0</v>
          </cell>
          <cell r="AI183">
            <v>0</v>
          </cell>
        </row>
        <row r="184">
          <cell r="B184">
            <v>39686760120733</v>
          </cell>
          <cell r="C184">
            <v>1011040</v>
          </cell>
          <cell r="D184" t="str">
            <v>Stockton Collegiate</v>
          </cell>
          <cell r="E184" t="str">
            <v>Stockton Collegiate International Secondary</v>
          </cell>
          <cell r="F184">
            <v>0</v>
          </cell>
          <cell r="G184">
            <v>0</v>
          </cell>
          <cell r="H184"/>
          <cell r="I184">
            <v>0</v>
          </cell>
          <cell r="J184">
            <v>148364</v>
          </cell>
          <cell r="K184"/>
          <cell r="L184"/>
          <cell r="M184"/>
          <cell r="N184"/>
          <cell r="O184">
            <v>3811</v>
          </cell>
          <cell r="P184"/>
          <cell r="Q184">
            <v>0</v>
          </cell>
          <cell r="R184">
            <v>152175</v>
          </cell>
          <cell r="S184">
            <v>135012</v>
          </cell>
          <cell r="T184"/>
          <cell r="U184"/>
          <cell r="V184">
            <v>3811</v>
          </cell>
          <cell r="W184">
            <v>138823</v>
          </cell>
          <cell r="X184">
            <v>13352</v>
          </cell>
          <cell r="Y184">
            <v>0</v>
          </cell>
          <cell r="Z184">
            <v>852</v>
          </cell>
          <cell r="AA184">
            <v>-852</v>
          </cell>
          <cell r="AB184"/>
          <cell r="AC184">
            <v>0</v>
          </cell>
          <cell r="AD184">
            <v>0</v>
          </cell>
          <cell r="AE184">
            <v>0</v>
          </cell>
          <cell r="AG184">
            <v>0</v>
          </cell>
          <cell r="AH184">
            <v>0</v>
          </cell>
          <cell r="AI184">
            <v>0</v>
          </cell>
        </row>
        <row r="185">
          <cell r="B185">
            <v>7100740129684</v>
          </cell>
          <cell r="C185">
            <v>1415035</v>
          </cell>
          <cell r="D185" t="str">
            <v>Summit</v>
          </cell>
          <cell r="E185" t="str">
            <v>Summit Public School K2</v>
          </cell>
          <cell r="F185">
            <v>15662</v>
          </cell>
          <cell r="G185">
            <v>0</v>
          </cell>
          <cell r="H185"/>
          <cell r="I185">
            <v>15662</v>
          </cell>
          <cell r="J185">
            <v>101806</v>
          </cell>
          <cell r="K185"/>
          <cell r="L185"/>
          <cell r="M185"/>
          <cell r="N185"/>
          <cell r="O185">
            <v>0</v>
          </cell>
          <cell r="P185"/>
          <cell r="Q185">
            <v>3000</v>
          </cell>
          <cell r="R185">
            <v>104806</v>
          </cell>
          <cell r="S185">
            <v>89033</v>
          </cell>
          <cell r="T185"/>
          <cell r="U185"/>
          <cell r="V185">
            <v>0</v>
          </cell>
          <cell r="W185">
            <v>89033</v>
          </cell>
          <cell r="X185">
            <v>15773</v>
          </cell>
          <cell r="Y185">
            <v>2438</v>
          </cell>
          <cell r="Z185">
            <v>1200</v>
          </cell>
          <cell r="AA185">
            <v>1238</v>
          </cell>
          <cell r="AB185"/>
          <cell r="AC185">
            <v>0</v>
          </cell>
          <cell r="AD185">
            <v>0</v>
          </cell>
          <cell r="AE185">
            <v>0</v>
          </cell>
          <cell r="AG185">
            <v>0</v>
          </cell>
          <cell r="AH185">
            <v>0</v>
          </cell>
          <cell r="AI185">
            <v>0</v>
          </cell>
        </row>
        <row r="186">
          <cell r="B186">
            <v>43104390128090</v>
          </cell>
          <cell r="C186">
            <v>1314026</v>
          </cell>
          <cell r="D186" t="str">
            <v>Summit</v>
          </cell>
          <cell r="E186" t="str">
            <v>Summit Public School: Denali</v>
          </cell>
          <cell r="F186">
            <v>25937</v>
          </cell>
          <cell r="G186">
            <v>0</v>
          </cell>
          <cell r="H186"/>
          <cell r="I186">
            <v>25937</v>
          </cell>
          <cell r="J186">
            <v>149570</v>
          </cell>
          <cell r="K186"/>
          <cell r="L186"/>
          <cell r="M186"/>
          <cell r="N186">
            <v>5</v>
          </cell>
          <cell r="O186">
            <v>1135</v>
          </cell>
          <cell r="P186"/>
          <cell r="Q186">
            <v>0</v>
          </cell>
          <cell r="R186">
            <v>150710</v>
          </cell>
          <cell r="S186">
            <v>131214.5</v>
          </cell>
          <cell r="T186"/>
          <cell r="U186"/>
          <cell r="V186">
            <v>1135</v>
          </cell>
          <cell r="W186">
            <v>132349.5</v>
          </cell>
          <cell r="X186">
            <v>18360.5</v>
          </cell>
          <cell r="Y186">
            <v>10072</v>
          </cell>
          <cell r="Z186">
            <v>4587</v>
          </cell>
          <cell r="AA186">
            <v>5485</v>
          </cell>
          <cell r="AB186"/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</row>
        <row r="187">
          <cell r="B187">
            <v>43694270123745</v>
          </cell>
          <cell r="C187">
            <v>1112026</v>
          </cell>
          <cell r="D187" t="str">
            <v>Summit</v>
          </cell>
          <cell r="E187" t="str">
            <v>Summit Public School: Rainier</v>
          </cell>
          <cell r="F187">
            <v>33705</v>
          </cell>
          <cell r="G187">
            <v>0</v>
          </cell>
          <cell r="H187"/>
          <cell r="I187">
            <v>33705</v>
          </cell>
          <cell r="J187">
            <v>163177</v>
          </cell>
          <cell r="K187"/>
          <cell r="L187"/>
          <cell r="M187"/>
          <cell r="N187">
            <v>-10</v>
          </cell>
          <cell r="O187">
            <v>2223</v>
          </cell>
          <cell r="P187"/>
          <cell r="Q187">
            <v>0</v>
          </cell>
          <cell r="R187">
            <v>165390</v>
          </cell>
          <cell r="S187">
            <v>145357</v>
          </cell>
          <cell r="T187"/>
          <cell r="U187"/>
          <cell r="V187">
            <v>2223</v>
          </cell>
          <cell r="W187">
            <v>147580</v>
          </cell>
          <cell r="X187">
            <v>17810</v>
          </cell>
          <cell r="Y187">
            <v>14836</v>
          </cell>
          <cell r="Z187">
            <v>4980</v>
          </cell>
          <cell r="AA187">
            <v>9856</v>
          </cell>
          <cell r="AB187"/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</row>
        <row r="188">
          <cell r="B188">
            <v>41689240127548</v>
          </cell>
          <cell r="C188">
            <v>1314027</v>
          </cell>
          <cell r="D188" t="str">
            <v>Summit</v>
          </cell>
          <cell r="E188" t="str">
            <v>Summit Public School: Shasta</v>
          </cell>
          <cell r="F188">
            <v>27565</v>
          </cell>
          <cell r="G188">
            <v>0</v>
          </cell>
          <cell r="H188"/>
          <cell r="I188">
            <v>27565</v>
          </cell>
          <cell r="J188">
            <v>146933</v>
          </cell>
          <cell r="K188"/>
          <cell r="L188"/>
          <cell r="M188"/>
          <cell r="N188">
            <v>446</v>
          </cell>
          <cell r="O188">
            <v>961</v>
          </cell>
          <cell r="P188"/>
          <cell r="Q188">
            <v>0</v>
          </cell>
          <cell r="R188">
            <v>148340</v>
          </cell>
          <cell r="S188">
            <v>129599</v>
          </cell>
          <cell r="T188"/>
          <cell r="U188"/>
          <cell r="V188">
            <v>961</v>
          </cell>
          <cell r="W188">
            <v>130560</v>
          </cell>
          <cell r="X188">
            <v>17780</v>
          </cell>
          <cell r="Y188">
            <v>19034</v>
          </cell>
          <cell r="Z188">
            <v>8684</v>
          </cell>
          <cell r="AA188">
            <v>10350</v>
          </cell>
          <cell r="AB188"/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</row>
        <row r="189">
          <cell r="B189">
            <v>43104390123794</v>
          </cell>
          <cell r="C189">
            <v>1112027</v>
          </cell>
          <cell r="D189" t="str">
            <v>Summit</v>
          </cell>
          <cell r="E189" t="str">
            <v>Summit Public School: Tahoma</v>
          </cell>
          <cell r="F189">
            <v>40847</v>
          </cell>
          <cell r="G189">
            <v>0</v>
          </cell>
          <cell r="H189"/>
          <cell r="I189">
            <v>40847</v>
          </cell>
          <cell r="J189">
            <v>127451</v>
          </cell>
          <cell r="K189"/>
          <cell r="L189"/>
          <cell r="M189"/>
          <cell r="N189">
            <v>-115</v>
          </cell>
          <cell r="O189">
            <v>2321</v>
          </cell>
          <cell r="P189"/>
          <cell r="Q189">
            <v>0</v>
          </cell>
          <cell r="R189">
            <v>129657</v>
          </cell>
          <cell r="S189">
            <v>117663.5</v>
          </cell>
          <cell r="T189"/>
          <cell r="U189"/>
          <cell r="V189">
            <v>2321</v>
          </cell>
          <cell r="W189">
            <v>119984.5</v>
          </cell>
          <cell r="X189">
            <v>9672.5</v>
          </cell>
          <cell r="Y189">
            <v>11608</v>
          </cell>
          <cell r="Z189">
            <v>4800</v>
          </cell>
          <cell r="AA189">
            <v>6808</v>
          </cell>
          <cell r="AB189"/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</row>
        <row r="190">
          <cell r="B190">
            <v>33769430132522</v>
          </cell>
          <cell r="C190">
            <v>1516037</v>
          </cell>
          <cell r="D190" t="str">
            <v>The Bay Group</v>
          </cell>
          <cell r="E190" t="str">
            <v>SBE - Baypoint Preparatory Academy</v>
          </cell>
          <cell r="F190">
            <v>0</v>
          </cell>
          <cell r="G190">
            <v>0</v>
          </cell>
          <cell r="H190"/>
          <cell r="I190">
            <v>0</v>
          </cell>
          <cell r="J190">
            <v>123720</v>
          </cell>
          <cell r="K190"/>
          <cell r="L190"/>
          <cell r="M190"/>
          <cell r="N190"/>
          <cell r="O190">
            <v>0</v>
          </cell>
          <cell r="P190"/>
          <cell r="Q190">
            <v>0</v>
          </cell>
          <cell r="R190">
            <v>123720</v>
          </cell>
          <cell r="S190">
            <v>97426</v>
          </cell>
          <cell r="T190"/>
          <cell r="U190"/>
          <cell r="V190">
            <v>0</v>
          </cell>
          <cell r="W190">
            <v>97426</v>
          </cell>
          <cell r="X190">
            <v>26294</v>
          </cell>
          <cell r="Y190">
            <v>0</v>
          </cell>
          <cell r="Z190">
            <v>0</v>
          </cell>
          <cell r="AA190">
            <v>0</v>
          </cell>
          <cell r="AB190"/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</row>
        <row r="191">
          <cell r="B191">
            <v>37737910109785</v>
          </cell>
          <cell r="C191">
            <v>1213035</v>
          </cell>
          <cell r="D191" t="str">
            <v>The Bay Group</v>
          </cell>
          <cell r="E191" t="str">
            <v>Bayshore Preparatory Charter</v>
          </cell>
          <cell r="F191">
            <v>14033</v>
          </cell>
          <cell r="G191">
            <v>0</v>
          </cell>
          <cell r="H191"/>
          <cell r="I191">
            <v>14033</v>
          </cell>
          <cell r="J191">
            <v>57137</v>
          </cell>
          <cell r="K191"/>
          <cell r="L191"/>
          <cell r="M191"/>
          <cell r="N191"/>
          <cell r="O191">
            <v>1180</v>
          </cell>
          <cell r="P191"/>
          <cell r="Q191">
            <v>0</v>
          </cell>
          <cell r="R191">
            <v>58317</v>
          </cell>
          <cell r="S191">
            <v>50528</v>
          </cell>
          <cell r="T191"/>
          <cell r="U191"/>
          <cell r="V191">
            <v>1180</v>
          </cell>
          <cell r="W191">
            <v>51708</v>
          </cell>
          <cell r="X191">
            <v>6609</v>
          </cell>
          <cell r="Y191">
            <v>1248</v>
          </cell>
          <cell r="Z191">
            <v>416</v>
          </cell>
          <cell r="AA191">
            <v>832</v>
          </cell>
          <cell r="AB191"/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</row>
        <row r="192">
          <cell r="B192">
            <v>37683380131979</v>
          </cell>
          <cell r="C192">
            <v>1516039</v>
          </cell>
          <cell r="D192" t="str">
            <v>The O'Farrell Charter Schools</v>
          </cell>
          <cell r="E192" t="str">
            <v>Ingenuity Charter</v>
          </cell>
          <cell r="F192">
            <v>0</v>
          </cell>
          <cell r="G192">
            <v>0</v>
          </cell>
          <cell r="H192"/>
          <cell r="I192">
            <v>0</v>
          </cell>
          <cell r="J192">
            <v>32353</v>
          </cell>
          <cell r="K192"/>
          <cell r="L192"/>
          <cell r="M192"/>
          <cell r="N192"/>
          <cell r="O192">
            <v>0</v>
          </cell>
          <cell r="P192"/>
          <cell r="Q192">
            <v>0</v>
          </cell>
          <cell r="R192">
            <v>32353</v>
          </cell>
          <cell r="S192">
            <v>22718</v>
          </cell>
          <cell r="T192"/>
          <cell r="U192"/>
          <cell r="V192">
            <v>0</v>
          </cell>
          <cell r="W192">
            <v>22718</v>
          </cell>
          <cell r="X192">
            <v>9635</v>
          </cell>
          <cell r="Y192">
            <v>0</v>
          </cell>
          <cell r="Z192">
            <v>0</v>
          </cell>
          <cell r="AA192">
            <v>0</v>
          </cell>
          <cell r="AB192"/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</row>
        <row r="193">
          <cell r="B193">
            <v>37683386061964</v>
          </cell>
          <cell r="C193">
            <v>1011041</v>
          </cell>
          <cell r="D193" t="str">
            <v>The O'Farrell Charter Schools</v>
          </cell>
          <cell r="E193" t="str">
            <v>The O'Farrell Charter</v>
          </cell>
          <cell r="F193">
            <v>182433</v>
          </cell>
          <cell r="G193">
            <v>0</v>
          </cell>
          <cell r="H193"/>
          <cell r="I193">
            <v>182433</v>
          </cell>
          <cell r="J193">
            <v>727175</v>
          </cell>
          <cell r="K193"/>
          <cell r="L193"/>
          <cell r="M193"/>
          <cell r="N193">
            <v>230</v>
          </cell>
          <cell r="O193">
            <v>10984</v>
          </cell>
          <cell r="P193"/>
          <cell r="Q193">
            <v>0</v>
          </cell>
          <cell r="R193">
            <v>738389</v>
          </cell>
          <cell r="S193">
            <v>663314</v>
          </cell>
          <cell r="T193"/>
          <cell r="U193"/>
          <cell r="V193">
            <v>10984</v>
          </cell>
          <cell r="W193">
            <v>674298</v>
          </cell>
          <cell r="X193">
            <v>64091</v>
          </cell>
          <cell r="Y193">
            <v>0</v>
          </cell>
          <cell r="Z193">
            <v>0</v>
          </cell>
          <cell r="AA193">
            <v>0</v>
          </cell>
          <cell r="AB193"/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</row>
        <row r="194">
          <cell r="B194">
            <v>39686270128553</v>
          </cell>
          <cell r="C194">
            <v>1516040</v>
          </cell>
          <cell r="D194" t="str">
            <v xml:space="preserve">Tri-Valley </v>
          </cell>
          <cell r="E194" t="str">
            <v>Acacia Elementary Charter</v>
          </cell>
          <cell r="F194">
            <v>34582</v>
          </cell>
          <cell r="G194">
            <v>0</v>
          </cell>
          <cell r="H194"/>
          <cell r="I194">
            <v>34582</v>
          </cell>
          <cell r="J194">
            <v>181784</v>
          </cell>
          <cell r="K194"/>
          <cell r="L194"/>
          <cell r="M194"/>
          <cell r="N194"/>
          <cell r="O194">
            <v>0</v>
          </cell>
          <cell r="P194"/>
          <cell r="Q194">
            <v>0</v>
          </cell>
          <cell r="R194">
            <v>181784</v>
          </cell>
          <cell r="S194">
            <v>173142</v>
          </cell>
          <cell r="T194"/>
          <cell r="U194"/>
          <cell r="V194">
            <v>0</v>
          </cell>
          <cell r="W194">
            <v>173142</v>
          </cell>
          <cell r="X194">
            <v>8642</v>
          </cell>
          <cell r="Y194">
            <v>6000</v>
          </cell>
          <cell r="Z194">
            <v>2400</v>
          </cell>
          <cell r="AA194">
            <v>3600</v>
          </cell>
          <cell r="AB194"/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B195">
            <v>39686270128546</v>
          </cell>
          <cell r="C195">
            <v>1516041</v>
          </cell>
          <cell r="D195" t="str">
            <v xml:space="preserve">Tri-Valley </v>
          </cell>
          <cell r="E195" t="str">
            <v>Acacia Middle Charter</v>
          </cell>
          <cell r="F195">
            <v>9272</v>
          </cell>
          <cell r="G195">
            <v>0</v>
          </cell>
          <cell r="H195"/>
          <cell r="I195">
            <v>9272</v>
          </cell>
          <cell r="J195">
            <v>59424</v>
          </cell>
          <cell r="K195"/>
          <cell r="L195"/>
          <cell r="M195"/>
          <cell r="N195"/>
          <cell r="O195">
            <v>0</v>
          </cell>
          <cell r="P195"/>
          <cell r="Q195">
            <v>0</v>
          </cell>
          <cell r="R195">
            <v>59424</v>
          </cell>
          <cell r="S195">
            <v>53802</v>
          </cell>
          <cell r="T195"/>
          <cell r="U195"/>
          <cell r="V195">
            <v>0</v>
          </cell>
          <cell r="W195">
            <v>53802</v>
          </cell>
          <cell r="X195">
            <v>5622</v>
          </cell>
          <cell r="Y195">
            <v>0</v>
          </cell>
          <cell r="Z195">
            <v>0</v>
          </cell>
          <cell r="AA195">
            <v>0</v>
          </cell>
          <cell r="AB195"/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B196">
            <v>1612000107839</v>
          </cell>
          <cell r="C196">
            <v>809005</v>
          </cell>
          <cell r="D196" t="str">
            <v xml:space="preserve">Tri-Valley </v>
          </cell>
          <cell r="E196" t="str">
            <v>Livermore Valley Charter</v>
          </cell>
          <cell r="F196">
            <v>139456</v>
          </cell>
          <cell r="G196">
            <v>0</v>
          </cell>
          <cell r="H196"/>
          <cell r="I196">
            <v>139456</v>
          </cell>
          <cell r="J196">
            <v>513581</v>
          </cell>
          <cell r="K196"/>
          <cell r="L196"/>
          <cell r="M196"/>
          <cell r="N196"/>
          <cell r="O196">
            <v>9651</v>
          </cell>
          <cell r="P196"/>
          <cell r="Q196">
            <v>0</v>
          </cell>
          <cell r="R196">
            <v>523232</v>
          </cell>
          <cell r="S196">
            <v>468780</v>
          </cell>
          <cell r="T196"/>
          <cell r="U196"/>
          <cell r="V196">
            <v>9651</v>
          </cell>
          <cell r="W196">
            <v>478431</v>
          </cell>
          <cell r="X196">
            <v>44801</v>
          </cell>
          <cell r="Y196">
            <v>9000</v>
          </cell>
          <cell r="Z196">
            <v>3600</v>
          </cell>
          <cell r="AA196">
            <v>5400</v>
          </cell>
          <cell r="AB196"/>
          <cell r="AC196">
            <v>0</v>
          </cell>
          <cell r="AD196">
            <v>0</v>
          </cell>
          <cell r="AE196">
            <v>0</v>
          </cell>
          <cell r="AG196">
            <v>112812</v>
          </cell>
          <cell r="AH196">
            <v>51435</v>
          </cell>
          <cell r="AI196">
            <v>61377</v>
          </cell>
        </row>
        <row r="197">
          <cell r="B197">
            <v>1612000120931</v>
          </cell>
          <cell r="C197">
            <v>1011042</v>
          </cell>
          <cell r="D197" t="str">
            <v xml:space="preserve">Tri-Valley </v>
          </cell>
          <cell r="E197" t="str">
            <v>Livermore Valley Charter Preparatory High</v>
          </cell>
          <cell r="F197">
            <v>50871</v>
          </cell>
          <cell r="G197">
            <v>0</v>
          </cell>
          <cell r="H197"/>
          <cell r="I197">
            <v>50871</v>
          </cell>
          <cell r="J197">
            <v>198857</v>
          </cell>
          <cell r="K197"/>
          <cell r="L197"/>
          <cell r="M197"/>
          <cell r="N197"/>
          <cell r="O197">
            <v>3740</v>
          </cell>
          <cell r="P197"/>
          <cell r="Q197">
            <v>0</v>
          </cell>
          <cell r="R197">
            <v>202597</v>
          </cell>
          <cell r="S197">
            <v>177988</v>
          </cell>
          <cell r="T197"/>
          <cell r="U197"/>
          <cell r="V197">
            <v>3740</v>
          </cell>
          <cell r="W197">
            <v>181728</v>
          </cell>
          <cell r="X197">
            <v>20869</v>
          </cell>
          <cell r="Y197">
            <v>60000</v>
          </cell>
          <cell r="Z197">
            <v>24000</v>
          </cell>
          <cell r="AA197">
            <v>36000</v>
          </cell>
          <cell r="AB197"/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B198">
            <v>19101990132605</v>
          </cell>
          <cell r="C198">
            <v>1516043</v>
          </cell>
          <cell r="D198" t="str">
            <v>Valiente College Preparatory</v>
          </cell>
          <cell r="E198" t="str">
            <v>Valiente College Preparatory Charter</v>
          </cell>
          <cell r="F198">
            <v>0</v>
          </cell>
          <cell r="G198">
            <v>0</v>
          </cell>
          <cell r="H198"/>
          <cell r="I198">
            <v>0</v>
          </cell>
          <cell r="J198">
            <v>32803</v>
          </cell>
          <cell r="K198"/>
          <cell r="L198"/>
          <cell r="M198"/>
          <cell r="N198"/>
          <cell r="O198">
            <v>0</v>
          </cell>
          <cell r="P198"/>
          <cell r="Q198">
            <v>0</v>
          </cell>
          <cell r="R198">
            <v>32803</v>
          </cell>
          <cell r="S198">
            <v>29746</v>
          </cell>
          <cell r="T198"/>
          <cell r="U198"/>
          <cell r="V198">
            <v>0</v>
          </cell>
          <cell r="W198">
            <v>29746</v>
          </cell>
          <cell r="X198">
            <v>3057</v>
          </cell>
          <cell r="Y198">
            <v>0</v>
          </cell>
          <cell r="Z198">
            <v>600</v>
          </cell>
          <cell r="AA198">
            <v>-600</v>
          </cell>
          <cell r="AB198"/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</row>
        <row r="199">
          <cell r="B199">
            <v>30103060132613</v>
          </cell>
          <cell r="C199">
            <v>1516045</v>
          </cell>
          <cell r="D199" t="str">
            <v>Vista Charter Public Schools</v>
          </cell>
          <cell r="E199" t="str">
            <v>Vista Heritage Charter Middle</v>
          </cell>
          <cell r="F199">
            <v>0</v>
          </cell>
          <cell r="G199">
            <v>0</v>
          </cell>
          <cell r="H199"/>
          <cell r="I199">
            <v>0</v>
          </cell>
          <cell r="J199">
            <v>70720</v>
          </cell>
          <cell r="K199"/>
          <cell r="L199"/>
          <cell r="M199"/>
          <cell r="N199"/>
          <cell r="O199">
            <v>0</v>
          </cell>
          <cell r="P199"/>
          <cell r="Q199">
            <v>0</v>
          </cell>
          <cell r="R199">
            <v>70720</v>
          </cell>
          <cell r="S199">
            <v>56234</v>
          </cell>
          <cell r="T199"/>
          <cell r="U199"/>
          <cell r="V199">
            <v>0</v>
          </cell>
          <cell r="W199">
            <v>56234</v>
          </cell>
          <cell r="X199">
            <v>14486</v>
          </cell>
          <cell r="Y199">
            <v>0</v>
          </cell>
          <cell r="Z199">
            <v>0</v>
          </cell>
          <cell r="AA199">
            <v>0</v>
          </cell>
          <cell r="AB199"/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</row>
        <row r="200">
          <cell r="B200">
            <v>34752830124594</v>
          </cell>
          <cell r="C200">
            <v>1314032</v>
          </cell>
          <cell r="D200" t="str">
            <v>Westlake</v>
          </cell>
          <cell r="E200" t="str">
            <v>Westlake Charter Middle</v>
          </cell>
          <cell r="F200">
            <v>27941</v>
          </cell>
          <cell r="G200">
            <v>0</v>
          </cell>
          <cell r="H200"/>
          <cell r="I200">
            <v>27941</v>
          </cell>
          <cell r="J200">
            <v>121433</v>
          </cell>
          <cell r="K200"/>
          <cell r="L200"/>
          <cell r="M200"/>
          <cell r="N200">
            <v>295</v>
          </cell>
          <cell r="O200">
            <v>1739</v>
          </cell>
          <cell r="P200"/>
          <cell r="Q200">
            <v>0</v>
          </cell>
          <cell r="R200">
            <v>123467</v>
          </cell>
          <cell r="S200">
            <v>104687.5</v>
          </cell>
          <cell r="T200"/>
          <cell r="U200"/>
          <cell r="V200">
            <v>1739</v>
          </cell>
          <cell r="W200">
            <v>106426.5</v>
          </cell>
          <cell r="X200">
            <v>17040.5</v>
          </cell>
          <cell r="Y200">
            <v>27000</v>
          </cell>
          <cell r="Z200">
            <v>10800</v>
          </cell>
          <cell r="AA200">
            <v>16200</v>
          </cell>
          <cell r="AB200"/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</row>
        <row r="201">
          <cell r="B201">
            <v>34752830108860</v>
          </cell>
          <cell r="C201">
            <v>1314031</v>
          </cell>
          <cell r="D201" t="str">
            <v>Westlake</v>
          </cell>
          <cell r="E201" t="str">
            <v>Westlake Charter</v>
          </cell>
          <cell r="F201">
            <v>83072</v>
          </cell>
          <cell r="G201">
            <v>0</v>
          </cell>
          <cell r="H201"/>
          <cell r="I201">
            <v>83072</v>
          </cell>
          <cell r="J201">
            <v>314737</v>
          </cell>
          <cell r="K201"/>
          <cell r="L201"/>
          <cell r="M201"/>
          <cell r="N201">
            <v>76</v>
          </cell>
          <cell r="O201">
            <v>5073</v>
          </cell>
          <cell r="P201"/>
          <cell r="Q201">
            <v>0</v>
          </cell>
          <cell r="R201">
            <v>319886</v>
          </cell>
          <cell r="S201">
            <v>285868</v>
          </cell>
          <cell r="T201"/>
          <cell r="U201"/>
          <cell r="V201">
            <v>5073</v>
          </cell>
          <cell r="W201">
            <v>290941</v>
          </cell>
          <cell r="X201">
            <v>28945</v>
          </cell>
          <cell r="Y201">
            <v>24000</v>
          </cell>
          <cell r="Z201">
            <v>9600</v>
          </cell>
          <cell r="AA201">
            <v>14400</v>
          </cell>
          <cell r="AB201"/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</row>
        <row r="202">
          <cell r="B202">
            <v>45752670120170</v>
          </cell>
          <cell r="C202">
            <v>1112001</v>
          </cell>
          <cell r="D202"/>
          <cell r="E202" t="str">
            <v>Academy of Personalized Learning</v>
          </cell>
          <cell r="F202">
            <v>54504</v>
          </cell>
          <cell r="G202">
            <v>0</v>
          </cell>
          <cell r="H202"/>
          <cell r="I202">
            <v>54504</v>
          </cell>
          <cell r="J202">
            <v>173719</v>
          </cell>
          <cell r="K202"/>
          <cell r="L202"/>
          <cell r="M202"/>
          <cell r="N202"/>
          <cell r="O202">
            <v>4289</v>
          </cell>
          <cell r="P202"/>
          <cell r="Q202">
            <v>0</v>
          </cell>
          <cell r="R202">
            <v>178008</v>
          </cell>
          <cell r="S202">
            <v>166354</v>
          </cell>
          <cell r="T202"/>
          <cell r="U202"/>
          <cell r="V202">
            <v>4289</v>
          </cell>
          <cell r="W202">
            <v>170643</v>
          </cell>
          <cell r="X202">
            <v>7365</v>
          </cell>
          <cell r="Y202">
            <v>0</v>
          </cell>
          <cell r="Z202">
            <v>0</v>
          </cell>
          <cell r="AA202">
            <v>0</v>
          </cell>
          <cell r="AB202"/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</row>
        <row r="203">
          <cell r="B203">
            <v>37683380124206</v>
          </cell>
          <cell r="C203">
            <v>1516008</v>
          </cell>
          <cell r="D203"/>
          <cell r="E203" t="str">
            <v>America's Finest Charter</v>
          </cell>
          <cell r="F203">
            <v>31951</v>
          </cell>
          <cell r="G203">
            <v>0</v>
          </cell>
          <cell r="H203"/>
          <cell r="I203">
            <v>31951</v>
          </cell>
          <cell r="J203">
            <v>128114</v>
          </cell>
          <cell r="K203"/>
          <cell r="L203"/>
          <cell r="M203"/>
          <cell r="N203"/>
          <cell r="O203">
            <v>0</v>
          </cell>
          <cell r="P203"/>
          <cell r="Q203">
            <v>0</v>
          </cell>
          <cell r="R203">
            <v>128114</v>
          </cell>
          <cell r="S203">
            <v>94104</v>
          </cell>
          <cell r="T203"/>
          <cell r="U203"/>
          <cell r="V203">
            <v>0</v>
          </cell>
          <cell r="W203">
            <v>94104</v>
          </cell>
          <cell r="X203">
            <v>34010</v>
          </cell>
          <cell r="Y203">
            <v>29801</v>
          </cell>
          <cell r="Z203">
            <v>13781</v>
          </cell>
          <cell r="AA203">
            <v>16020</v>
          </cell>
          <cell r="AB203"/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</row>
        <row r="204">
          <cell r="B204">
            <v>37683380114520</v>
          </cell>
          <cell r="C204">
            <v>910002</v>
          </cell>
          <cell r="D204"/>
          <cell r="E204" t="str">
            <v>Arroyo Paseo Charter High</v>
          </cell>
          <cell r="F204">
            <v>17542</v>
          </cell>
          <cell r="G204">
            <v>0</v>
          </cell>
          <cell r="H204"/>
          <cell r="I204">
            <v>17542</v>
          </cell>
          <cell r="J204">
            <v>50939</v>
          </cell>
          <cell r="K204"/>
          <cell r="L204"/>
          <cell r="M204"/>
          <cell r="N204"/>
          <cell r="O204">
            <v>1154</v>
          </cell>
          <cell r="P204"/>
          <cell r="Q204">
            <v>0</v>
          </cell>
          <cell r="R204">
            <v>52093</v>
          </cell>
          <cell r="S204">
            <v>47026</v>
          </cell>
          <cell r="T204"/>
          <cell r="U204"/>
          <cell r="V204">
            <v>1154</v>
          </cell>
          <cell r="W204">
            <v>48180</v>
          </cell>
          <cell r="X204">
            <v>3913</v>
          </cell>
          <cell r="Y204">
            <v>14318</v>
          </cell>
          <cell r="Z204">
            <v>7073</v>
          </cell>
          <cell r="AA204">
            <v>7245</v>
          </cell>
          <cell r="AB204"/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</row>
        <row r="205">
          <cell r="B205">
            <v>7100740129528</v>
          </cell>
          <cell r="C205">
            <v>1415010</v>
          </cell>
          <cell r="D205"/>
          <cell r="E205" t="str">
            <v>Caliber: Beta Academy</v>
          </cell>
          <cell r="F205">
            <v>36837</v>
          </cell>
          <cell r="G205">
            <v>0</v>
          </cell>
          <cell r="H205"/>
          <cell r="I205">
            <v>36837</v>
          </cell>
          <cell r="J205">
            <v>265320</v>
          </cell>
          <cell r="K205"/>
          <cell r="L205"/>
          <cell r="M205"/>
          <cell r="N205">
            <v>150</v>
          </cell>
          <cell r="O205">
            <v>0</v>
          </cell>
          <cell r="P205">
            <v>2198</v>
          </cell>
          <cell r="Q205">
            <v>3000</v>
          </cell>
          <cell r="R205">
            <v>270668</v>
          </cell>
          <cell r="S205">
            <v>230116</v>
          </cell>
          <cell r="T205"/>
          <cell r="U205"/>
          <cell r="V205">
            <v>0</v>
          </cell>
          <cell r="W205">
            <v>230116</v>
          </cell>
          <cell r="X205">
            <v>40552</v>
          </cell>
          <cell r="Y205">
            <v>11400</v>
          </cell>
          <cell r="Z205">
            <v>3800</v>
          </cell>
          <cell r="AA205">
            <v>7600</v>
          </cell>
          <cell r="AB205"/>
          <cell r="AC205">
            <v>0</v>
          </cell>
          <cell r="AD205">
            <v>0</v>
          </cell>
          <cell r="AE205">
            <v>0</v>
          </cell>
          <cell r="AG205">
            <v>66003</v>
          </cell>
          <cell r="AH205">
            <v>34959</v>
          </cell>
          <cell r="AI205">
            <v>31044</v>
          </cell>
        </row>
        <row r="206">
          <cell r="B206">
            <v>34674390123901</v>
          </cell>
          <cell r="C206">
            <v>1314003</v>
          </cell>
          <cell r="D206"/>
          <cell r="E206" t="str">
            <v>Capitol Collegiate Academy</v>
          </cell>
          <cell r="F206">
            <v>27190</v>
          </cell>
          <cell r="G206">
            <v>0</v>
          </cell>
          <cell r="H206"/>
          <cell r="I206">
            <v>27190</v>
          </cell>
          <cell r="J206">
            <v>115353</v>
          </cell>
          <cell r="K206"/>
          <cell r="L206"/>
          <cell r="M206"/>
          <cell r="N206"/>
          <cell r="O206">
            <v>1427</v>
          </cell>
          <cell r="P206"/>
          <cell r="Q206">
            <v>0</v>
          </cell>
          <cell r="R206">
            <v>116780</v>
          </cell>
          <cell r="S206">
            <v>104745</v>
          </cell>
          <cell r="T206"/>
          <cell r="U206"/>
          <cell r="V206">
            <v>1427</v>
          </cell>
          <cell r="W206">
            <v>106172</v>
          </cell>
          <cell r="X206">
            <v>10608</v>
          </cell>
          <cell r="Y206">
            <v>0</v>
          </cell>
          <cell r="Z206">
            <v>0</v>
          </cell>
          <cell r="AA206">
            <v>0</v>
          </cell>
          <cell r="AB206"/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</row>
        <row r="207">
          <cell r="B207">
            <v>37683380124347</v>
          </cell>
          <cell r="C207">
            <v>1314004</v>
          </cell>
          <cell r="D207"/>
          <cell r="E207" t="str">
            <v>City Heights Preparatory Charter</v>
          </cell>
          <cell r="F207">
            <v>14284</v>
          </cell>
          <cell r="G207">
            <v>0</v>
          </cell>
          <cell r="H207"/>
          <cell r="I207">
            <v>14284</v>
          </cell>
          <cell r="J207">
            <v>72548</v>
          </cell>
          <cell r="K207"/>
          <cell r="L207"/>
          <cell r="M207"/>
          <cell r="N207"/>
          <cell r="O207">
            <v>534</v>
          </cell>
          <cell r="P207"/>
          <cell r="Q207">
            <v>0</v>
          </cell>
          <cell r="R207">
            <v>73082</v>
          </cell>
          <cell r="S207">
            <v>62424</v>
          </cell>
          <cell r="T207"/>
          <cell r="U207"/>
          <cell r="V207">
            <v>534</v>
          </cell>
          <cell r="W207">
            <v>62958</v>
          </cell>
          <cell r="X207">
            <v>10124</v>
          </cell>
          <cell r="Y207">
            <v>12714</v>
          </cell>
          <cell r="Z207">
            <v>4238</v>
          </cell>
          <cell r="AA207">
            <v>8476</v>
          </cell>
          <cell r="AB207"/>
          <cell r="AC207">
            <v>0</v>
          </cell>
          <cell r="AD207">
            <v>0</v>
          </cell>
          <cell r="AE207">
            <v>0</v>
          </cell>
          <cell r="AG207">
            <v>0</v>
          </cell>
          <cell r="AH207">
            <v>0</v>
          </cell>
          <cell r="AI207">
            <v>0</v>
          </cell>
        </row>
        <row r="208">
          <cell r="B208">
            <v>7100740731380</v>
          </cell>
          <cell r="C208">
            <v>1213005</v>
          </cell>
          <cell r="D208"/>
          <cell r="E208" t="str">
            <v>Clayton Valley Charter High</v>
          </cell>
          <cell r="F208">
            <v>247212</v>
          </cell>
          <cell r="G208">
            <v>0</v>
          </cell>
          <cell r="H208"/>
          <cell r="I208">
            <v>247212</v>
          </cell>
          <cell r="J208">
            <v>923222</v>
          </cell>
          <cell r="K208"/>
          <cell r="L208"/>
          <cell r="M208"/>
          <cell r="N208"/>
          <cell r="O208">
            <v>17025</v>
          </cell>
          <cell r="P208"/>
          <cell r="Q208">
            <v>0</v>
          </cell>
          <cell r="R208">
            <v>940247</v>
          </cell>
          <cell r="S208">
            <v>838193</v>
          </cell>
          <cell r="T208"/>
          <cell r="U208"/>
          <cell r="V208">
            <v>17025</v>
          </cell>
          <cell r="W208">
            <v>855218</v>
          </cell>
          <cell r="X208">
            <v>85029</v>
          </cell>
          <cell r="Y208">
            <v>78000</v>
          </cell>
          <cell r="Z208">
            <v>31117</v>
          </cell>
          <cell r="AA208">
            <v>46883</v>
          </cell>
          <cell r="AB208"/>
          <cell r="AC208">
            <v>0</v>
          </cell>
          <cell r="AD208">
            <v>0</v>
          </cell>
          <cell r="AE208">
            <v>0</v>
          </cell>
          <cell r="AG208">
            <v>19548</v>
          </cell>
          <cell r="AH208">
            <v>20250</v>
          </cell>
          <cell r="AI208">
            <v>-702</v>
          </cell>
        </row>
        <row r="209">
          <cell r="B209">
            <v>1100170123968</v>
          </cell>
          <cell r="C209">
            <v>1112005</v>
          </cell>
          <cell r="D209"/>
          <cell r="E209" t="str">
            <v>Community School for Creative Education</v>
          </cell>
          <cell r="F209">
            <v>23932</v>
          </cell>
          <cell r="G209">
            <v>0</v>
          </cell>
          <cell r="H209"/>
          <cell r="I209">
            <v>23932</v>
          </cell>
          <cell r="J209">
            <v>84276</v>
          </cell>
          <cell r="K209"/>
          <cell r="L209"/>
          <cell r="M209"/>
          <cell r="N209"/>
          <cell r="O209">
            <v>1433</v>
          </cell>
          <cell r="P209"/>
          <cell r="Q209">
            <v>0</v>
          </cell>
          <cell r="R209">
            <v>85709</v>
          </cell>
          <cell r="S209">
            <v>78898</v>
          </cell>
          <cell r="T209"/>
          <cell r="U209"/>
          <cell r="V209">
            <v>1433</v>
          </cell>
          <cell r="W209">
            <v>80331</v>
          </cell>
          <cell r="X209">
            <v>5378</v>
          </cell>
          <cell r="Y209">
            <v>43383</v>
          </cell>
          <cell r="Z209">
            <v>17802</v>
          </cell>
          <cell r="AA209">
            <v>25581</v>
          </cell>
          <cell r="AB209"/>
          <cell r="AC209">
            <v>0</v>
          </cell>
          <cell r="AD209">
            <v>0</v>
          </cell>
          <cell r="AE209">
            <v>0</v>
          </cell>
          <cell r="AG209">
            <v>0</v>
          </cell>
          <cell r="AH209">
            <v>0</v>
          </cell>
          <cell r="AI209">
            <v>0</v>
          </cell>
        </row>
        <row r="210">
          <cell r="B210">
            <v>37683386039457</v>
          </cell>
          <cell r="C210">
            <v>910009</v>
          </cell>
          <cell r="D210"/>
          <cell r="E210" t="str">
            <v>Darnall Charter</v>
          </cell>
          <cell r="F210">
            <v>80065</v>
          </cell>
          <cell r="G210">
            <v>0</v>
          </cell>
          <cell r="H210"/>
          <cell r="I210">
            <v>80065</v>
          </cell>
          <cell r="J210">
            <v>301907</v>
          </cell>
          <cell r="K210"/>
          <cell r="L210"/>
          <cell r="M210"/>
          <cell r="N210"/>
          <cell r="O210">
            <v>5124</v>
          </cell>
          <cell r="P210"/>
          <cell r="Q210">
            <v>0</v>
          </cell>
          <cell r="R210">
            <v>307031</v>
          </cell>
          <cell r="S210">
            <v>275715</v>
          </cell>
          <cell r="T210"/>
          <cell r="U210"/>
          <cell r="V210">
            <v>5124</v>
          </cell>
          <cell r="W210">
            <v>280839</v>
          </cell>
          <cell r="X210">
            <v>26192</v>
          </cell>
          <cell r="Y210">
            <v>84000</v>
          </cell>
          <cell r="Z210">
            <v>33600</v>
          </cell>
          <cell r="AA210">
            <v>50400</v>
          </cell>
          <cell r="AB210"/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</row>
        <row r="211">
          <cell r="B211">
            <v>48705320122267</v>
          </cell>
          <cell r="C211">
            <v>1011023</v>
          </cell>
          <cell r="D211"/>
          <cell r="E211" t="str">
            <v>Dixon Montessori Charter</v>
          </cell>
          <cell r="F211">
            <v>50871</v>
          </cell>
          <cell r="G211">
            <v>0</v>
          </cell>
          <cell r="H211"/>
          <cell r="I211">
            <v>50871</v>
          </cell>
          <cell r="J211">
            <v>190828</v>
          </cell>
          <cell r="K211"/>
          <cell r="L211"/>
          <cell r="M211"/>
          <cell r="N211"/>
          <cell r="O211">
            <v>3388</v>
          </cell>
          <cell r="P211"/>
          <cell r="Q211">
            <v>0</v>
          </cell>
          <cell r="R211">
            <v>194216</v>
          </cell>
          <cell r="S211">
            <v>174796</v>
          </cell>
          <cell r="T211"/>
          <cell r="U211"/>
          <cell r="V211">
            <v>3388</v>
          </cell>
          <cell r="W211">
            <v>178184</v>
          </cell>
          <cell r="X211">
            <v>16032</v>
          </cell>
          <cell r="Y211">
            <v>30000</v>
          </cell>
          <cell r="Z211">
            <v>12000</v>
          </cell>
          <cell r="AA211">
            <v>18000</v>
          </cell>
          <cell r="AB211"/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</row>
        <row r="212">
          <cell r="B212">
            <v>39686760117853</v>
          </cell>
          <cell r="C212">
            <v>1314005</v>
          </cell>
          <cell r="D212"/>
          <cell r="E212" t="str">
            <v>Dr. Lewis Dolphin Stallworth Sr. Charter</v>
          </cell>
          <cell r="F212">
            <v>26939</v>
          </cell>
          <cell r="G212">
            <v>0</v>
          </cell>
          <cell r="H212"/>
          <cell r="I212">
            <v>26939</v>
          </cell>
          <cell r="J212">
            <v>101062</v>
          </cell>
          <cell r="K212"/>
          <cell r="L212"/>
          <cell r="M212"/>
          <cell r="N212"/>
          <cell r="O212">
            <v>1358</v>
          </cell>
          <cell r="P212"/>
          <cell r="Q212">
            <v>0</v>
          </cell>
          <cell r="R212">
            <v>102420</v>
          </cell>
          <cell r="S212">
            <v>90156</v>
          </cell>
          <cell r="T212"/>
          <cell r="U212"/>
          <cell r="V212">
            <v>1358</v>
          </cell>
          <cell r="W212">
            <v>91514</v>
          </cell>
          <cell r="X212">
            <v>10906</v>
          </cell>
          <cell r="Y212">
            <v>39000</v>
          </cell>
          <cell r="Z212">
            <v>15600</v>
          </cell>
          <cell r="AA212">
            <v>23400</v>
          </cell>
          <cell r="AB212"/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B213">
            <v>37683380127647</v>
          </cell>
          <cell r="C213">
            <v>1415015</v>
          </cell>
          <cell r="D213"/>
          <cell r="E213" t="str">
            <v>e3 Civic High</v>
          </cell>
          <cell r="F213">
            <v>42977</v>
          </cell>
          <cell r="G213">
            <v>0</v>
          </cell>
          <cell r="H213"/>
          <cell r="I213">
            <v>42977</v>
          </cell>
          <cell r="J213">
            <v>181128</v>
          </cell>
          <cell r="K213"/>
          <cell r="L213"/>
          <cell r="M213"/>
          <cell r="N213"/>
          <cell r="O213">
            <v>0</v>
          </cell>
          <cell r="P213"/>
          <cell r="Q213">
            <v>0</v>
          </cell>
          <cell r="R213">
            <v>181128</v>
          </cell>
          <cell r="S213">
            <v>162086</v>
          </cell>
          <cell r="T213"/>
          <cell r="U213"/>
          <cell r="V213">
            <v>0</v>
          </cell>
          <cell r="W213">
            <v>162086</v>
          </cell>
          <cell r="X213">
            <v>19042</v>
          </cell>
          <cell r="Y213">
            <v>51000</v>
          </cell>
          <cell r="Z213">
            <v>20400</v>
          </cell>
          <cell r="AA213">
            <v>30600</v>
          </cell>
          <cell r="AB213"/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</row>
        <row r="214">
          <cell r="B214">
            <v>1612590129932</v>
          </cell>
          <cell r="C214">
            <v>1415016</v>
          </cell>
          <cell r="D214"/>
          <cell r="E214" t="str">
            <v>East Bay Innovation Academy</v>
          </cell>
          <cell r="F214">
            <v>27064</v>
          </cell>
          <cell r="G214">
            <v>0</v>
          </cell>
          <cell r="H214"/>
          <cell r="I214">
            <v>27064</v>
          </cell>
          <cell r="J214">
            <v>155220</v>
          </cell>
          <cell r="K214"/>
          <cell r="L214"/>
          <cell r="M214"/>
          <cell r="N214">
            <v>-94</v>
          </cell>
          <cell r="O214">
            <v>0</v>
          </cell>
          <cell r="P214"/>
          <cell r="Q214">
            <v>0</v>
          </cell>
          <cell r="R214">
            <v>155126</v>
          </cell>
          <cell r="S214">
            <v>134893</v>
          </cell>
          <cell r="T214"/>
          <cell r="U214"/>
          <cell r="V214">
            <v>0</v>
          </cell>
          <cell r="W214">
            <v>134893</v>
          </cell>
          <cell r="X214">
            <v>20233</v>
          </cell>
          <cell r="Y214">
            <v>27000</v>
          </cell>
          <cell r="Z214">
            <v>10800</v>
          </cell>
          <cell r="AA214">
            <v>16200</v>
          </cell>
          <cell r="AB214"/>
          <cell r="AC214">
            <v>0</v>
          </cell>
          <cell r="AD214">
            <v>0</v>
          </cell>
          <cell r="AE214">
            <v>0</v>
          </cell>
          <cell r="AG214">
            <v>74297</v>
          </cell>
          <cell r="AH214">
            <v>46495</v>
          </cell>
          <cell r="AI214">
            <v>27802</v>
          </cell>
        </row>
        <row r="215">
          <cell r="B215">
            <v>38684786040935</v>
          </cell>
          <cell r="C215">
            <v>607003</v>
          </cell>
          <cell r="D215"/>
          <cell r="E215" t="str">
            <v>Edison Charter Academy</v>
          </cell>
          <cell r="F215">
            <v>82320</v>
          </cell>
          <cell r="G215">
            <v>0</v>
          </cell>
          <cell r="H215"/>
          <cell r="I215">
            <v>82320</v>
          </cell>
          <cell r="J215">
            <v>314658</v>
          </cell>
          <cell r="K215"/>
          <cell r="L215"/>
          <cell r="M215"/>
          <cell r="N215"/>
          <cell r="O215">
            <v>5117</v>
          </cell>
          <cell r="P215"/>
          <cell r="Q215">
            <v>0</v>
          </cell>
          <cell r="R215">
            <v>319775</v>
          </cell>
          <cell r="S215">
            <v>285521</v>
          </cell>
          <cell r="T215"/>
          <cell r="U215"/>
          <cell r="V215">
            <v>5117</v>
          </cell>
          <cell r="W215">
            <v>290638</v>
          </cell>
          <cell r="X215">
            <v>29137</v>
          </cell>
          <cell r="Y215">
            <v>9000</v>
          </cell>
          <cell r="Z215">
            <v>3600</v>
          </cell>
          <cell r="AA215">
            <v>5400</v>
          </cell>
          <cell r="AB215"/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B216">
            <v>54105466119291</v>
          </cell>
          <cell r="C216">
            <v>1011024</v>
          </cell>
          <cell r="D216"/>
          <cell r="E216" t="str">
            <v>Eleanor Roosevelt Community Learning Center</v>
          </cell>
          <cell r="F216">
            <v>35835</v>
          </cell>
          <cell r="G216">
            <v>0</v>
          </cell>
          <cell r="H216"/>
          <cell r="I216">
            <v>35835</v>
          </cell>
          <cell r="J216">
            <v>136396</v>
          </cell>
          <cell r="K216"/>
          <cell r="L216"/>
          <cell r="M216"/>
          <cell r="N216"/>
          <cell r="O216">
            <v>2234</v>
          </cell>
          <cell r="P216"/>
          <cell r="Q216">
            <v>0</v>
          </cell>
          <cell r="R216">
            <v>138630</v>
          </cell>
          <cell r="S216">
            <v>124582</v>
          </cell>
          <cell r="T216"/>
          <cell r="U216"/>
          <cell r="V216">
            <v>2234</v>
          </cell>
          <cell r="W216">
            <v>126816</v>
          </cell>
          <cell r="X216">
            <v>11814</v>
          </cell>
          <cell r="Y216">
            <v>20262</v>
          </cell>
          <cell r="Z216">
            <v>7200</v>
          </cell>
          <cell r="AA216">
            <v>13062</v>
          </cell>
          <cell r="AB216"/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</row>
        <row r="217">
          <cell r="B217">
            <v>37683380129395</v>
          </cell>
          <cell r="C217">
            <v>1415018</v>
          </cell>
          <cell r="D217"/>
          <cell r="E217" t="str">
            <v>Elevate Elementary</v>
          </cell>
          <cell r="F217">
            <v>20674</v>
          </cell>
          <cell r="G217">
            <v>0</v>
          </cell>
          <cell r="H217"/>
          <cell r="I217">
            <v>20674</v>
          </cell>
          <cell r="J217">
            <v>96163</v>
          </cell>
          <cell r="K217"/>
          <cell r="L217"/>
          <cell r="M217"/>
          <cell r="N217">
            <v>-226</v>
          </cell>
          <cell r="O217">
            <v>0</v>
          </cell>
          <cell r="P217"/>
          <cell r="Q217">
            <v>0</v>
          </cell>
          <cell r="R217">
            <v>95937</v>
          </cell>
          <cell r="S217">
            <v>85579</v>
          </cell>
          <cell r="T217"/>
          <cell r="U217"/>
          <cell r="V217">
            <v>0</v>
          </cell>
          <cell r="W217">
            <v>85579</v>
          </cell>
          <cell r="X217">
            <v>10358</v>
          </cell>
          <cell r="Y217">
            <v>48000</v>
          </cell>
          <cell r="Z217">
            <v>18220</v>
          </cell>
          <cell r="AA217">
            <v>29780</v>
          </cell>
          <cell r="AB217"/>
          <cell r="AC217">
            <v>0</v>
          </cell>
          <cell r="AD217">
            <v>0</v>
          </cell>
          <cell r="AE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B218">
            <v>37683380129387</v>
          </cell>
          <cell r="C218">
            <v>1415019</v>
          </cell>
          <cell r="D218"/>
          <cell r="E218" t="str">
            <v>Empower Charter</v>
          </cell>
          <cell r="F218">
            <v>8520</v>
          </cell>
          <cell r="G218">
            <v>0</v>
          </cell>
          <cell r="H218"/>
          <cell r="I218">
            <v>8520</v>
          </cell>
          <cell r="J218">
            <v>45987</v>
          </cell>
          <cell r="K218"/>
          <cell r="L218"/>
          <cell r="M218"/>
          <cell r="N218"/>
          <cell r="O218">
            <v>0</v>
          </cell>
          <cell r="P218"/>
          <cell r="Q218">
            <v>0</v>
          </cell>
          <cell r="R218">
            <v>45987</v>
          </cell>
          <cell r="S218">
            <v>42439</v>
          </cell>
          <cell r="T218"/>
          <cell r="U218"/>
          <cell r="V218">
            <v>0</v>
          </cell>
          <cell r="W218">
            <v>42439</v>
          </cell>
          <cell r="X218">
            <v>3548</v>
          </cell>
          <cell r="Y218">
            <v>21000</v>
          </cell>
          <cell r="Z218">
            <v>8400</v>
          </cell>
          <cell r="AA218">
            <v>12600</v>
          </cell>
          <cell r="AB218"/>
          <cell r="AC218">
            <v>0</v>
          </cell>
          <cell r="AD218">
            <v>0</v>
          </cell>
          <cell r="AE218">
            <v>0</v>
          </cell>
          <cell r="AG218">
            <v>0</v>
          </cell>
          <cell r="AH218">
            <v>0</v>
          </cell>
          <cell r="AI218">
            <v>0</v>
          </cell>
        </row>
        <row r="219">
          <cell r="B219">
            <v>37683380126151</v>
          </cell>
          <cell r="C219">
            <v>1415020</v>
          </cell>
          <cell r="D219"/>
          <cell r="E219" t="str">
            <v>Epiphany Prep Charter</v>
          </cell>
          <cell r="F219">
            <v>31826</v>
          </cell>
          <cell r="G219">
            <v>0</v>
          </cell>
          <cell r="H219"/>
          <cell r="I219">
            <v>31826</v>
          </cell>
          <cell r="J219">
            <v>107866</v>
          </cell>
          <cell r="K219"/>
          <cell r="L219"/>
          <cell r="M219"/>
          <cell r="N219"/>
          <cell r="O219">
            <v>0</v>
          </cell>
          <cell r="P219"/>
          <cell r="Q219">
            <v>0</v>
          </cell>
          <cell r="R219">
            <v>107866</v>
          </cell>
          <cell r="S219">
            <v>102975</v>
          </cell>
          <cell r="T219"/>
          <cell r="U219"/>
          <cell r="V219">
            <v>0</v>
          </cell>
          <cell r="W219">
            <v>102975</v>
          </cell>
          <cell r="X219">
            <v>4891</v>
          </cell>
          <cell r="Y219">
            <v>21245</v>
          </cell>
          <cell r="Z219">
            <v>14400</v>
          </cell>
          <cell r="AA219">
            <v>6845</v>
          </cell>
          <cell r="AB219"/>
          <cell r="AC219">
            <v>0</v>
          </cell>
          <cell r="AD219">
            <v>0</v>
          </cell>
          <cell r="AE219">
            <v>0</v>
          </cell>
          <cell r="AG219">
            <v>0</v>
          </cell>
          <cell r="AH219">
            <v>0</v>
          </cell>
          <cell r="AI219">
            <v>0</v>
          </cell>
        </row>
        <row r="220">
          <cell r="B220">
            <v>33103300128777</v>
          </cell>
          <cell r="C220">
            <v>1314006</v>
          </cell>
          <cell r="D220"/>
          <cell r="E220" t="str">
            <v>Gateway College and Career Academy</v>
          </cell>
          <cell r="F220">
            <v>0</v>
          </cell>
          <cell r="G220">
            <v>0</v>
          </cell>
          <cell r="H220"/>
          <cell r="I220">
            <v>0</v>
          </cell>
          <cell r="J220">
            <v>50335</v>
          </cell>
          <cell r="K220"/>
          <cell r="L220"/>
          <cell r="M220"/>
          <cell r="N220"/>
          <cell r="O220">
            <v>1388</v>
          </cell>
          <cell r="P220"/>
          <cell r="Q220">
            <v>0</v>
          </cell>
          <cell r="R220">
            <v>51723</v>
          </cell>
          <cell r="S220">
            <v>47903</v>
          </cell>
          <cell r="T220"/>
          <cell r="U220"/>
          <cell r="V220">
            <v>1388</v>
          </cell>
          <cell r="W220">
            <v>49291</v>
          </cell>
          <cell r="X220">
            <v>2432</v>
          </cell>
          <cell r="Y220">
            <v>0</v>
          </cell>
          <cell r="Z220">
            <v>0</v>
          </cell>
          <cell r="AA220">
            <v>0</v>
          </cell>
          <cell r="AB220"/>
          <cell r="AC220">
            <v>0</v>
          </cell>
          <cell r="AD220">
            <v>0</v>
          </cell>
          <cell r="AE220">
            <v>0</v>
          </cell>
          <cell r="AG220">
            <v>0</v>
          </cell>
          <cell r="AH220">
            <v>0</v>
          </cell>
          <cell r="AI220">
            <v>0</v>
          </cell>
        </row>
        <row r="221">
          <cell r="B221">
            <v>37683380119610</v>
          </cell>
          <cell r="C221">
            <v>910010</v>
          </cell>
          <cell r="D221"/>
          <cell r="E221" t="str">
            <v>Gompers Preparatory Academy</v>
          </cell>
          <cell r="F221">
            <v>143215</v>
          </cell>
          <cell r="G221">
            <v>0</v>
          </cell>
          <cell r="H221"/>
          <cell r="I221">
            <v>143215</v>
          </cell>
          <cell r="J221">
            <v>551611</v>
          </cell>
          <cell r="K221"/>
          <cell r="L221"/>
          <cell r="M221"/>
          <cell r="N221"/>
          <cell r="O221">
            <v>9067</v>
          </cell>
          <cell r="P221"/>
          <cell r="Q221">
            <v>0</v>
          </cell>
          <cell r="R221">
            <v>560678</v>
          </cell>
          <cell r="S221">
            <v>500964</v>
          </cell>
          <cell r="T221"/>
          <cell r="U221"/>
          <cell r="V221">
            <v>9067</v>
          </cell>
          <cell r="W221">
            <v>510031</v>
          </cell>
          <cell r="X221">
            <v>50647</v>
          </cell>
          <cell r="Y221">
            <v>159000</v>
          </cell>
          <cell r="Z221">
            <v>60050</v>
          </cell>
          <cell r="AA221">
            <v>98950</v>
          </cell>
          <cell r="AB221"/>
          <cell r="AC221">
            <v>81897</v>
          </cell>
          <cell r="AD221">
            <v>0</v>
          </cell>
          <cell r="AE221">
            <v>81897</v>
          </cell>
          <cell r="AG221">
            <v>10575</v>
          </cell>
          <cell r="AH221">
            <v>10575</v>
          </cell>
          <cell r="AI221">
            <v>0</v>
          </cell>
        </row>
        <row r="222">
          <cell r="B222">
            <v>37683386040018</v>
          </cell>
          <cell r="C222">
            <v>1112009</v>
          </cell>
          <cell r="D222"/>
          <cell r="E222" t="str">
            <v>Harriet Tubman Village Charter</v>
          </cell>
          <cell r="F222">
            <v>45483</v>
          </cell>
          <cell r="G222">
            <v>0</v>
          </cell>
          <cell r="H222"/>
          <cell r="I222">
            <v>45483</v>
          </cell>
          <cell r="J222">
            <v>178661</v>
          </cell>
          <cell r="K222"/>
          <cell r="L222"/>
          <cell r="M222">
            <v>-1838</v>
          </cell>
          <cell r="N222">
            <v>105</v>
          </cell>
          <cell r="O222">
            <v>3306</v>
          </cell>
          <cell r="P222"/>
          <cell r="Q222">
            <v>0</v>
          </cell>
          <cell r="R222">
            <v>180234</v>
          </cell>
          <cell r="S222">
            <v>162387.5</v>
          </cell>
          <cell r="T222"/>
          <cell r="U222"/>
          <cell r="V222">
            <v>3306</v>
          </cell>
          <cell r="W222">
            <v>165693.5</v>
          </cell>
          <cell r="X222">
            <v>14540.5</v>
          </cell>
          <cell r="Y222">
            <v>33000</v>
          </cell>
          <cell r="Z222">
            <v>13200</v>
          </cell>
          <cell r="AA222">
            <v>19800</v>
          </cell>
          <cell r="AB222"/>
          <cell r="AC222">
            <v>0</v>
          </cell>
          <cell r="AD222">
            <v>0</v>
          </cell>
          <cell r="AE222">
            <v>0</v>
          </cell>
          <cell r="AG222">
            <v>0</v>
          </cell>
          <cell r="AH222">
            <v>0</v>
          </cell>
          <cell r="AI222">
            <v>0</v>
          </cell>
        </row>
        <row r="223">
          <cell r="B223">
            <v>36677770124214</v>
          </cell>
          <cell r="C223">
            <v>1314010</v>
          </cell>
          <cell r="D223"/>
          <cell r="E223" t="str">
            <v>Hope Academy Charter</v>
          </cell>
          <cell r="F223">
            <v>150733</v>
          </cell>
          <cell r="G223">
            <v>0</v>
          </cell>
          <cell r="H223"/>
          <cell r="I223">
            <v>150733</v>
          </cell>
          <cell r="J223">
            <v>938827</v>
          </cell>
          <cell r="K223"/>
          <cell r="L223"/>
          <cell r="M223"/>
          <cell r="N223"/>
          <cell r="O223">
            <v>5530</v>
          </cell>
          <cell r="P223"/>
          <cell r="Q223">
            <v>0</v>
          </cell>
          <cell r="R223">
            <v>944357</v>
          </cell>
          <cell r="S223">
            <v>472014</v>
          </cell>
          <cell r="T223"/>
          <cell r="U223"/>
          <cell r="V223">
            <v>5530</v>
          </cell>
          <cell r="W223">
            <v>477544</v>
          </cell>
          <cell r="X223">
            <v>466813</v>
          </cell>
          <cell r="Y223">
            <v>0</v>
          </cell>
          <cell r="Z223">
            <v>0</v>
          </cell>
          <cell r="AA223">
            <v>0</v>
          </cell>
          <cell r="AB223"/>
          <cell r="AC223">
            <v>0</v>
          </cell>
          <cell r="AD223">
            <v>0</v>
          </cell>
          <cell r="AE223">
            <v>0</v>
          </cell>
          <cell r="AG223">
            <v>0</v>
          </cell>
          <cell r="AH223">
            <v>0</v>
          </cell>
          <cell r="AI223">
            <v>0</v>
          </cell>
        </row>
        <row r="224">
          <cell r="B224">
            <v>37680230124321</v>
          </cell>
          <cell r="C224">
            <v>1213010</v>
          </cell>
          <cell r="D224"/>
          <cell r="E224" t="str">
            <v>Howard Gardner Community Charter</v>
          </cell>
          <cell r="F224">
            <v>23556</v>
          </cell>
          <cell r="G224">
            <v>0</v>
          </cell>
          <cell r="H224"/>
          <cell r="I224">
            <v>23556</v>
          </cell>
          <cell r="J224">
            <v>94003</v>
          </cell>
          <cell r="K224"/>
          <cell r="L224"/>
          <cell r="M224"/>
          <cell r="N224"/>
          <cell r="O224">
            <v>1449</v>
          </cell>
          <cell r="P224"/>
          <cell r="Q224">
            <v>0</v>
          </cell>
          <cell r="R224">
            <v>95452</v>
          </cell>
          <cell r="S224">
            <v>84496</v>
          </cell>
          <cell r="T224"/>
          <cell r="U224"/>
          <cell r="V224">
            <v>1449</v>
          </cell>
          <cell r="W224">
            <v>85945</v>
          </cell>
          <cell r="X224">
            <v>9507</v>
          </cell>
          <cell r="Y224">
            <v>0</v>
          </cell>
          <cell r="Z224">
            <v>0</v>
          </cell>
          <cell r="AA224">
            <v>0</v>
          </cell>
          <cell r="AB224"/>
          <cell r="AC224">
            <v>0</v>
          </cell>
          <cell r="AD224">
            <v>0</v>
          </cell>
          <cell r="AE224">
            <v>0</v>
          </cell>
          <cell r="AG224">
            <v>0</v>
          </cell>
          <cell r="AH224">
            <v>0</v>
          </cell>
          <cell r="AI224">
            <v>0</v>
          </cell>
        </row>
        <row r="225">
          <cell r="B225">
            <v>37683380108548</v>
          </cell>
          <cell r="C225">
            <v>1314011</v>
          </cell>
          <cell r="D225"/>
          <cell r="E225" t="str">
            <v>Iftin Charter</v>
          </cell>
          <cell r="F225">
            <v>59642</v>
          </cell>
          <cell r="G225">
            <v>0</v>
          </cell>
          <cell r="H225"/>
          <cell r="I225">
            <v>59642</v>
          </cell>
          <cell r="J225">
            <v>193850</v>
          </cell>
          <cell r="K225"/>
          <cell r="L225"/>
          <cell r="M225"/>
          <cell r="N225"/>
          <cell r="O225">
            <v>3936</v>
          </cell>
          <cell r="P225"/>
          <cell r="Q225">
            <v>0</v>
          </cell>
          <cell r="R225">
            <v>197786</v>
          </cell>
          <cell r="S225">
            <v>183970</v>
          </cell>
          <cell r="T225"/>
          <cell r="U225"/>
          <cell r="V225">
            <v>3936</v>
          </cell>
          <cell r="W225">
            <v>187906</v>
          </cell>
          <cell r="X225">
            <v>9880</v>
          </cell>
          <cell r="Y225">
            <v>12420</v>
          </cell>
          <cell r="Z225">
            <v>4140</v>
          </cell>
          <cell r="AA225">
            <v>8280</v>
          </cell>
          <cell r="AB225"/>
          <cell r="AC225">
            <v>0</v>
          </cell>
          <cell r="AD225">
            <v>0</v>
          </cell>
          <cell r="AE225">
            <v>0</v>
          </cell>
          <cell r="AG225">
            <v>0</v>
          </cell>
          <cell r="AH225">
            <v>0</v>
          </cell>
          <cell r="AI225">
            <v>0</v>
          </cell>
        </row>
        <row r="226">
          <cell r="B226">
            <v>36679590114256</v>
          </cell>
          <cell r="C226">
            <v>1213012</v>
          </cell>
          <cell r="D226"/>
          <cell r="E226" t="str">
            <v>Inland Leaders Charter</v>
          </cell>
          <cell r="F226">
            <v>109761</v>
          </cell>
          <cell r="G226">
            <v>0</v>
          </cell>
          <cell r="H226"/>
          <cell r="I226">
            <v>109761</v>
          </cell>
          <cell r="J226">
            <v>433334</v>
          </cell>
          <cell r="K226"/>
          <cell r="L226"/>
          <cell r="M226"/>
          <cell r="N226">
            <v>134</v>
          </cell>
          <cell r="O226">
            <v>7164</v>
          </cell>
          <cell r="P226"/>
          <cell r="Q226">
            <v>720</v>
          </cell>
          <cell r="R226">
            <v>441352</v>
          </cell>
          <cell r="S226">
            <v>391434</v>
          </cell>
          <cell r="T226"/>
          <cell r="U226"/>
          <cell r="V226">
            <v>7164</v>
          </cell>
          <cell r="W226">
            <v>398598</v>
          </cell>
          <cell r="X226">
            <v>42754</v>
          </cell>
          <cell r="Y226">
            <v>12000</v>
          </cell>
          <cell r="Z226">
            <v>4800</v>
          </cell>
          <cell r="AA226">
            <v>7200</v>
          </cell>
          <cell r="AB226"/>
          <cell r="AC226">
            <v>0</v>
          </cell>
          <cell r="AD226">
            <v>0</v>
          </cell>
          <cell r="AE226">
            <v>0</v>
          </cell>
          <cell r="AG226">
            <v>0</v>
          </cell>
          <cell r="AH226">
            <v>0</v>
          </cell>
          <cell r="AI226">
            <v>0</v>
          </cell>
        </row>
        <row r="227">
          <cell r="B227">
            <v>37683380118083</v>
          </cell>
          <cell r="C227">
            <v>1314013</v>
          </cell>
          <cell r="D227"/>
          <cell r="E227" t="str">
            <v>Innovations Academy</v>
          </cell>
          <cell r="F227">
            <v>43854</v>
          </cell>
          <cell r="G227">
            <v>0</v>
          </cell>
          <cell r="H227"/>
          <cell r="I227">
            <v>43854</v>
          </cell>
          <cell r="J227">
            <v>170075</v>
          </cell>
          <cell r="K227"/>
          <cell r="L227"/>
          <cell r="M227"/>
          <cell r="N227"/>
          <cell r="O227">
            <v>2857</v>
          </cell>
          <cell r="P227"/>
          <cell r="Q227">
            <v>0</v>
          </cell>
          <cell r="R227">
            <v>172932</v>
          </cell>
          <cell r="S227">
            <v>151651</v>
          </cell>
          <cell r="T227"/>
          <cell r="U227"/>
          <cell r="V227">
            <v>2857</v>
          </cell>
          <cell r="W227">
            <v>154508</v>
          </cell>
          <cell r="X227">
            <v>18424</v>
          </cell>
          <cell r="Y227">
            <v>70139</v>
          </cell>
          <cell r="Z227">
            <v>32204</v>
          </cell>
          <cell r="AA227">
            <v>37935</v>
          </cell>
          <cell r="AB227"/>
          <cell r="AC227">
            <v>0</v>
          </cell>
          <cell r="AD227">
            <v>0</v>
          </cell>
          <cell r="AE227">
            <v>0</v>
          </cell>
          <cell r="AG227">
            <v>0</v>
          </cell>
          <cell r="AH227">
            <v>0</v>
          </cell>
          <cell r="AI227">
            <v>0</v>
          </cell>
        </row>
        <row r="228">
          <cell r="B228">
            <v>31668450121418</v>
          </cell>
          <cell r="C228">
            <v>1112011</v>
          </cell>
          <cell r="D228"/>
          <cell r="E228" t="str">
            <v>John Adams Academy</v>
          </cell>
          <cell r="F228">
            <v>110262</v>
          </cell>
          <cell r="G228">
            <v>0</v>
          </cell>
          <cell r="H228"/>
          <cell r="I228">
            <v>110262</v>
          </cell>
          <cell r="J228">
            <v>573389</v>
          </cell>
          <cell r="K228"/>
          <cell r="L228"/>
          <cell r="M228"/>
          <cell r="N228"/>
          <cell r="O228">
            <v>6567</v>
          </cell>
          <cell r="P228"/>
          <cell r="Q228">
            <v>0</v>
          </cell>
          <cell r="R228">
            <v>579956</v>
          </cell>
          <cell r="S228">
            <v>502540</v>
          </cell>
          <cell r="T228"/>
          <cell r="U228"/>
          <cell r="V228">
            <v>6567</v>
          </cell>
          <cell r="W228">
            <v>509107</v>
          </cell>
          <cell r="X228">
            <v>70849</v>
          </cell>
          <cell r="Y228">
            <v>27840</v>
          </cell>
          <cell r="Z228">
            <v>9280</v>
          </cell>
          <cell r="AA228">
            <v>18560</v>
          </cell>
          <cell r="AB228"/>
          <cell r="AC228">
            <v>0</v>
          </cell>
          <cell r="AD228">
            <v>0</v>
          </cell>
          <cell r="AE228">
            <v>0</v>
          </cell>
          <cell r="AG228">
            <v>0</v>
          </cell>
          <cell r="AH228">
            <v>0</v>
          </cell>
          <cell r="AI228">
            <v>0</v>
          </cell>
        </row>
        <row r="229">
          <cell r="B229">
            <v>48705730129494</v>
          </cell>
          <cell r="C229">
            <v>1516019</v>
          </cell>
          <cell r="D229"/>
          <cell r="E229" t="str">
            <v>Kairos Public School Vacaville Academy</v>
          </cell>
          <cell r="F229">
            <v>58639</v>
          </cell>
          <cell r="G229">
            <v>0</v>
          </cell>
          <cell r="H229"/>
          <cell r="I229">
            <v>58639</v>
          </cell>
          <cell r="J229">
            <v>208268</v>
          </cell>
          <cell r="K229"/>
          <cell r="L229"/>
          <cell r="M229"/>
          <cell r="N229"/>
          <cell r="O229">
            <v>0</v>
          </cell>
          <cell r="P229"/>
          <cell r="Q229">
            <v>1875.49</v>
          </cell>
          <cell r="R229">
            <v>210143.49</v>
          </cell>
          <cell r="S229">
            <v>167766</v>
          </cell>
          <cell r="T229">
            <v>1875.49</v>
          </cell>
          <cell r="U229"/>
          <cell r="V229">
            <v>0</v>
          </cell>
          <cell r="W229">
            <v>169641.49</v>
          </cell>
          <cell r="X229">
            <v>40502</v>
          </cell>
          <cell r="Y229">
            <v>1760</v>
          </cell>
          <cell r="Z229">
            <v>2067</v>
          </cell>
          <cell r="AA229">
            <v>-307</v>
          </cell>
          <cell r="AB229"/>
          <cell r="AC229">
            <v>0</v>
          </cell>
          <cell r="AD229">
            <v>0</v>
          </cell>
          <cell r="AE229">
            <v>0</v>
          </cell>
          <cell r="AG229">
            <v>0</v>
          </cell>
          <cell r="AH229">
            <v>0</v>
          </cell>
          <cell r="AI229">
            <v>0</v>
          </cell>
        </row>
        <row r="230">
          <cell r="B230">
            <v>37683380126730</v>
          </cell>
          <cell r="C230">
            <v>1516020</v>
          </cell>
          <cell r="D230"/>
          <cell r="E230" t="str">
            <v>Kavod Elementary Charter</v>
          </cell>
          <cell r="F230">
            <v>11527</v>
          </cell>
          <cell r="G230">
            <v>0</v>
          </cell>
          <cell r="H230"/>
          <cell r="I230">
            <v>11527</v>
          </cell>
          <cell r="J230">
            <v>46510</v>
          </cell>
          <cell r="K230"/>
          <cell r="L230"/>
          <cell r="M230"/>
          <cell r="N230"/>
          <cell r="O230">
            <v>0</v>
          </cell>
          <cell r="P230"/>
          <cell r="Q230">
            <v>0</v>
          </cell>
          <cell r="R230">
            <v>46510</v>
          </cell>
          <cell r="S230">
            <v>37592</v>
          </cell>
          <cell r="T230"/>
          <cell r="U230"/>
          <cell r="V230">
            <v>0</v>
          </cell>
          <cell r="W230">
            <v>37592</v>
          </cell>
          <cell r="X230">
            <v>8918</v>
          </cell>
          <cell r="Y230">
            <v>2900</v>
          </cell>
          <cell r="Z230">
            <v>967</v>
          </cell>
          <cell r="AA230">
            <v>1933</v>
          </cell>
          <cell r="AB230"/>
          <cell r="AC230">
            <v>0</v>
          </cell>
          <cell r="AD230">
            <v>0</v>
          </cell>
          <cell r="AE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B231">
            <v>37683386039812</v>
          </cell>
          <cell r="C231">
            <v>1112012</v>
          </cell>
          <cell r="D231"/>
          <cell r="E231" t="str">
            <v>Keiller Leadership Academy</v>
          </cell>
          <cell r="F231">
            <v>64528</v>
          </cell>
          <cell r="G231">
            <v>0</v>
          </cell>
          <cell r="H231"/>
          <cell r="I231">
            <v>64528</v>
          </cell>
          <cell r="J231">
            <v>250895</v>
          </cell>
          <cell r="K231"/>
          <cell r="L231"/>
          <cell r="M231"/>
          <cell r="N231"/>
          <cell r="O231">
            <v>4444</v>
          </cell>
          <cell r="P231"/>
          <cell r="Q231">
            <v>0</v>
          </cell>
          <cell r="R231">
            <v>255339</v>
          </cell>
          <cell r="S231">
            <v>228849</v>
          </cell>
          <cell r="T231"/>
          <cell r="U231"/>
          <cell r="V231">
            <v>4444</v>
          </cell>
          <cell r="W231">
            <v>233293</v>
          </cell>
          <cell r="X231">
            <v>22046</v>
          </cell>
          <cell r="Y231">
            <v>120000</v>
          </cell>
          <cell r="Z231">
            <v>48000</v>
          </cell>
          <cell r="AA231">
            <v>72000</v>
          </cell>
          <cell r="AB231"/>
          <cell r="AC231">
            <v>0</v>
          </cell>
          <cell r="AD231">
            <v>0</v>
          </cell>
          <cell r="AE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B232">
            <v>37683380101345</v>
          </cell>
          <cell r="C232">
            <v>910018</v>
          </cell>
          <cell r="D232"/>
          <cell r="E232" t="str">
            <v>KIPP Adelante Preparatory Academy</v>
          </cell>
          <cell r="F232">
            <v>44355</v>
          </cell>
          <cell r="G232">
            <v>0</v>
          </cell>
          <cell r="H232"/>
          <cell r="I232">
            <v>44355</v>
          </cell>
          <cell r="J232">
            <v>155037</v>
          </cell>
          <cell r="K232"/>
          <cell r="L232"/>
          <cell r="M232"/>
          <cell r="N232"/>
          <cell r="O232">
            <v>2997</v>
          </cell>
          <cell r="P232"/>
          <cell r="Q232">
            <v>0</v>
          </cell>
          <cell r="R232">
            <v>158034</v>
          </cell>
          <cell r="S232">
            <v>144275</v>
          </cell>
          <cell r="T232"/>
          <cell r="U232"/>
          <cell r="V232">
            <v>2997</v>
          </cell>
          <cell r="W232">
            <v>147272</v>
          </cell>
          <cell r="X232">
            <v>10762</v>
          </cell>
          <cell r="Y232">
            <v>23632</v>
          </cell>
          <cell r="Z232">
            <v>7877</v>
          </cell>
          <cell r="AA232">
            <v>15755</v>
          </cell>
          <cell r="AB232"/>
          <cell r="AC232">
            <v>0</v>
          </cell>
          <cell r="AD232">
            <v>0</v>
          </cell>
          <cell r="AE232">
            <v>0</v>
          </cell>
          <cell r="AG232">
            <v>0</v>
          </cell>
          <cell r="AH232">
            <v>0</v>
          </cell>
          <cell r="AI232">
            <v>0</v>
          </cell>
        </row>
        <row r="233">
          <cell r="B233">
            <v>37683380106799</v>
          </cell>
          <cell r="C233">
            <v>1011030</v>
          </cell>
          <cell r="D233"/>
          <cell r="E233" t="str">
            <v>Learning Choice Academy</v>
          </cell>
          <cell r="F233">
            <v>120787</v>
          </cell>
          <cell r="G233">
            <v>0</v>
          </cell>
          <cell r="H233"/>
          <cell r="I233">
            <v>120787</v>
          </cell>
          <cell r="J233">
            <v>460097</v>
          </cell>
          <cell r="K233"/>
          <cell r="L233"/>
          <cell r="M233"/>
          <cell r="N233"/>
          <cell r="O233">
            <v>8597</v>
          </cell>
          <cell r="P233"/>
          <cell r="Q233">
            <v>0</v>
          </cell>
          <cell r="R233">
            <v>468694</v>
          </cell>
          <cell r="S233">
            <v>421847</v>
          </cell>
          <cell r="T233"/>
          <cell r="U233"/>
          <cell r="V233">
            <v>8597</v>
          </cell>
          <cell r="W233">
            <v>430444</v>
          </cell>
          <cell r="X233">
            <v>38250</v>
          </cell>
          <cell r="Y233">
            <v>34224</v>
          </cell>
          <cell r="Z233">
            <v>13688</v>
          </cell>
          <cell r="AA233">
            <v>20536</v>
          </cell>
          <cell r="AB233"/>
          <cell r="AC233">
            <v>0</v>
          </cell>
          <cell r="AD233">
            <v>0</v>
          </cell>
          <cell r="AE233">
            <v>0</v>
          </cell>
          <cell r="AG233">
            <v>0</v>
          </cell>
          <cell r="AH233">
            <v>0</v>
          </cell>
          <cell r="AI233">
            <v>0</v>
          </cell>
        </row>
        <row r="234">
          <cell r="B234">
            <v>19764970115725</v>
          </cell>
          <cell r="C234">
            <v>708005</v>
          </cell>
          <cell r="D234"/>
          <cell r="E234" t="str">
            <v>Lifeline Education Charter</v>
          </cell>
          <cell r="F234">
            <v>59266</v>
          </cell>
          <cell r="G234">
            <v>0</v>
          </cell>
          <cell r="H234"/>
          <cell r="I234">
            <v>59266</v>
          </cell>
          <cell r="J234">
            <v>278484</v>
          </cell>
          <cell r="K234"/>
          <cell r="L234"/>
          <cell r="M234"/>
          <cell r="N234"/>
          <cell r="O234">
            <v>3204</v>
          </cell>
          <cell r="P234"/>
          <cell r="Q234">
            <v>0</v>
          </cell>
          <cell r="R234">
            <v>281688</v>
          </cell>
          <cell r="S234">
            <v>246788</v>
          </cell>
          <cell r="T234"/>
          <cell r="U234"/>
          <cell r="V234">
            <v>3204</v>
          </cell>
          <cell r="W234">
            <v>249992</v>
          </cell>
          <cell r="X234">
            <v>31696</v>
          </cell>
          <cell r="Y234">
            <v>11838</v>
          </cell>
          <cell r="Z234">
            <v>3946</v>
          </cell>
          <cell r="AA234">
            <v>7892</v>
          </cell>
          <cell r="AB234"/>
          <cell r="AC234">
            <v>0</v>
          </cell>
          <cell r="AD234">
            <v>0</v>
          </cell>
          <cell r="AE234">
            <v>0</v>
          </cell>
          <cell r="AG234">
            <v>0</v>
          </cell>
          <cell r="AH234">
            <v>0</v>
          </cell>
          <cell r="AI234">
            <v>0</v>
          </cell>
        </row>
        <row r="235">
          <cell r="B235">
            <v>37684113731304</v>
          </cell>
          <cell r="C235">
            <v>1415025</v>
          </cell>
          <cell r="D235"/>
          <cell r="E235" t="str">
            <v>MAAC Community Charter</v>
          </cell>
          <cell r="F235">
            <v>38216</v>
          </cell>
          <cell r="G235">
            <v>0</v>
          </cell>
          <cell r="H235"/>
          <cell r="I235">
            <v>38216</v>
          </cell>
          <cell r="J235">
            <v>119778</v>
          </cell>
          <cell r="K235"/>
          <cell r="L235"/>
          <cell r="M235"/>
          <cell r="N235"/>
          <cell r="O235">
            <v>0</v>
          </cell>
          <cell r="P235"/>
          <cell r="Q235">
            <v>0</v>
          </cell>
          <cell r="R235">
            <v>119778</v>
          </cell>
          <cell r="S235">
            <v>106916</v>
          </cell>
          <cell r="T235"/>
          <cell r="U235"/>
          <cell r="V235">
            <v>0</v>
          </cell>
          <cell r="W235">
            <v>106916</v>
          </cell>
          <cell r="X235">
            <v>12862</v>
          </cell>
          <cell r="Y235">
            <v>15000</v>
          </cell>
          <cell r="Z235">
            <v>6000</v>
          </cell>
          <cell r="AA235">
            <v>9000</v>
          </cell>
          <cell r="AB235"/>
          <cell r="AC235">
            <v>0</v>
          </cell>
          <cell r="AD235">
            <v>0</v>
          </cell>
          <cell r="AE235">
            <v>0</v>
          </cell>
          <cell r="AG235">
            <v>0</v>
          </cell>
          <cell r="AH235">
            <v>0</v>
          </cell>
          <cell r="AI235">
            <v>0</v>
          </cell>
        </row>
        <row r="236">
          <cell r="B236">
            <v>37683386113211</v>
          </cell>
          <cell r="C236">
            <v>1213030</v>
          </cell>
          <cell r="D236"/>
          <cell r="E236" t="str">
            <v>McGill School of Success</v>
          </cell>
          <cell r="F236">
            <v>16790</v>
          </cell>
          <cell r="G236">
            <v>0</v>
          </cell>
          <cell r="H236"/>
          <cell r="I236">
            <v>16790</v>
          </cell>
          <cell r="J236">
            <v>67951</v>
          </cell>
          <cell r="K236"/>
          <cell r="L236"/>
          <cell r="M236"/>
          <cell r="N236"/>
          <cell r="O236">
            <v>1223</v>
          </cell>
          <cell r="P236"/>
          <cell r="Q236">
            <v>0</v>
          </cell>
          <cell r="R236">
            <v>69174</v>
          </cell>
          <cell r="S236">
            <v>61877</v>
          </cell>
          <cell r="T236"/>
          <cell r="U236"/>
          <cell r="V236">
            <v>1223</v>
          </cell>
          <cell r="W236">
            <v>63100</v>
          </cell>
          <cell r="X236">
            <v>6074</v>
          </cell>
          <cell r="Y236">
            <v>15000</v>
          </cell>
          <cell r="Z236">
            <v>6000</v>
          </cell>
          <cell r="AA236">
            <v>9000</v>
          </cell>
          <cell r="AB236"/>
          <cell r="AC236">
            <v>0</v>
          </cell>
          <cell r="AD236">
            <v>0</v>
          </cell>
          <cell r="AE236">
            <v>0</v>
          </cell>
          <cell r="AG236">
            <v>0</v>
          </cell>
          <cell r="AH236">
            <v>0</v>
          </cell>
          <cell r="AI236">
            <v>0</v>
          </cell>
        </row>
        <row r="237">
          <cell r="B237">
            <v>38767520123505</v>
          </cell>
          <cell r="C237">
            <v>1112015</v>
          </cell>
          <cell r="D237"/>
          <cell r="E237" t="str">
            <v>Mission Preparatory</v>
          </cell>
          <cell r="F237">
            <v>0</v>
          </cell>
          <cell r="G237">
            <v>0</v>
          </cell>
          <cell r="H237"/>
          <cell r="I237">
            <v>0</v>
          </cell>
          <cell r="J237">
            <v>108648</v>
          </cell>
          <cell r="K237"/>
          <cell r="L237"/>
          <cell r="M237"/>
          <cell r="N237"/>
          <cell r="O237">
            <v>1334</v>
          </cell>
          <cell r="P237"/>
          <cell r="Q237">
            <v>0</v>
          </cell>
          <cell r="R237">
            <v>109982</v>
          </cell>
          <cell r="S237">
            <v>97744</v>
          </cell>
          <cell r="T237"/>
          <cell r="U237"/>
          <cell r="V237">
            <v>1334</v>
          </cell>
          <cell r="W237">
            <v>99078</v>
          </cell>
          <cell r="X237">
            <v>10904</v>
          </cell>
          <cell r="Y237">
            <v>0</v>
          </cell>
          <cell r="Z237">
            <v>0</v>
          </cell>
          <cell r="AA237">
            <v>0</v>
          </cell>
          <cell r="AB237"/>
          <cell r="AC237">
            <v>0</v>
          </cell>
          <cell r="AD237">
            <v>0</v>
          </cell>
          <cell r="AE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B238">
            <v>37683386115570</v>
          </cell>
          <cell r="C238">
            <v>1314018</v>
          </cell>
          <cell r="D238"/>
          <cell r="E238" t="str">
            <v>Museum</v>
          </cell>
          <cell r="F238">
            <v>29069</v>
          </cell>
          <cell r="G238">
            <v>0</v>
          </cell>
          <cell r="H238"/>
          <cell r="I238">
            <v>29069</v>
          </cell>
          <cell r="J238">
            <v>106282</v>
          </cell>
          <cell r="K238"/>
          <cell r="L238"/>
          <cell r="M238"/>
          <cell r="N238"/>
          <cell r="O238">
            <v>1978</v>
          </cell>
          <cell r="P238"/>
          <cell r="Q238">
            <v>6000</v>
          </cell>
          <cell r="R238">
            <v>114260</v>
          </cell>
          <cell r="S238">
            <v>97068</v>
          </cell>
          <cell r="T238"/>
          <cell r="U238"/>
          <cell r="V238">
            <v>1978</v>
          </cell>
          <cell r="W238">
            <v>99046</v>
          </cell>
          <cell r="X238">
            <v>15214</v>
          </cell>
          <cell r="Y238">
            <v>54723</v>
          </cell>
          <cell r="Z238">
            <v>22006</v>
          </cell>
          <cell r="AA238">
            <v>32717</v>
          </cell>
          <cell r="AB238"/>
          <cell r="AC238">
            <v>0</v>
          </cell>
          <cell r="AD238">
            <v>0</v>
          </cell>
          <cell r="AE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B239">
            <v>1612596117972</v>
          </cell>
          <cell r="C239">
            <v>1516023</v>
          </cell>
          <cell r="D239"/>
          <cell r="E239" t="str">
            <v>North Oakland Community Charter</v>
          </cell>
          <cell r="F239">
            <v>28317</v>
          </cell>
          <cell r="G239">
            <v>0</v>
          </cell>
          <cell r="H239"/>
          <cell r="I239">
            <v>28317</v>
          </cell>
          <cell r="J239">
            <v>92183</v>
          </cell>
          <cell r="K239"/>
          <cell r="L239"/>
          <cell r="M239"/>
          <cell r="N239"/>
          <cell r="O239">
            <v>0</v>
          </cell>
          <cell r="P239">
            <v>7708</v>
          </cell>
          <cell r="Q239">
            <v>0</v>
          </cell>
          <cell r="R239">
            <v>99891</v>
          </cell>
          <cell r="S239">
            <v>73321</v>
          </cell>
          <cell r="T239"/>
          <cell r="U239"/>
          <cell r="V239">
            <v>0</v>
          </cell>
          <cell r="W239">
            <v>73321</v>
          </cell>
          <cell r="X239">
            <v>26570</v>
          </cell>
          <cell r="Y239">
            <v>0</v>
          </cell>
          <cell r="Z239">
            <v>0</v>
          </cell>
          <cell r="AA239">
            <v>0</v>
          </cell>
          <cell r="AB239"/>
          <cell r="AC239">
            <v>0</v>
          </cell>
          <cell r="AD239">
            <v>0</v>
          </cell>
          <cell r="AE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B240">
            <v>1612590130617</v>
          </cell>
          <cell r="C240">
            <v>1112017</v>
          </cell>
          <cell r="D240"/>
          <cell r="E240" t="str">
            <v>Oakland Military Institute, College Preparatory Academy</v>
          </cell>
          <cell r="F240">
            <v>80942</v>
          </cell>
          <cell r="G240">
            <v>0</v>
          </cell>
          <cell r="H240"/>
          <cell r="I240">
            <v>80942</v>
          </cell>
          <cell r="J240">
            <v>284642</v>
          </cell>
          <cell r="K240"/>
          <cell r="L240"/>
          <cell r="M240"/>
          <cell r="N240"/>
          <cell r="O240">
            <v>5926</v>
          </cell>
          <cell r="P240"/>
          <cell r="Q240">
            <v>0</v>
          </cell>
          <cell r="R240">
            <v>290568</v>
          </cell>
          <cell r="S240">
            <v>262227</v>
          </cell>
          <cell r="T240"/>
          <cell r="U240"/>
          <cell r="V240">
            <v>5926</v>
          </cell>
          <cell r="W240">
            <v>268153</v>
          </cell>
          <cell r="X240">
            <v>22415</v>
          </cell>
          <cell r="Y240">
            <v>39000</v>
          </cell>
          <cell r="Z240">
            <v>15600</v>
          </cell>
          <cell r="AA240">
            <v>23400</v>
          </cell>
          <cell r="AB240"/>
          <cell r="AC240">
            <v>0</v>
          </cell>
          <cell r="AD240">
            <v>0</v>
          </cell>
          <cell r="AE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B241">
            <v>1612593030772</v>
          </cell>
          <cell r="C241">
            <v>1011032</v>
          </cell>
          <cell r="D241"/>
          <cell r="E241" t="str">
            <v>Oakland School for the Arts</v>
          </cell>
          <cell r="F241">
            <v>92971</v>
          </cell>
          <cell r="G241">
            <v>0</v>
          </cell>
          <cell r="H241"/>
          <cell r="I241">
            <v>92971</v>
          </cell>
          <cell r="J241">
            <v>333207</v>
          </cell>
          <cell r="K241"/>
          <cell r="L241"/>
          <cell r="M241"/>
          <cell r="N241">
            <v>120</v>
          </cell>
          <cell r="O241">
            <v>5673</v>
          </cell>
          <cell r="P241"/>
          <cell r="Q241">
            <v>0</v>
          </cell>
          <cell r="R241">
            <v>339000</v>
          </cell>
          <cell r="S241">
            <v>309249</v>
          </cell>
          <cell r="T241"/>
          <cell r="U241"/>
          <cell r="V241">
            <v>5673</v>
          </cell>
          <cell r="W241">
            <v>314922</v>
          </cell>
          <cell r="X241">
            <v>24078</v>
          </cell>
          <cell r="Y241">
            <v>126000</v>
          </cell>
          <cell r="Z241">
            <v>50400</v>
          </cell>
          <cell r="AA241">
            <v>75600</v>
          </cell>
          <cell r="AB241"/>
          <cell r="AC241">
            <v>0</v>
          </cell>
          <cell r="AD241">
            <v>0</v>
          </cell>
          <cell r="AE241">
            <v>0</v>
          </cell>
          <cell r="AG241">
            <v>0</v>
          </cell>
          <cell r="AH241">
            <v>62960</v>
          </cell>
          <cell r="AI241">
            <v>-62960</v>
          </cell>
        </row>
        <row r="242">
          <cell r="B242">
            <v>37683380123778</v>
          </cell>
          <cell r="C242">
            <v>1314030</v>
          </cell>
          <cell r="D242"/>
          <cell r="E242" t="str">
            <v>Old Town Academy K-8 Charter</v>
          </cell>
          <cell r="F242">
            <v>31450</v>
          </cell>
          <cell r="G242">
            <v>0</v>
          </cell>
          <cell r="H242"/>
          <cell r="I242">
            <v>31450</v>
          </cell>
          <cell r="J242">
            <v>121343</v>
          </cell>
          <cell r="K242"/>
          <cell r="L242"/>
          <cell r="M242"/>
          <cell r="N242"/>
          <cell r="O242">
            <v>2162</v>
          </cell>
          <cell r="P242"/>
          <cell r="Q242">
            <v>0</v>
          </cell>
          <cell r="R242">
            <v>123505</v>
          </cell>
          <cell r="S242">
            <v>97289</v>
          </cell>
          <cell r="T242"/>
          <cell r="U242"/>
          <cell r="V242">
            <v>2162</v>
          </cell>
          <cell r="W242">
            <v>99451</v>
          </cell>
          <cell r="X242">
            <v>24054</v>
          </cell>
          <cell r="Y242">
            <v>0</v>
          </cell>
          <cell r="Z242">
            <v>0</v>
          </cell>
          <cell r="AA242">
            <v>0</v>
          </cell>
          <cell r="AB242"/>
          <cell r="AC242">
            <v>0</v>
          </cell>
          <cell r="AD242">
            <v>0</v>
          </cell>
          <cell r="AE242">
            <v>0</v>
          </cell>
          <cell r="AG242">
            <v>0</v>
          </cell>
          <cell r="AH242">
            <v>0</v>
          </cell>
          <cell r="AI242">
            <v>0</v>
          </cell>
        </row>
        <row r="243">
          <cell r="B243">
            <v>42769500132894</v>
          </cell>
          <cell r="C243">
            <v>1516026</v>
          </cell>
          <cell r="D243"/>
          <cell r="E243" t="str">
            <v>Olive Grove Charter</v>
          </cell>
          <cell r="F243">
            <v>0</v>
          </cell>
          <cell r="G243">
            <v>0</v>
          </cell>
          <cell r="H243"/>
          <cell r="I243">
            <v>0</v>
          </cell>
          <cell r="J243">
            <v>69958</v>
          </cell>
          <cell r="K243"/>
          <cell r="L243"/>
          <cell r="M243"/>
          <cell r="N243"/>
          <cell r="O243">
            <v>0</v>
          </cell>
          <cell r="P243"/>
          <cell r="Q243">
            <v>0</v>
          </cell>
          <cell r="R243">
            <v>69958</v>
          </cell>
          <cell r="S243">
            <v>55514</v>
          </cell>
          <cell r="T243"/>
          <cell r="U243"/>
          <cell r="V243">
            <v>0</v>
          </cell>
          <cell r="W243">
            <v>55514</v>
          </cell>
          <cell r="X243">
            <v>14444</v>
          </cell>
          <cell r="Y243">
            <v>10200</v>
          </cell>
          <cell r="Z243">
            <v>3400</v>
          </cell>
          <cell r="AA243">
            <v>6800</v>
          </cell>
          <cell r="AB243"/>
          <cell r="AC243">
            <v>0</v>
          </cell>
          <cell r="AD243">
            <v>0</v>
          </cell>
          <cell r="AE243">
            <v>0</v>
          </cell>
          <cell r="AG243">
            <v>0</v>
          </cell>
          <cell r="AH243">
            <v>0</v>
          </cell>
          <cell r="AI243">
            <v>0</v>
          </cell>
        </row>
        <row r="244">
          <cell r="B244">
            <v>38769190132159</v>
          </cell>
          <cell r="C244">
            <v>1516049</v>
          </cell>
          <cell r="D244"/>
          <cell r="E244" t="str">
            <v>OnePurpose</v>
          </cell>
          <cell r="F244">
            <v>0</v>
          </cell>
          <cell r="G244">
            <v>0</v>
          </cell>
          <cell r="H244"/>
          <cell r="I244">
            <v>0</v>
          </cell>
          <cell r="J244">
            <v>29489</v>
          </cell>
          <cell r="K244"/>
          <cell r="L244"/>
          <cell r="M244"/>
          <cell r="N244"/>
          <cell r="O244">
            <v>0</v>
          </cell>
          <cell r="P244"/>
          <cell r="Q244">
            <v>0</v>
          </cell>
          <cell r="R244">
            <v>29489</v>
          </cell>
          <cell r="S244">
            <v>23062</v>
          </cell>
          <cell r="T244"/>
          <cell r="U244"/>
          <cell r="V244">
            <v>0</v>
          </cell>
          <cell r="W244">
            <v>23062</v>
          </cell>
          <cell r="X244">
            <v>6427</v>
          </cell>
          <cell r="Y244">
            <v>0</v>
          </cell>
          <cell r="Z244">
            <v>0</v>
          </cell>
          <cell r="AA244">
            <v>0</v>
          </cell>
          <cell r="AB244"/>
          <cell r="AC244">
            <v>0</v>
          </cell>
          <cell r="AD244">
            <v>0</v>
          </cell>
          <cell r="AE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B245">
            <v>19648570125377</v>
          </cell>
          <cell r="C245">
            <v>1516050</v>
          </cell>
          <cell r="D245"/>
          <cell r="E245" t="str">
            <v>Palmdale Aerospace Academy</v>
          </cell>
          <cell r="F245">
            <v>113144</v>
          </cell>
          <cell r="G245">
            <v>0</v>
          </cell>
          <cell r="H245"/>
          <cell r="I245">
            <v>113144</v>
          </cell>
          <cell r="J245">
            <v>458322</v>
          </cell>
          <cell r="K245"/>
          <cell r="L245"/>
          <cell r="M245"/>
          <cell r="N245"/>
          <cell r="O245">
            <v>0</v>
          </cell>
          <cell r="P245"/>
          <cell r="Q245">
            <v>0</v>
          </cell>
          <cell r="R245">
            <v>458322</v>
          </cell>
          <cell r="S245">
            <v>368652</v>
          </cell>
          <cell r="T245"/>
          <cell r="U245"/>
          <cell r="V245">
            <v>0</v>
          </cell>
          <cell r="W245">
            <v>368652</v>
          </cell>
          <cell r="X245">
            <v>89670</v>
          </cell>
          <cell r="Y245">
            <v>12000</v>
          </cell>
          <cell r="Z245">
            <v>4800</v>
          </cell>
          <cell r="AA245">
            <v>7200</v>
          </cell>
          <cell r="AB245"/>
          <cell r="AC245">
            <v>0</v>
          </cell>
          <cell r="AD245">
            <v>0</v>
          </cell>
          <cell r="AE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B246">
            <v>58727360121632</v>
          </cell>
          <cell r="C246">
            <v>1112019</v>
          </cell>
          <cell r="D246"/>
          <cell r="E246" t="str">
            <v>Paragon Collegiate Academy</v>
          </cell>
          <cell r="F246">
            <v>19296</v>
          </cell>
          <cell r="G246">
            <v>0</v>
          </cell>
          <cell r="H246"/>
          <cell r="I246">
            <v>19296</v>
          </cell>
          <cell r="J246">
            <v>75888</v>
          </cell>
          <cell r="K246"/>
          <cell r="L246"/>
          <cell r="M246"/>
          <cell r="N246">
            <v>-456</v>
          </cell>
          <cell r="O246">
            <v>1179</v>
          </cell>
          <cell r="P246"/>
          <cell r="Q246">
            <v>0</v>
          </cell>
          <cell r="R246">
            <v>76611</v>
          </cell>
          <cell r="S246">
            <v>69013</v>
          </cell>
          <cell r="T246"/>
          <cell r="U246"/>
          <cell r="V246">
            <v>1179</v>
          </cell>
          <cell r="W246">
            <v>70192</v>
          </cell>
          <cell r="X246">
            <v>6419</v>
          </cell>
          <cell r="Y246">
            <v>0</v>
          </cell>
          <cell r="Z246">
            <v>0</v>
          </cell>
          <cell r="AA246">
            <v>0</v>
          </cell>
          <cell r="AB246"/>
          <cell r="AC246">
            <v>0</v>
          </cell>
          <cell r="AD246">
            <v>0</v>
          </cell>
          <cell r="AE246">
            <v>0</v>
          </cell>
          <cell r="AG246">
            <v>0</v>
          </cell>
          <cell r="AH246">
            <v>0</v>
          </cell>
          <cell r="AI246">
            <v>0</v>
          </cell>
        </row>
        <row r="247">
          <cell r="B247">
            <v>34769350132480</v>
          </cell>
          <cell r="C247">
            <v>1516051</v>
          </cell>
          <cell r="D247"/>
          <cell r="E247" t="str">
            <v>Paramount Collegiate Academy</v>
          </cell>
          <cell r="F247">
            <v>0</v>
          </cell>
          <cell r="G247">
            <v>0</v>
          </cell>
          <cell r="H247"/>
          <cell r="I247">
            <v>0</v>
          </cell>
          <cell r="J247">
            <v>23315</v>
          </cell>
          <cell r="K247"/>
          <cell r="L247"/>
          <cell r="M247"/>
          <cell r="N247"/>
          <cell r="O247">
            <v>0</v>
          </cell>
          <cell r="P247"/>
          <cell r="Q247">
            <v>0</v>
          </cell>
          <cell r="R247">
            <v>23315</v>
          </cell>
          <cell r="S247">
            <v>19087</v>
          </cell>
          <cell r="T247"/>
          <cell r="U247"/>
          <cell r="V247">
            <v>0</v>
          </cell>
          <cell r="W247">
            <v>19087</v>
          </cell>
          <cell r="X247">
            <v>4228</v>
          </cell>
          <cell r="Y247">
            <v>0</v>
          </cell>
          <cell r="Z247">
            <v>0</v>
          </cell>
          <cell r="AA247">
            <v>0</v>
          </cell>
          <cell r="AB247"/>
          <cell r="AC247">
            <v>0</v>
          </cell>
          <cell r="AD247">
            <v>0</v>
          </cell>
          <cell r="AE247">
            <v>0</v>
          </cell>
          <cell r="AG247">
            <v>0</v>
          </cell>
          <cell r="AH247">
            <v>0</v>
          </cell>
          <cell r="AI247">
            <v>0</v>
          </cell>
        </row>
        <row r="248">
          <cell r="B248">
            <v>37683383731189</v>
          </cell>
          <cell r="C248">
            <v>1011033</v>
          </cell>
          <cell r="D248"/>
          <cell r="E248" t="str">
            <v>Preuss School UCSD</v>
          </cell>
          <cell r="F248">
            <v>106002</v>
          </cell>
          <cell r="G248">
            <v>0</v>
          </cell>
          <cell r="H248"/>
          <cell r="I248">
            <v>106002</v>
          </cell>
          <cell r="J248">
            <v>392627</v>
          </cell>
          <cell r="K248"/>
          <cell r="L248"/>
          <cell r="M248"/>
          <cell r="N248">
            <v>48</v>
          </cell>
          <cell r="O248">
            <v>7299</v>
          </cell>
          <cell r="P248"/>
          <cell r="Q248">
            <v>0</v>
          </cell>
          <cell r="R248">
            <v>399974</v>
          </cell>
          <cell r="S248">
            <v>357870</v>
          </cell>
          <cell r="T248"/>
          <cell r="U248"/>
          <cell r="V248">
            <v>7299</v>
          </cell>
          <cell r="W248">
            <v>365169</v>
          </cell>
          <cell r="X248">
            <v>34805</v>
          </cell>
          <cell r="Y248">
            <v>45000</v>
          </cell>
          <cell r="Z248">
            <v>18000</v>
          </cell>
          <cell r="AA248">
            <v>27000</v>
          </cell>
          <cell r="AB248"/>
          <cell r="AC248">
            <v>0</v>
          </cell>
          <cell r="AD248">
            <v>0</v>
          </cell>
          <cell r="AE248">
            <v>0</v>
          </cell>
          <cell r="AG248">
            <v>3139</v>
          </cell>
          <cell r="AH248">
            <v>1961</v>
          </cell>
          <cell r="AI248">
            <v>1178</v>
          </cell>
        </row>
        <row r="249">
          <cell r="B249">
            <v>45752670115345</v>
          </cell>
          <cell r="C249">
            <v>1112020</v>
          </cell>
          <cell r="D249"/>
          <cell r="E249" t="str">
            <v>Redding School of the Arts II</v>
          </cell>
          <cell r="F249">
            <v>68412</v>
          </cell>
          <cell r="G249">
            <v>0</v>
          </cell>
          <cell r="H249"/>
          <cell r="I249">
            <v>68412</v>
          </cell>
          <cell r="J249">
            <v>249632</v>
          </cell>
          <cell r="K249"/>
          <cell r="L249"/>
          <cell r="M249"/>
          <cell r="N249">
            <v>-192</v>
          </cell>
          <cell r="O249">
            <v>4638</v>
          </cell>
          <cell r="P249"/>
          <cell r="Q249">
            <v>0</v>
          </cell>
          <cell r="R249">
            <v>254078</v>
          </cell>
          <cell r="S249">
            <v>228064</v>
          </cell>
          <cell r="T249"/>
          <cell r="U249"/>
          <cell r="V249">
            <v>4638</v>
          </cell>
          <cell r="W249">
            <v>232702</v>
          </cell>
          <cell r="X249">
            <v>21376</v>
          </cell>
          <cell r="Y249">
            <v>32416</v>
          </cell>
          <cell r="Z249">
            <v>16189</v>
          </cell>
          <cell r="AA249">
            <v>16227</v>
          </cell>
          <cell r="AB249"/>
          <cell r="AC249">
            <v>8423</v>
          </cell>
          <cell r="AD249">
            <v>3653</v>
          </cell>
          <cell r="AE249">
            <v>4770</v>
          </cell>
          <cell r="AG249">
            <v>0</v>
          </cell>
          <cell r="AH249">
            <v>0</v>
          </cell>
          <cell r="AI249">
            <v>0</v>
          </cell>
        </row>
        <row r="250">
          <cell r="B250">
            <v>49708470119750</v>
          </cell>
          <cell r="C250">
            <v>910020</v>
          </cell>
          <cell r="D250"/>
          <cell r="E250" t="str">
            <v>River Montessori Elementary Charter</v>
          </cell>
          <cell r="F250">
            <v>21426</v>
          </cell>
          <cell r="G250">
            <v>0</v>
          </cell>
          <cell r="H250"/>
          <cell r="I250">
            <v>21426</v>
          </cell>
          <cell r="J250">
            <v>75534</v>
          </cell>
          <cell r="K250"/>
          <cell r="L250"/>
          <cell r="M250"/>
          <cell r="N250"/>
          <cell r="O250">
            <v>1364</v>
          </cell>
          <cell r="P250"/>
          <cell r="Q250">
            <v>0</v>
          </cell>
          <cell r="R250">
            <v>76898</v>
          </cell>
          <cell r="S250">
            <v>72008</v>
          </cell>
          <cell r="T250"/>
          <cell r="U250"/>
          <cell r="V250">
            <v>1364</v>
          </cell>
          <cell r="W250">
            <v>73372</v>
          </cell>
          <cell r="X250">
            <v>3526</v>
          </cell>
          <cell r="Y250">
            <v>12000</v>
          </cell>
          <cell r="Z250">
            <v>4800</v>
          </cell>
          <cell r="AA250">
            <v>7200</v>
          </cell>
          <cell r="AB250"/>
          <cell r="AC250">
            <v>0</v>
          </cell>
          <cell r="AD250">
            <v>0</v>
          </cell>
          <cell r="AE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B251">
            <v>1612590131896</v>
          </cell>
          <cell r="C251">
            <v>1516033</v>
          </cell>
          <cell r="D251"/>
          <cell r="E251" t="str">
            <v>Roses in Concrete</v>
          </cell>
          <cell r="F251">
            <v>0</v>
          </cell>
          <cell r="G251">
            <v>0</v>
          </cell>
          <cell r="H251"/>
          <cell r="I251">
            <v>0</v>
          </cell>
          <cell r="J251">
            <v>80412</v>
          </cell>
          <cell r="K251"/>
          <cell r="L251"/>
          <cell r="M251"/>
          <cell r="N251"/>
          <cell r="O251">
            <v>0</v>
          </cell>
          <cell r="P251"/>
          <cell r="Q251">
            <v>0</v>
          </cell>
          <cell r="R251">
            <v>80412</v>
          </cell>
          <cell r="S251">
            <v>75493</v>
          </cell>
          <cell r="T251"/>
          <cell r="U251"/>
          <cell r="V251">
            <v>0</v>
          </cell>
          <cell r="W251">
            <v>75493</v>
          </cell>
          <cell r="X251">
            <v>4919</v>
          </cell>
          <cell r="Y251">
            <v>0</v>
          </cell>
          <cell r="Z251">
            <v>0</v>
          </cell>
          <cell r="AA251">
            <v>0</v>
          </cell>
          <cell r="AB251"/>
          <cell r="AC251">
            <v>0</v>
          </cell>
          <cell r="AD251">
            <v>0</v>
          </cell>
          <cell r="AE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B252">
            <v>30103060126037</v>
          </cell>
          <cell r="C252">
            <v>1314029</v>
          </cell>
          <cell r="D252"/>
          <cell r="E252" t="str">
            <v>Samueli Academy</v>
          </cell>
          <cell r="F252">
            <v>33705</v>
          </cell>
          <cell r="G252">
            <v>0</v>
          </cell>
          <cell r="H252"/>
          <cell r="I252">
            <v>33705</v>
          </cell>
          <cell r="J252">
            <v>174970</v>
          </cell>
          <cell r="K252"/>
          <cell r="L252"/>
          <cell r="M252"/>
          <cell r="N252"/>
          <cell r="O252">
            <v>1087</v>
          </cell>
          <cell r="P252"/>
          <cell r="Q252">
            <v>0</v>
          </cell>
          <cell r="R252">
            <v>176057</v>
          </cell>
          <cell r="S252">
            <v>153199</v>
          </cell>
          <cell r="T252"/>
          <cell r="U252"/>
          <cell r="V252">
            <v>1087</v>
          </cell>
          <cell r="W252">
            <v>154286</v>
          </cell>
          <cell r="X252">
            <v>21771</v>
          </cell>
          <cell r="Y252">
            <v>12000</v>
          </cell>
          <cell r="Z252">
            <v>4800</v>
          </cell>
          <cell r="AA252">
            <v>7200</v>
          </cell>
          <cell r="AB252"/>
          <cell r="AC252">
            <v>0</v>
          </cell>
          <cell r="AD252">
            <v>0</v>
          </cell>
          <cell r="AE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B253">
            <v>30666216085328</v>
          </cell>
          <cell r="C253">
            <v>1516034</v>
          </cell>
          <cell r="D253"/>
          <cell r="E253" t="str">
            <v>Santiago Middle</v>
          </cell>
          <cell r="F253">
            <v>121163</v>
          </cell>
          <cell r="G253">
            <v>0</v>
          </cell>
          <cell r="H253"/>
          <cell r="I253">
            <v>121163</v>
          </cell>
          <cell r="J253">
            <v>438163</v>
          </cell>
          <cell r="K253"/>
          <cell r="L253"/>
          <cell r="M253"/>
          <cell r="N253"/>
          <cell r="O253">
            <v>0</v>
          </cell>
          <cell r="P253"/>
          <cell r="Q253">
            <v>3000</v>
          </cell>
          <cell r="R253">
            <v>441163</v>
          </cell>
          <cell r="S253">
            <v>351214</v>
          </cell>
          <cell r="T253">
            <v>3000</v>
          </cell>
          <cell r="U253"/>
          <cell r="V253">
            <v>0</v>
          </cell>
          <cell r="W253">
            <v>354214</v>
          </cell>
          <cell r="X253">
            <v>86949</v>
          </cell>
          <cell r="Y253">
            <v>0</v>
          </cell>
          <cell r="Z253">
            <v>5040</v>
          </cell>
          <cell r="AA253">
            <v>-5040</v>
          </cell>
          <cell r="AB253"/>
          <cell r="AC253">
            <v>0</v>
          </cell>
          <cell r="AD253">
            <v>0</v>
          </cell>
          <cell r="AE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B254">
            <v>19756971996693</v>
          </cell>
          <cell r="C254">
            <v>1516035</v>
          </cell>
          <cell r="D254"/>
          <cell r="E254" t="str">
            <v>School of Arts and Enterprise</v>
          </cell>
          <cell r="F254">
            <v>86581</v>
          </cell>
          <cell r="G254">
            <v>0</v>
          </cell>
          <cell r="H254"/>
          <cell r="I254">
            <v>86581</v>
          </cell>
          <cell r="J254">
            <v>305666</v>
          </cell>
          <cell r="K254"/>
          <cell r="L254"/>
          <cell r="M254"/>
          <cell r="N254"/>
          <cell r="O254">
            <v>0</v>
          </cell>
          <cell r="P254"/>
          <cell r="Q254">
            <v>0</v>
          </cell>
          <cell r="R254">
            <v>305666</v>
          </cell>
          <cell r="S254">
            <v>246517</v>
          </cell>
          <cell r="T254"/>
          <cell r="U254"/>
          <cell r="V254">
            <v>0</v>
          </cell>
          <cell r="W254">
            <v>246517</v>
          </cell>
          <cell r="X254">
            <v>59149</v>
          </cell>
          <cell r="Y254">
            <v>66000</v>
          </cell>
          <cell r="Z254">
            <v>26400</v>
          </cell>
          <cell r="AA254">
            <v>39600</v>
          </cell>
          <cell r="AB254"/>
          <cell r="AC254">
            <v>0</v>
          </cell>
          <cell r="AD254">
            <v>0</v>
          </cell>
          <cell r="AE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B255">
            <v>36750440107516</v>
          </cell>
          <cell r="C255">
            <v>1314028</v>
          </cell>
          <cell r="D255"/>
          <cell r="E255" t="str">
            <v>Summit Leadership Academy-High Desert</v>
          </cell>
          <cell r="F255">
            <v>24308</v>
          </cell>
          <cell r="G255">
            <v>0</v>
          </cell>
          <cell r="H255"/>
          <cell r="I255">
            <v>24308</v>
          </cell>
          <cell r="J255">
            <v>74699</v>
          </cell>
          <cell r="K255"/>
          <cell r="L255"/>
          <cell r="M255"/>
          <cell r="N255"/>
          <cell r="O255">
            <v>1704</v>
          </cell>
          <cell r="P255"/>
          <cell r="Q255">
            <v>0</v>
          </cell>
          <cell r="R255">
            <v>76403</v>
          </cell>
          <cell r="S255">
            <v>72552</v>
          </cell>
          <cell r="T255"/>
          <cell r="U255"/>
          <cell r="V255">
            <v>1704</v>
          </cell>
          <cell r="W255">
            <v>74256</v>
          </cell>
          <cell r="X255">
            <v>2147</v>
          </cell>
          <cell r="Y255">
            <v>6000</v>
          </cell>
          <cell r="Z255">
            <v>2400</v>
          </cell>
          <cell r="AA255">
            <v>3600</v>
          </cell>
          <cell r="AB255"/>
          <cell r="AC255">
            <v>0</v>
          </cell>
          <cell r="AD255">
            <v>0</v>
          </cell>
          <cell r="AE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B256">
            <v>43104390124065</v>
          </cell>
          <cell r="C256">
            <v>1112028</v>
          </cell>
          <cell r="D256"/>
          <cell r="E256" t="str">
            <v>Sunrise Middle</v>
          </cell>
          <cell r="F256">
            <v>18920</v>
          </cell>
          <cell r="G256">
            <v>0</v>
          </cell>
          <cell r="H256"/>
          <cell r="I256">
            <v>18920</v>
          </cell>
          <cell r="J256">
            <v>69453</v>
          </cell>
          <cell r="K256"/>
          <cell r="L256"/>
          <cell r="M256"/>
          <cell r="N256"/>
          <cell r="O256">
            <v>1275</v>
          </cell>
          <cell r="P256"/>
          <cell r="Q256">
            <v>0</v>
          </cell>
          <cell r="R256">
            <v>70728</v>
          </cell>
          <cell r="S256">
            <v>63313</v>
          </cell>
          <cell r="T256"/>
          <cell r="U256"/>
          <cell r="V256">
            <v>1275</v>
          </cell>
          <cell r="W256">
            <v>64588</v>
          </cell>
          <cell r="X256">
            <v>6140</v>
          </cell>
          <cell r="Y256">
            <v>18000</v>
          </cell>
          <cell r="Z256">
            <v>7200</v>
          </cell>
          <cell r="AA256">
            <v>10800</v>
          </cell>
          <cell r="AB256"/>
          <cell r="AC256">
            <v>0</v>
          </cell>
          <cell r="AD256">
            <v>0</v>
          </cell>
          <cell r="AE256">
            <v>0</v>
          </cell>
          <cell r="AG256">
            <v>0</v>
          </cell>
          <cell r="AH256">
            <v>0</v>
          </cell>
          <cell r="AI256">
            <v>0</v>
          </cell>
        </row>
        <row r="257">
          <cell r="B257">
            <v>33751760120204</v>
          </cell>
          <cell r="C257">
            <v>1516036</v>
          </cell>
          <cell r="D257"/>
          <cell r="E257" t="str">
            <v>Sycamore Academy of Science and Cultural Arts</v>
          </cell>
          <cell r="F257">
            <v>49367</v>
          </cell>
          <cell r="G257">
            <v>0</v>
          </cell>
          <cell r="H257"/>
          <cell r="I257">
            <v>49367</v>
          </cell>
          <cell r="J257">
            <v>208232</v>
          </cell>
          <cell r="K257"/>
          <cell r="L257"/>
          <cell r="M257"/>
          <cell r="N257"/>
          <cell r="O257">
            <v>0</v>
          </cell>
          <cell r="P257"/>
          <cell r="Q257">
            <v>0</v>
          </cell>
          <cell r="R257">
            <v>208232</v>
          </cell>
          <cell r="S257">
            <v>165756</v>
          </cell>
          <cell r="T257"/>
          <cell r="U257"/>
          <cell r="V257">
            <v>0</v>
          </cell>
          <cell r="W257">
            <v>165756</v>
          </cell>
          <cell r="X257">
            <v>42476</v>
          </cell>
          <cell r="Y257">
            <v>0</v>
          </cell>
          <cell r="Z257">
            <v>0</v>
          </cell>
          <cell r="AA257">
            <v>0</v>
          </cell>
          <cell r="AB257"/>
          <cell r="AC257">
            <v>0</v>
          </cell>
          <cell r="AD257">
            <v>0</v>
          </cell>
          <cell r="AE257">
            <v>0</v>
          </cell>
          <cell r="AG257">
            <v>0</v>
          </cell>
          <cell r="AH257">
            <v>0</v>
          </cell>
          <cell r="AI257">
            <v>0</v>
          </cell>
        </row>
        <row r="258">
          <cell r="B258">
            <v>7768100125815</v>
          </cell>
          <cell r="C258">
            <v>1213034</v>
          </cell>
          <cell r="D258"/>
          <cell r="E258" t="str">
            <v>Synergy Education Project</v>
          </cell>
          <cell r="F258">
            <v>25310</v>
          </cell>
          <cell r="G258">
            <v>0</v>
          </cell>
          <cell r="H258"/>
          <cell r="I258">
            <v>25310</v>
          </cell>
          <cell r="J258">
            <v>40553</v>
          </cell>
          <cell r="K258"/>
          <cell r="L258"/>
          <cell r="M258"/>
          <cell r="N258"/>
          <cell r="O258">
            <v>1595</v>
          </cell>
          <cell r="P258"/>
          <cell r="Q258">
            <v>0</v>
          </cell>
          <cell r="R258">
            <v>42148</v>
          </cell>
          <cell r="S258">
            <v>16169</v>
          </cell>
          <cell r="T258"/>
          <cell r="U258"/>
          <cell r="V258">
            <v>0</v>
          </cell>
          <cell r="W258">
            <v>16169</v>
          </cell>
          <cell r="X258">
            <v>25979</v>
          </cell>
          <cell r="Y258">
            <v>0</v>
          </cell>
          <cell r="Z258">
            <v>0</v>
          </cell>
          <cell r="AA258">
            <v>0</v>
          </cell>
          <cell r="AB258"/>
          <cell r="AC258">
            <v>0</v>
          </cell>
          <cell r="AD258">
            <v>0</v>
          </cell>
          <cell r="AE258">
            <v>0</v>
          </cell>
          <cell r="AG258">
            <v>0</v>
          </cell>
          <cell r="AH258">
            <v>0</v>
          </cell>
          <cell r="AI258">
            <v>0</v>
          </cell>
        </row>
        <row r="259">
          <cell r="B259">
            <v>33751926112551</v>
          </cell>
          <cell r="C259">
            <v>1415036</v>
          </cell>
          <cell r="D259"/>
          <cell r="E259" t="str">
            <v>Temecula Valley Charter</v>
          </cell>
          <cell r="F259">
            <v>63400</v>
          </cell>
          <cell r="G259">
            <v>0</v>
          </cell>
          <cell r="H259"/>
          <cell r="I259">
            <v>63400</v>
          </cell>
          <cell r="J259">
            <v>235811</v>
          </cell>
          <cell r="K259"/>
          <cell r="L259"/>
          <cell r="M259"/>
          <cell r="N259"/>
          <cell r="O259">
            <v>0</v>
          </cell>
          <cell r="P259"/>
          <cell r="Q259">
            <v>0</v>
          </cell>
          <cell r="R259">
            <v>235811</v>
          </cell>
          <cell r="S259">
            <v>213043</v>
          </cell>
          <cell r="T259"/>
          <cell r="U259"/>
          <cell r="V259">
            <v>0</v>
          </cell>
          <cell r="W259">
            <v>213043</v>
          </cell>
          <cell r="X259">
            <v>22768</v>
          </cell>
          <cell r="Y259">
            <v>0</v>
          </cell>
          <cell r="Z259">
            <v>0</v>
          </cell>
          <cell r="AA259">
            <v>0</v>
          </cell>
          <cell r="AB259"/>
          <cell r="AC259">
            <v>0</v>
          </cell>
          <cell r="AD259">
            <v>0</v>
          </cell>
          <cell r="AE259">
            <v>0</v>
          </cell>
          <cell r="AG259">
            <v>0</v>
          </cell>
          <cell r="AH259">
            <v>0</v>
          </cell>
          <cell r="AI259">
            <v>0</v>
          </cell>
        </row>
        <row r="260">
          <cell r="B260">
            <v>34674390106898</v>
          </cell>
          <cell r="C260">
            <v>1415037</v>
          </cell>
          <cell r="D260"/>
          <cell r="E260" t="str">
            <v>The Language Academy of Sacramento</v>
          </cell>
          <cell r="F260">
            <v>64528</v>
          </cell>
          <cell r="G260">
            <v>0</v>
          </cell>
          <cell r="H260"/>
          <cell r="I260">
            <v>64528</v>
          </cell>
          <cell r="J260">
            <v>250381</v>
          </cell>
          <cell r="K260"/>
          <cell r="L260"/>
          <cell r="M260"/>
          <cell r="N260"/>
          <cell r="O260">
            <v>0</v>
          </cell>
          <cell r="P260"/>
          <cell r="Q260">
            <v>0</v>
          </cell>
          <cell r="R260">
            <v>250381</v>
          </cell>
          <cell r="S260">
            <v>224275</v>
          </cell>
          <cell r="T260"/>
          <cell r="U260"/>
          <cell r="V260">
            <v>0</v>
          </cell>
          <cell r="W260">
            <v>224275</v>
          </cell>
          <cell r="X260">
            <v>26106</v>
          </cell>
          <cell r="Y260">
            <v>45000</v>
          </cell>
          <cell r="Z260">
            <v>16800</v>
          </cell>
          <cell r="AA260">
            <v>28200</v>
          </cell>
          <cell r="AB260"/>
          <cell r="AC260">
            <v>0</v>
          </cell>
          <cell r="AD260">
            <v>0</v>
          </cell>
          <cell r="AE260">
            <v>0</v>
          </cell>
          <cell r="AG260">
            <v>0</v>
          </cell>
          <cell r="AH260">
            <v>0</v>
          </cell>
          <cell r="AI260">
            <v>0</v>
          </cell>
        </row>
        <row r="261">
          <cell r="B261">
            <v>38769270132183</v>
          </cell>
          <cell r="C261">
            <v>1516038</v>
          </cell>
          <cell r="D261"/>
          <cell r="E261" t="str">
            <v>The New School of San Francisco</v>
          </cell>
          <cell r="F261">
            <v>0</v>
          </cell>
          <cell r="G261">
            <v>0</v>
          </cell>
          <cell r="H261"/>
          <cell r="I261">
            <v>0</v>
          </cell>
          <cell r="J261">
            <v>32749</v>
          </cell>
          <cell r="K261"/>
          <cell r="L261"/>
          <cell r="M261"/>
          <cell r="N261"/>
          <cell r="O261">
            <v>0</v>
          </cell>
          <cell r="P261"/>
          <cell r="Q261">
            <v>3000</v>
          </cell>
          <cell r="R261">
            <v>35749</v>
          </cell>
          <cell r="S261">
            <v>30810</v>
          </cell>
          <cell r="T261"/>
          <cell r="U261"/>
          <cell r="V261">
            <v>0</v>
          </cell>
          <cell r="W261">
            <v>30810</v>
          </cell>
          <cell r="X261">
            <v>4939</v>
          </cell>
          <cell r="Y261">
            <v>0</v>
          </cell>
          <cell r="Z261">
            <v>0</v>
          </cell>
          <cell r="AA261">
            <v>0</v>
          </cell>
          <cell r="AB261"/>
          <cell r="AC261">
            <v>0</v>
          </cell>
          <cell r="AD261">
            <v>0</v>
          </cell>
          <cell r="AE261">
            <v>0</v>
          </cell>
          <cell r="AG261">
            <v>0</v>
          </cell>
          <cell r="AH261">
            <v>0</v>
          </cell>
          <cell r="AI261">
            <v>0</v>
          </cell>
        </row>
        <row r="262">
          <cell r="B262">
            <v>37769010131193</v>
          </cell>
          <cell r="C262">
            <v>1415038</v>
          </cell>
          <cell r="D262"/>
          <cell r="E262" t="str">
            <v>Thrive Public School</v>
          </cell>
          <cell r="F262">
            <v>5638</v>
          </cell>
          <cell r="G262">
            <v>0</v>
          </cell>
          <cell r="H262"/>
          <cell r="I262">
            <v>5638</v>
          </cell>
          <cell r="J262">
            <v>85165</v>
          </cell>
          <cell r="K262"/>
          <cell r="L262"/>
          <cell r="M262"/>
          <cell r="N262"/>
          <cell r="O262">
            <v>0</v>
          </cell>
          <cell r="P262"/>
          <cell r="Q262">
            <v>0</v>
          </cell>
          <cell r="R262">
            <v>85165</v>
          </cell>
          <cell r="S262">
            <v>69850</v>
          </cell>
          <cell r="T262"/>
          <cell r="U262"/>
          <cell r="V262">
            <v>0</v>
          </cell>
          <cell r="W262">
            <v>69850</v>
          </cell>
          <cell r="X262">
            <v>15315</v>
          </cell>
          <cell r="Y262">
            <v>9000</v>
          </cell>
          <cell r="Z262">
            <v>3600</v>
          </cell>
          <cell r="AA262">
            <v>5400</v>
          </cell>
          <cell r="AB262"/>
          <cell r="AC262">
            <v>0</v>
          </cell>
          <cell r="AD262">
            <v>0</v>
          </cell>
          <cell r="AE262">
            <v>0</v>
          </cell>
          <cell r="AG262">
            <v>0</v>
          </cell>
          <cell r="AH262">
            <v>0</v>
          </cell>
          <cell r="AI262">
            <v>0</v>
          </cell>
        </row>
        <row r="263">
          <cell r="B263">
            <v>42691120124255</v>
          </cell>
          <cell r="C263">
            <v>1516042</v>
          </cell>
          <cell r="D263"/>
          <cell r="E263" t="str">
            <v>Trivium Charter</v>
          </cell>
          <cell r="F263">
            <v>76807</v>
          </cell>
          <cell r="G263">
            <v>0</v>
          </cell>
          <cell r="H263"/>
          <cell r="I263">
            <v>76807</v>
          </cell>
          <cell r="J263">
            <v>270000</v>
          </cell>
          <cell r="K263"/>
          <cell r="L263"/>
          <cell r="M263"/>
          <cell r="N263"/>
          <cell r="O263">
            <v>0</v>
          </cell>
          <cell r="P263"/>
          <cell r="Q263">
            <v>0</v>
          </cell>
          <cell r="R263">
            <v>270000</v>
          </cell>
          <cell r="S263">
            <v>251700</v>
          </cell>
          <cell r="T263"/>
          <cell r="U263"/>
          <cell r="V263">
            <v>0</v>
          </cell>
          <cell r="W263">
            <v>251700</v>
          </cell>
          <cell r="X263">
            <v>18300</v>
          </cell>
          <cell r="Y263">
            <v>0</v>
          </cell>
          <cell r="Z263">
            <v>0</v>
          </cell>
          <cell r="AA263">
            <v>0</v>
          </cell>
          <cell r="AB263"/>
          <cell r="AC263">
            <v>0</v>
          </cell>
          <cell r="AD263">
            <v>0</v>
          </cell>
          <cell r="AE263">
            <v>0</v>
          </cell>
          <cell r="AG263">
            <v>0</v>
          </cell>
          <cell r="AH263">
            <v>0</v>
          </cell>
          <cell r="AI263">
            <v>0</v>
          </cell>
        </row>
        <row r="264">
          <cell r="B264">
            <v>37683380118000</v>
          </cell>
          <cell r="C264">
            <v>1112029</v>
          </cell>
          <cell r="D264"/>
          <cell r="E264" t="str">
            <v>Urban Discovery Academy Charter</v>
          </cell>
          <cell r="F264">
            <v>43979</v>
          </cell>
          <cell r="G264">
            <v>0</v>
          </cell>
          <cell r="H264"/>
          <cell r="I264">
            <v>43979</v>
          </cell>
          <cell r="J264">
            <v>198224</v>
          </cell>
          <cell r="K264"/>
          <cell r="L264"/>
          <cell r="M264"/>
          <cell r="N264">
            <v>-418</v>
          </cell>
          <cell r="O264">
            <v>2871</v>
          </cell>
          <cell r="P264"/>
          <cell r="Q264">
            <v>2844</v>
          </cell>
          <cell r="R264">
            <v>203521</v>
          </cell>
          <cell r="S264">
            <v>177101</v>
          </cell>
          <cell r="T264"/>
          <cell r="U264"/>
          <cell r="V264">
            <v>2871</v>
          </cell>
          <cell r="W264">
            <v>179972</v>
          </cell>
          <cell r="X264">
            <v>23549</v>
          </cell>
          <cell r="Y264">
            <v>7496</v>
          </cell>
          <cell r="Z264">
            <v>3748</v>
          </cell>
          <cell r="AA264">
            <v>3748</v>
          </cell>
          <cell r="AB264"/>
          <cell r="AC264">
            <v>0</v>
          </cell>
          <cell r="AD264">
            <v>0</v>
          </cell>
          <cell r="AE264">
            <v>0</v>
          </cell>
          <cell r="AG264">
            <v>0</v>
          </cell>
          <cell r="AH264">
            <v>0</v>
          </cell>
          <cell r="AI264">
            <v>0</v>
          </cell>
        </row>
        <row r="265">
          <cell r="B265">
            <v>1100170125567</v>
          </cell>
          <cell r="C265">
            <v>1213036</v>
          </cell>
          <cell r="D265"/>
          <cell r="E265" t="str">
            <v>Urban Montessori Charter</v>
          </cell>
          <cell r="F265">
            <v>34958</v>
          </cell>
          <cell r="G265">
            <v>0</v>
          </cell>
          <cell r="H265"/>
          <cell r="I265">
            <v>34958</v>
          </cell>
          <cell r="J265">
            <v>143402</v>
          </cell>
          <cell r="K265"/>
          <cell r="L265"/>
          <cell r="M265"/>
          <cell r="N265"/>
          <cell r="O265">
            <v>1832</v>
          </cell>
          <cell r="P265"/>
          <cell r="Q265">
            <v>0</v>
          </cell>
          <cell r="R265">
            <v>145234</v>
          </cell>
          <cell r="S265">
            <v>129805</v>
          </cell>
          <cell r="T265"/>
          <cell r="U265"/>
          <cell r="V265">
            <v>1832</v>
          </cell>
          <cell r="W265">
            <v>131637</v>
          </cell>
          <cell r="X265">
            <v>13597</v>
          </cell>
          <cell r="Y265">
            <v>21000</v>
          </cell>
          <cell r="Z265">
            <v>8400</v>
          </cell>
          <cell r="AA265">
            <v>12600</v>
          </cell>
          <cell r="AB265"/>
          <cell r="AC265">
            <v>0</v>
          </cell>
          <cell r="AD265">
            <v>0</v>
          </cell>
          <cell r="AE265">
            <v>0</v>
          </cell>
          <cell r="AG265">
            <v>0</v>
          </cell>
          <cell r="AH265">
            <v>0</v>
          </cell>
          <cell r="AI265">
            <v>0</v>
          </cell>
        </row>
        <row r="266">
          <cell r="B266">
            <v>10621660106740</v>
          </cell>
          <cell r="C266">
            <v>1516044</v>
          </cell>
          <cell r="D266"/>
          <cell r="E266" t="str">
            <v>Valley Preparatory Academy Charter</v>
          </cell>
          <cell r="F266">
            <v>44856</v>
          </cell>
          <cell r="G266">
            <v>0</v>
          </cell>
          <cell r="H266"/>
          <cell r="I266">
            <v>44856</v>
          </cell>
          <cell r="J266">
            <v>146206</v>
          </cell>
          <cell r="K266"/>
          <cell r="L266"/>
          <cell r="M266"/>
          <cell r="N266"/>
          <cell r="O266">
            <v>0</v>
          </cell>
          <cell r="P266"/>
          <cell r="Q266">
            <v>0</v>
          </cell>
          <cell r="R266">
            <v>146206</v>
          </cell>
          <cell r="S266">
            <v>117386</v>
          </cell>
          <cell r="T266"/>
          <cell r="U266"/>
          <cell r="V266">
            <v>0</v>
          </cell>
          <cell r="W266">
            <v>117386</v>
          </cell>
          <cell r="X266">
            <v>28820</v>
          </cell>
          <cell r="Y266">
            <v>557</v>
          </cell>
          <cell r="Z266">
            <v>224</v>
          </cell>
          <cell r="AA266">
            <v>333</v>
          </cell>
          <cell r="AB266"/>
          <cell r="AC266">
            <v>0</v>
          </cell>
          <cell r="AD266">
            <v>0</v>
          </cell>
          <cell r="AE266">
            <v>0</v>
          </cell>
          <cell r="AG266">
            <v>0</v>
          </cell>
          <cell r="AH266">
            <v>0</v>
          </cell>
          <cell r="AI266">
            <v>0</v>
          </cell>
        </row>
        <row r="267">
          <cell r="B267">
            <v>7616630130930</v>
          </cell>
          <cell r="C267">
            <v>1516046</v>
          </cell>
          <cell r="D267"/>
          <cell r="E267" t="str">
            <v>Vista Oaks Charter</v>
          </cell>
          <cell r="F267">
            <v>46109</v>
          </cell>
          <cell r="G267">
            <v>0</v>
          </cell>
          <cell r="H267"/>
          <cell r="I267">
            <v>46109</v>
          </cell>
          <cell r="J267">
            <v>254822</v>
          </cell>
          <cell r="K267"/>
          <cell r="L267"/>
          <cell r="M267"/>
          <cell r="N267"/>
          <cell r="O267">
            <v>0</v>
          </cell>
          <cell r="P267"/>
          <cell r="Q267">
            <v>0</v>
          </cell>
          <cell r="R267">
            <v>254822</v>
          </cell>
          <cell r="S267">
            <v>231298</v>
          </cell>
          <cell r="T267"/>
          <cell r="U267"/>
          <cell r="V267">
            <v>0</v>
          </cell>
          <cell r="W267">
            <v>231298</v>
          </cell>
          <cell r="X267">
            <v>23524</v>
          </cell>
          <cell r="Y267">
            <v>44706</v>
          </cell>
          <cell r="Z267">
            <v>18000</v>
          </cell>
          <cell r="AA267">
            <v>26706</v>
          </cell>
          <cell r="AB267"/>
          <cell r="AC267">
            <v>0</v>
          </cell>
          <cell r="AD267">
            <v>0</v>
          </cell>
          <cell r="AE267">
            <v>0</v>
          </cell>
          <cell r="AG267">
            <v>0</v>
          </cell>
          <cell r="AH267">
            <v>0</v>
          </cell>
          <cell r="AI267">
            <v>0</v>
          </cell>
        </row>
        <row r="268">
          <cell r="B268">
            <v>1100170124172</v>
          </cell>
          <cell r="C268">
            <v>1112030</v>
          </cell>
          <cell r="D268"/>
          <cell r="E268" t="str">
            <v>Yu Ming Charter</v>
          </cell>
          <cell r="F268">
            <v>32201</v>
          </cell>
          <cell r="G268">
            <v>0</v>
          </cell>
          <cell r="H268"/>
          <cell r="I268">
            <v>32201</v>
          </cell>
          <cell r="J268">
            <v>144744</v>
          </cell>
          <cell r="K268"/>
          <cell r="L268"/>
          <cell r="M268"/>
          <cell r="N268"/>
          <cell r="O268">
            <v>1843</v>
          </cell>
          <cell r="P268"/>
          <cell r="Q268">
            <v>0</v>
          </cell>
          <cell r="R268">
            <v>146587</v>
          </cell>
          <cell r="S268">
            <v>128752</v>
          </cell>
          <cell r="T268"/>
          <cell r="U268"/>
          <cell r="V268">
            <v>1843</v>
          </cell>
          <cell r="W268">
            <v>130595</v>
          </cell>
          <cell r="X268">
            <v>15992</v>
          </cell>
          <cell r="Y268">
            <v>6600</v>
          </cell>
          <cell r="Z268">
            <v>2200</v>
          </cell>
          <cell r="AA268">
            <v>4400</v>
          </cell>
          <cell r="AB268"/>
          <cell r="AC268">
            <v>0</v>
          </cell>
          <cell r="AD268">
            <v>0</v>
          </cell>
          <cell r="AE268">
            <v>0</v>
          </cell>
          <cell r="AG268">
            <v>0</v>
          </cell>
          <cell r="AH268">
            <v>0</v>
          </cell>
          <cell r="AI268">
            <v>0</v>
          </cell>
        </row>
        <row r="269">
          <cell r="R269">
            <v>58213975.345000006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2016-17 Criteria (June 2016)"/>
      <sheetName val="2016-17 Budget (June 2016)"/>
      <sheetName val="2016-17 Criteria (Feb 2016)"/>
      <sheetName val="2016-17 Budget (Feb 2016)"/>
      <sheetName val="2016-17 Advance"/>
      <sheetName val="16-17 Cashflow State"/>
      <sheetName val="16-17 Cash-Flow Federal"/>
      <sheetName val="16-17 Set Aside"/>
      <sheetName val="16-17 ADA"/>
      <sheetName val="16-17 New Charters &amp; ADA"/>
      <sheetName val="Set Aside Final"/>
      <sheetName val="2015-16 Criteria (June 2016)"/>
      <sheetName val="2015-16 Budget (June 2016)"/>
      <sheetName val="2015-16 Criteria (Feb 2016)"/>
      <sheetName val="2015-16 Budget (Feb 2016)"/>
      <sheetName val="2015-16 Criteria (Oct 2015)"/>
      <sheetName val="2015-16 Budget (Oct 2015)"/>
      <sheetName val="2015-16 Criteria (July 2015)"/>
      <sheetName val="2015-16 Budget (July 2015)"/>
      <sheetName val="2015-16 Criteria (May 2015)"/>
      <sheetName val="2015-16 Budget (May 2015)"/>
      <sheetName val="2015-16 Criteria (Feb 2015)"/>
      <sheetName val="2015-16 Budget (Feb 2015)"/>
      <sheetName val="15-16 Cashflow State"/>
      <sheetName val="15-16 Cash-Flow (federal)"/>
      <sheetName val="15-16 ADA est"/>
      <sheetName val="Set Aside Tracking 15-16"/>
      <sheetName val="PA % (15-16)"/>
      <sheetName val="15-16 P-1"/>
      <sheetName val="Charter 2015-16 Advance"/>
      <sheetName val="P-1 Attendance Report"/>
      <sheetName val="13-14 defict change#2"/>
      <sheetName val="15-16 New Charters &amp; ADA"/>
      <sheetName val="Pupil Count"/>
      <sheetName val="2014-15 Criteria June 2016 R-1"/>
      <sheetName val="Charter 2014-15 June 2016 R-1"/>
      <sheetName val="2014-15 criteria Annual Cert"/>
      <sheetName val="Charter 2014-15 R-1 Changes"/>
      <sheetName val="Charter 2014-15 Annual Cert"/>
      <sheetName val="Charter 2014-15 Annual Changes"/>
      <sheetName val="2014-15 criteria P-2 Cert"/>
      <sheetName val="Charter 2014-15 P-2 Cert"/>
      <sheetName val="14-15 ADA est"/>
      <sheetName val="2014-15 criteria May 2015"/>
      <sheetName val="Charter 2014-15 May 2015"/>
      <sheetName val="2014-15 criteria Feb 2015"/>
      <sheetName val="Charter 2014-15 Feb 2015"/>
      <sheetName val="14-15 No Fed - New Charters"/>
      <sheetName val="Set Aside Tracking 14-15"/>
      <sheetName val="Reserve"/>
      <sheetName val="14-15 Cashflow State"/>
      <sheetName val="14-15 Cash-Flow (federal)"/>
      <sheetName val="PA % (14-15)"/>
      <sheetName val="2014-15 criteria Oct 2014"/>
      <sheetName val="Charter 2014-15 Oct 2014"/>
      <sheetName val="2014-15 criteria July 2014"/>
      <sheetName val="Charter 2014-15 July 2014"/>
      <sheetName val="Charter 2014-15 Advance"/>
      <sheetName val="14-15 Master List"/>
      <sheetName val="13-14 defict change#1"/>
      <sheetName val="13-14 defict change#1-print "/>
      <sheetName val="13-14 State Rtn-ERMHSshort"/>
      <sheetName val="2013-14 criteria June 16 R-3"/>
      <sheetName val="2013-14 criteria Feb 16 R-2"/>
      <sheetName val="Charter 2013-14 R-2 Changes"/>
      <sheetName val="2013-14 criteria June 15 R-1"/>
      <sheetName val="2013-14 criteria Annual Cert"/>
      <sheetName val="Charter 2013-14 AnnualCert"/>
      <sheetName val=" 2013-14 June 16 R-3"/>
      <sheetName val="Charter 2013-14 Feb 16 R-2"/>
      <sheetName val="Charter 2013-14 June 15 R-1"/>
      <sheetName val="13-14 Annual Changes"/>
      <sheetName val="2013-14 criteria P-2 Cert"/>
      <sheetName val="Charter 2013-14 P-2 Cert"/>
      <sheetName val=" 2013-14 June 16 R-3 Changes"/>
      <sheetName val="13-14 ADA est (2)"/>
      <sheetName val="13-14 Reserve"/>
      <sheetName val="13-14 Cashflow State (adj corr)"/>
      <sheetName val="13-14 Cash-Flow (federal)"/>
      <sheetName val="Set Aside Tracking 13-14"/>
      <sheetName val="12-13 ADA est (3)"/>
      <sheetName val="11-12 ADA est (3)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9">
          <cell r="C29">
            <v>12953997</v>
          </cell>
        </row>
      </sheetData>
      <sheetData sheetId="13">
        <row r="7">
          <cell r="B7">
            <v>37682130127068</v>
          </cell>
          <cell r="C7" t="str">
            <v>AAS</v>
          </cell>
          <cell r="D7" t="str">
            <v/>
          </cell>
          <cell r="E7" t="str">
            <v>Academy of Arts and Sciences: Del Mar Elementary (K-5)</v>
          </cell>
          <cell r="F7" t="str">
            <v>15-16</v>
          </cell>
          <cell r="G7">
            <v>0</v>
          </cell>
          <cell r="H7">
            <v>92.06</v>
          </cell>
          <cell r="I7">
            <v>0.05</v>
          </cell>
          <cell r="J7">
            <v>44165</v>
          </cell>
          <cell r="K7">
            <v>2326</v>
          </cell>
        </row>
        <row r="8">
          <cell r="B8">
            <v>37682130127084</v>
          </cell>
          <cell r="C8" t="str">
            <v>AAS</v>
          </cell>
          <cell r="D8" t="str">
            <v/>
          </cell>
          <cell r="E8" t="str">
            <v>Academy of Arts and Sciences: Del Mar Middle &amp; High (6-12)</v>
          </cell>
          <cell r="F8" t="str">
            <v>15-16</v>
          </cell>
          <cell r="G8">
            <v>0</v>
          </cell>
          <cell r="H8">
            <v>205.8</v>
          </cell>
          <cell r="I8">
            <v>0.05</v>
          </cell>
          <cell r="J8">
            <v>98733</v>
          </cell>
          <cell r="K8">
            <v>5197</v>
          </cell>
        </row>
        <row r="9">
          <cell r="B9">
            <v>37682130127035</v>
          </cell>
          <cell r="C9" t="str">
            <v>AAS</v>
          </cell>
          <cell r="D9" t="str">
            <v/>
          </cell>
          <cell r="E9" t="str">
            <v>Academy of Arts and Sciences: El Cajon Elementary (K-5)</v>
          </cell>
          <cell r="F9" t="str">
            <v>15-16</v>
          </cell>
          <cell r="G9">
            <v>0</v>
          </cell>
          <cell r="H9">
            <v>31.26</v>
          </cell>
          <cell r="I9">
            <v>0.05</v>
          </cell>
          <cell r="J9">
            <v>14997</v>
          </cell>
          <cell r="K9">
            <v>790</v>
          </cell>
        </row>
        <row r="10">
          <cell r="B10">
            <v>37682130127050</v>
          </cell>
          <cell r="C10" t="str">
            <v>AAS</v>
          </cell>
          <cell r="D10" t="str">
            <v/>
          </cell>
          <cell r="E10" t="str">
            <v>Academy of Arts and Sciences: El Cajon Middle &amp; High (6-12)</v>
          </cell>
          <cell r="F10" t="str">
            <v>15-16</v>
          </cell>
          <cell r="G10">
            <v>0</v>
          </cell>
          <cell r="H10">
            <v>49</v>
          </cell>
          <cell r="I10">
            <v>0.05</v>
          </cell>
          <cell r="J10">
            <v>23508</v>
          </cell>
          <cell r="K10">
            <v>1238</v>
          </cell>
        </row>
        <row r="11">
          <cell r="B11">
            <v>10623310130880</v>
          </cell>
          <cell r="C11" t="str">
            <v>AAS</v>
          </cell>
          <cell r="D11" t="str">
            <v/>
          </cell>
          <cell r="E11" t="str">
            <v>Academy of Arts and Sciences: Fresno</v>
          </cell>
          <cell r="F11" t="str">
            <v>14-15</v>
          </cell>
          <cell r="G11"/>
          <cell r="H11">
            <v>158.78</v>
          </cell>
          <cell r="I11">
            <v>0.05</v>
          </cell>
          <cell r="J11">
            <v>76175</v>
          </cell>
          <cell r="K11">
            <v>4009</v>
          </cell>
        </row>
        <row r="12">
          <cell r="B12">
            <v>19753090130781</v>
          </cell>
          <cell r="C12" t="str">
            <v>AAS</v>
          </cell>
          <cell r="D12" t="str">
            <v/>
          </cell>
          <cell r="E12" t="str">
            <v>Academy of Arts and Sciences: Los Angeles (9-12)</v>
          </cell>
          <cell r="F12" t="str">
            <v>14-15</v>
          </cell>
          <cell r="G12"/>
          <cell r="H12">
            <v>31.82</v>
          </cell>
          <cell r="I12">
            <v>0.05</v>
          </cell>
          <cell r="J12">
            <v>15266</v>
          </cell>
          <cell r="K12">
            <v>803</v>
          </cell>
        </row>
        <row r="13">
          <cell r="B13">
            <v>19753090130773</v>
          </cell>
          <cell r="C13" t="str">
            <v>AAS</v>
          </cell>
          <cell r="D13" t="str">
            <v/>
          </cell>
          <cell r="E13" t="str">
            <v>Academy of Arts and Sciences: Los Angeles (K-8)</v>
          </cell>
          <cell r="F13" t="str">
            <v>14-15</v>
          </cell>
          <cell r="G13"/>
          <cell r="H13">
            <v>103.79</v>
          </cell>
          <cell r="I13">
            <v>0.05</v>
          </cell>
          <cell r="J13">
            <v>49793</v>
          </cell>
          <cell r="K13">
            <v>2621</v>
          </cell>
        </row>
        <row r="14">
          <cell r="B14">
            <v>56725040127076</v>
          </cell>
          <cell r="C14" t="str">
            <v>AAS</v>
          </cell>
          <cell r="D14" t="str">
            <v/>
          </cell>
          <cell r="E14" t="str">
            <v>Academy of Arts and Sciences: Oxnard &amp; Ventura</v>
          </cell>
          <cell r="F14" t="str">
            <v>14-15</v>
          </cell>
          <cell r="G14"/>
          <cell r="H14">
            <v>110.47</v>
          </cell>
          <cell r="I14">
            <v>0.05</v>
          </cell>
          <cell r="J14">
            <v>52998</v>
          </cell>
          <cell r="K14">
            <v>2789</v>
          </cell>
        </row>
        <row r="15">
          <cell r="B15">
            <v>49738820127092</v>
          </cell>
          <cell r="C15" t="str">
            <v>AAS</v>
          </cell>
          <cell r="D15" t="str">
            <v/>
          </cell>
          <cell r="E15" t="str">
            <v>Academy of Arts and Sciences: Sonoma</v>
          </cell>
          <cell r="F15" t="str">
            <v>15-16</v>
          </cell>
          <cell r="G15">
            <v>0</v>
          </cell>
          <cell r="H15">
            <v>324.24</v>
          </cell>
          <cell r="I15">
            <v>0.05</v>
          </cell>
          <cell r="J15">
            <v>155554</v>
          </cell>
          <cell r="K15">
            <v>8187</v>
          </cell>
        </row>
        <row r="16">
          <cell r="B16">
            <v>56725040127043</v>
          </cell>
          <cell r="C16" t="str">
            <v>AAS</v>
          </cell>
          <cell r="D16" t="str">
            <v/>
          </cell>
          <cell r="E16" t="str">
            <v>Academy of Arts and Sciences: Thousand Oaks &amp; Simi Valley</v>
          </cell>
          <cell r="F16" t="str">
            <v>14-15</v>
          </cell>
          <cell r="G16"/>
          <cell r="H16">
            <v>372.51</v>
          </cell>
          <cell r="I16">
            <v>0.05</v>
          </cell>
          <cell r="J16">
            <v>178712</v>
          </cell>
          <cell r="K16">
            <v>9406</v>
          </cell>
        </row>
        <row r="17">
          <cell r="B17">
            <v>43693690129254</v>
          </cell>
          <cell r="C17" t="str">
            <v>Ace</v>
          </cell>
          <cell r="D17" t="str">
            <v>Norcal JPA</v>
          </cell>
          <cell r="E17" t="str">
            <v>ACE Alum Rock</v>
          </cell>
          <cell r="F17" t="str">
            <v>14-15</v>
          </cell>
          <cell r="G17">
            <v>71</v>
          </cell>
          <cell r="H17">
            <v>88.49</v>
          </cell>
          <cell r="I17">
            <v>0.04</v>
          </cell>
          <cell r="J17">
            <v>51441</v>
          </cell>
          <cell r="K17">
            <v>2143</v>
          </cell>
        </row>
        <row r="18">
          <cell r="B18">
            <v>43694270125617</v>
          </cell>
          <cell r="C18" t="str">
            <v>Ace</v>
          </cell>
          <cell r="D18" t="str">
            <v>Norcal JPA</v>
          </cell>
          <cell r="E18" t="str">
            <v>ACE Charter High</v>
          </cell>
          <cell r="F18" t="str">
            <v>12-13</v>
          </cell>
          <cell r="G18">
            <v>221</v>
          </cell>
          <cell r="H18">
            <v>245.97</v>
          </cell>
          <cell r="I18">
            <v>0.04</v>
          </cell>
          <cell r="J18">
            <v>145829</v>
          </cell>
          <cell r="K18">
            <v>6076</v>
          </cell>
        </row>
        <row r="19">
          <cell r="B19">
            <v>43104390116814</v>
          </cell>
          <cell r="C19" t="str">
            <v>Ace</v>
          </cell>
          <cell r="D19" t="str">
            <v>Norcal JPA</v>
          </cell>
          <cell r="E19" t="str">
            <v>ACE Empower Academy</v>
          </cell>
          <cell r="F19" t="str">
            <v>11-12</v>
          </cell>
          <cell r="G19">
            <v>404</v>
          </cell>
          <cell r="H19">
            <v>331.88</v>
          </cell>
          <cell r="I19">
            <v>0.04</v>
          </cell>
          <cell r="J19">
            <v>209492</v>
          </cell>
          <cell r="K19">
            <v>8730</v>
          </cell>
        </row>
        <row r="20">
          <cell r="B20">
            <v>43694500129247</v>
          </cell>
          <cell r="C20" t="str">
            <v>Ace</v>
          </cell>
          <cell r="D20" t="str">
            <v>Norcal JPA</v>
          </cell>
          <cell r="E20" t="str">
            <v>ACE Franklin McKinley</v>
          </cell>
          <cell r="F20" t="str">
            <v>14-15</v>
          </cell>
          <cell r="G20">
            <v>149</v>
          </cell>
          <cell r="H20">
            <v>210.15</v>
          </cell>
          <cell r="I20">
            <v>0.04</v>
          </cell>
          <cell r="J20">
            <v>119803</v>
          </cell>
          <cell r="K20">
            <v>4992</v>
          </cell>
        </row>
        <row r="21">
          <cell r="B21">
            <v>43696660131656</v>
          </cell>
          <cell r="C21" t="str">
            <v>Ace</v>
          </cell>
          <cell r="D21" t="str">
            <v>Norcal JPA</v>
          </cell>
          <cell r="E21" t="str">
            <v>ACE Inspire Academy</v>
          </cell>
          <cell r="F21" t="str">
            <v>15-16</v>
          </cell>
          <cell r="G21">
            <v>0</v>
          </cell>
          <cell r="H21">
            <v>105.36</v>
          </cell>
          <cell r="I21">
            <v>0.04</v>
          </cell>
          <cell r="J21">
            <v>51079</v>
          </cell>
          <cell r="K21">
            <v>2129</v>
          </cell>
        </row>
        <row r="22">
          <cell r="B22">
            <v>37683380111898</v>
          </cell>
          <cell r="C22" t="str">
            <v>Albert Einstein</v>
          </cell>
          <cell r="D22" t="str">
            <v/>
          </cell>
          <cell r="E22" t="str">
            <v>Albert Einstein Academy Charter Middle</v>
          </cell>
          <cell r="F22" t="str">
            <v>10-11</v>
          </cell>
          <cell r="G22">
            <v>477</v>
          </cell>
          <cell r="H22">
            <v>568.86</v>
          </cell>
          <cell r="I22">
            <v>0.04</v>
          </cell>
          <cell r="J22">
            <v>333160</v>
          </cell>
          <cell r="K22">
            <v>13882</v>
          </cell>
        </row>
        <row r="23">
          <cell r="B23">
            <v>37683386120935</v>
          </cell>
          <cell r="C23" t="str">
            <v>Albert Einstein</v>
          </cell>
          <cell r="D23" t="str">
            <v/>
          </cell>
          <cell r="E23" t="str">
            <v>Einstein Academy</v>
          </cell>
          <cell r="F23" t="str">
            <v>10-11</v>
          </cell>
          <cell r="G23">
            <v>619</v>
          </cell>
          <cell r="H23">
            <v>673.4</v>
          </cell>
          <cell r="I23">
            <v>0.04</v>
          </cell>
          <cell r="J23">
            <v>400921</v>
          </cell>
          <cell r="K23">
            <v>16705</v>
          </cell>
        </row>
        <row r="24">
          <cell r="B24">
            <v>19647330121285</v>
          </cell>
          <cell r="C24" t="str">
            <v>Alliance</v>
          </cell>
          <cell r="D24" t="str">
            <v/>
          </cell>
          <cell r="E24" t="str">
            <v>Alliance Cindy and Bill Simon Technology Academy High</v>
          </cell>
          <cell r="F24" t="str">
            <v>10-11</v>
          </cell>
          <cell r="G24">
            <v>519</v>
          </cell>
          <cell r="H24">
            <v>493.39</v>
          </cell>
          <cell r="I24">
            <v>0.04</v>
          </cell>
          <cell r="J24">
            <v>301624</v>
          </cell>
          <cell r="K24">
            <v>12568</v>
          </cell>
        </row>
        <row r="25">
          <cell r="B25">
            <v>19647330123141</v>
          </cell>
          <cell r="C25" t="str">
            <v>Alliance</v>
          </cell>
          <cell r="D25" t="str">
            <v/>
          </cell>
          <cell r="E25" t="str">
            <v>Alliance College-Ready Academy High 16</v>
          </cell>
          <cell r="F25" t="str">
            <v>11-12</v>
          </cell>
          <cell r="G25">
            <v>303</v>
          </cell>
          <cell r="H25">
            <v>247.18</v>
          </cell>
          <cell r="I25">
            <v>0.04</v>
          </cell>
          <cell r="J25">
            <v>156279</v>
          </cell>
          <cell r="K25">
            <v>6512</v>
          </cell>
        </row>
        <row r="26">
          <cell r="B26">
            <v>19647330108936</v>
          </cell>
          <cell r="C26" t="str">
            <v>Alliance</v>
          </cell>
          <cell r="D26" t="str">
            <v/>
          </cell>
          <cell r="E26" t="str">
            <v>Alliance Collins Family College-Ready High</v>
          </cell>
          <cell r="F26" t="str">
            <v>10-11</v>
          </cell>
          <cell r="G26">
            <v>614</v>
          </cell>
          <cell r="H26">
            <v>589.99</v>
          </cell>
          <cell r="I26">
            <v>0.04</v>
          </cell>
          <cell r="J26">
            <v>359882</v>
          </cell>
          <cell r="K26">
            <v>14995</v>
          </cell>
        </row>
        <row r="27">
          <cell r="B27">
            <v>19647330108894</v>
          </cell>
          <cell r="C27" t="str">
            <v>Alliance</v>
          </cell>
          <cell r="D27" t="str">
            <v/>
          </cell>
          <cell r="E27" t="str">
            <v>Alliance Judy Ivie Burton Technology Academy High</v>
          </cell>
          <cell r="F27" t="str">
            <v>10-11</v>
          </cell>
          <cell r="G27">
            <v>605</v>
          </cell>
          <cell r="H27">
            <v>586.97</v>
          </cell>
          <cell r="I27">
            <v>0.04</v>
          </cell>
          <cell r="J27">
            <v>357336</v>
          </cell>
          <cell r="K27">
            <v>14889</v>
          </cell>
        </row>
        <row r="28">
          <cell r="B28">
            <v>43693690125526</v>
          </cell>
          <cell r="C28" t="str">
            <v>Alpha</v>
          </cell>
          <cell r="D28" t="str">
            <v>Norcal JPA</v>
          </cell>
          <cell r="E28" t="str">
            <v>Alpha: Blanca Alvarado Middle</v>
          </cell>
          <cell r="F28" t="str">
            <v>12-13</v>
          </cell>
          <cell r="G28">
            <v>468</v>
          </cell>
          <cell r="H28">
            <v>419.37</v>
          </cell>
          <cell r="I28">
            <v>0.04</v>
          </cell>
          <cell r="J28">
            <v>259604</v>
          </cell>
          <cell r="K28">
            <v>10817</v>
          </cell>
        </row>
        <row r="29">
          <cell r="B29">
            <v>43694270132274</v>
          </cell>
          <cell r="C29" t="str">
            <v>Alpha</v>
          </cell>
          <cell r="D29" t="str">
            <v>Norcal JPA</v>
          </cell>
          <cell r="E29" t="str">
            <v>Alpha Cindy Avitia High School</v>
          </cell>
          <cell r="F29" t="str">
            <v>15-16</v>
          </cell>
          <cell r="G29">
            <v>0</v>
          </cell>
          <cell r="H29">
            <v>138.97999999999999</v>
          </cell>
          <cell r="I29">
            <v>0.04</v>
          </cell>
          <cell r="J29">
            <v>67378</v>
          </cell>
          <cell r="K29">
            <v>2807</v>
          </cell>
        </row>
        <row r="30">
          <cell r="B30">
            <v>43104390129213</v>
          </cell>
          <cell r="C30" t="str">
            <v>Alpha</v>
          </cell>
          <cell r="D30" t="str">
            <v>Norcal JPA</v>
          </cell>
          <cell r="E30" t="str">
            <v>Alpha: Jose Hernandez Middle</v>
          </cell>
          <cell r="F30" t="str">
            <v>14-15</v>
          </cell>
          <cell r="G30">
            <v>168</v>
          </cell>
          <cell r="H30">
            <v>305.52</v>
          </cell>
          <cell r="I30">
            <v>0.04</v>
          </cell>
          <cell r="J30">
            <v>168324</v>
          </cell>
          <cell r="K30">
            <v>7014</v>
          </cell>
        </row>
        <row r="31">
          <cell r="B31">
            <v>37683383731395</v>
          </cell>
          <cell r="C31" t="str">
            <v>Altus</v>
          </cell>
          <cell r="D31" t="str">
            <v/>
          </cell>
          <cell r="E31" t="str">
            <v>Audeo Charter</v>
          </cell>
          <cell r="F31" t="str">
            <v>08-09</v>
          </cell>
          <cell r="G31">
            <v>759</v>
          </cell>
          <cell r="H31">
            <v>834.57</v>
          </cell>
          <cell r="I31">
            <v>0.04</v>
          </cell>
          <cell r="J31">
            <v>495896</v>
          </cell>
          <cell r="K31">
            <v>20662</v>
          </cell>
        </row>
        <row r="32">
          <cell r="B32">
            <v>37683383730959</v>
          </cell>
          <cell r="C32" t="str">
            <v>Altus</v>
          </cell>
          <cell r="D32" t="str">
            <v/>
          </cell>
          <cell r="E32" t="str">
            <v>Charter School of San Diego</v>
          </cell>
          <cell r="F32" t="str">
            <v>08-09</v>
          </cell>
          <cell r="G32">
            <v>2187</v>
          </cell>
          <cell r="H32">
            <v>2144.27</v>
          </cell>
          <cell r="I32">
            <v>0.04</v>
          </cell>
          <cell r="J32">
            <v>1302606</v>
          </cell>
          <cell r="K32">
            <v>54275</v>
          </cell>
        </row>
        <row r="33">
          <cell r="B33">
            <v>37683380128744</v>
          </cell>
          <cell r="C33" t="str">
            <v>Altus</v>
          </cell>
          <cell r="D33" t="str">
            <v/>
          </cell>
          <cell r="E33" t="str">
            <v>Laurel Preparatory Academy</v>
          </cell>
          <cell r="F33" t="str">
            <v>13-14</v>
          </cell>
          <cell r="G33">
            <v>141</v>
          </cell>
          <cell r="H33">
            <v>161.13999999999999</v>
          </cell>
          <cell r="I33">
            <v>0.04</v>
          </cell>
          <cell r="J33">
            <v>95081</v>
          </cell>
          <cell r="K33">
            <v>3962</v>
          </cell>
        </row>
        <row r="34">
          <cell r="B34">
            <v>36750440114389</v>
          </cell>
          <cell r="C34" t="str">
            <v>Altus</v>
          </cell>
          <cell r="D34" t="str">
            <v/>
          </cell>
          <cell r="E34" t="str">
            <v>Mirus Secondary</v>
          </cell>
          <cell r="F34" t="str">
            <v>09-10</v>
          </cell>
          <cell r="G34">
            <v>330</v>
          </cell>
          <cell r="H34">
            <v>286.39</v>
          </cell>
          <cell r="I34">
            <v>0.04</v>
          </cell>
          <cell r="J34">
            <v>178536</v>
          </cell>
          <cell r="K34">
            <v>7439</v>
          </cell>
        </row>
        <row r="35">
          <cell r="B35">
            <v>1612590129635</v>
          </cell>
          <cell r="C35" t="str">
            <v>Amethod Public Schools</v>
          </cell>
          <cell r="D35" t="str">
            <v/>
          </cell>
          <cell r="E35" t="str">
            <v>Downtown Charter Academy</v>
          </cell>
          <cell r="F35" t="str">
            <v>15-16</v>
          </cell>
          <cell r="G35"/>
          <cell r="H35">
            <v>261.06</v>
          </cell>
          <cell r="I35">
            <v>0.06</v>
          </cell>
          <cell r="J35">
            <v>123924</v>
          </cell>
          <cell r="K35">
            <v>7909</v>
          </cell>
        </row>
        <row r="36">
          <cell r="B36">
            <v>1612596111660</v>
          </cell>
          <cell r="C36" t="str">
            <v>Amethod Public Schools</v>
          </cell>
          <cell r="D36" t="str">
            <v/>
          </cell>
          <cell r="E36" t="str">
            <v>Oakland Charter Academy</v>
          </cell>
          <cell r="F36" t="str">
            <v>15-16</v>
          </cell>
          <cell r="G36"/>
          <cell r="H36">
            <v>178.65</v>
          </cell>
          <cell r="I36">
            <v>0.06</v>
          </cell>
          <cell r="J36">
            <v>84805</v>
          </cell>
          <cell r="K36">
            <v>5413</v>
          </cell>
        </row>
        <row r="37">
          <cell r="B37">
            <v>1612590114868</v>
          </cell>
          <cell r="C37" t="str">
            <v>Amethod Public Schools</v>
          </cell>
          <cell r="D37" t="str">
            <v/>
          </cell>
          <cell r="E37" t="str">
            <v>Oakland Charter High School</v>
          </cell>
          <cell r="F37" t="str">
            <v>15-16</v>
          </cell>
          <cell r="G37"/>
          <cell r="H37">
            <v>391.18</v>
          </cell>
          <cell r="I37">
            <v>0.06</v>
          </cell>
          <cell r="J37">
            <v>185693</v>
          </cell>
          <cell r="K37">
            <v>11853</v>
          </cell>
        </row>
        <row r="38">
          <cell r="B38">
            <v>7617960126805</v>
          </cell>
          <cell r="C38" t="str">
            <v>Amethod Public Schools</v>
          </cell>
          <cell r="D38" t="str">
            <v/>
          </cell>
          <cell r="E38" t="str">
            <v>Richmond Charter Academy</v>
          </cell>
          <cell r="F38" t="str">
            <v>15-16</v>
          </cell>
          <cell r="G38"/>
          <cell r="H38">
            <v>224.3</v>
          </cell>
          <cell r="I38">
            <v>0.06</v>
          </cell>
          <cell r="J38">
            <v>106475</v>
          </cell>
          <cell r="K38">
            <v>6796</v>
          </cell>
        </row>
        <row r="39">
          <cell r="B39">
            <v>7617960129643</v>
          </cell>
          <cell r="C39" t="str">
            <v>Amethod Public Schools</v>
          </cell>
          <cell r="D39" t="str">
            <v/>
          </cell>
          <cell r="E39" t="str">
            <v>Richmond Charter Academy Benito Juarez</v>
          </cell>
          <cell r="F39" t="str">
            <v>15-16</v>
          </cell>
          <cell r="G39"/>
          <cell r="H39">
            <v>387.79</v>
          </cell>
          <cell r="I39">
            <v>0.06</v>
          </cell>
          <cell r="J39">
            <v>184084</v>
          </cell>
          <cell r="K39">
            <v>11750</v>
          </cell>
        </row>
        <row r="40">
          <cell r="B40">
            <v>34674470120469</v>
          </cell>
          <cell r="C40" t="str">
            <v>Aspire</v>
          </cell>
          <cell r="D40" t="str">
            <v/>
          </cell>
          <cell r="E40" t="str">
            <v>Aspire Alexander Twilight College Preparatory Academy</v>
          </cell>
          <cell r="F40" t="str">
            <v>09-10</v>
          </cell>
          <cell r="G40">
            <v>426</v>
          </cell>
          <cell r="H40">
            <v>409.12</v>
          </cell>
          <cell r="I40">
            <v>0.04</v>
          </cell>
          <cell r="J40">
            <v>249583</v>
          </cell>
          <cell r="K40">
            <v>10399</v>
          </cell>
        </row>
        <row r="41">
          <cell r="B41">
            <v>34674470121467</v>
          </cell>
          <cell r="C41" t="str">
            <v>Aspire</v>
          </cell>
          <cell r="D41" t="str">
            <v/>
          </cell>
          <cell r="E41" t="str">
            <v>Aspire Alexander Twilight Secondary Academy</v>
          </cell>
          <cell r="F41" t="str">
            <v>10-11</v>
          </cell>
          <cell r="G41">
            <v>365</v>
          </cell>
          <cell r="H41">
            <v>375.82</v>
          </cell>
          <cell r="I41">
            <v>0.04</v>
          </cell>
          <cell r="J41">
            <v>226102</v>
          </cell>
          <cell r="K41">
            <v>9421</v>
          </cell>
        </row>
        <row r="42">
          <cell r="B42">
            <v>19101990109660</v>
          </cell>
          <cell r="C42" t="str">
            <v>Aspire</v>
          </cell>
          <cell r="D42" t="str">
            <v/>
          </cell>
          <cell r="E42" t="str">
            <v>Aspire Antonio Maria Lugo Academy</v>
          </cell>
          <cell r="F42" t="str">
            <v>10-11</v>
          </cell>
          <cell r="G42">
            <v>190</v>
          </cell>
          <cell r="H42">
            <v>414.37</v>
          </cell>
          <cell r="I42">
            <v>0.04</v>
          </cell>
          <cell r="J42">
            <v>223741</v>
          </cell>
          <cell r="K42">
            <v>9323</v>
          </cell>
        </row>
        <row r="43">
          <cell r="B43">
            <v>39686760121541</v>
          </cell>
          <cell r="C43" t="str">
            <v>Aspire</v>
          </cell>
          <cell r="D43" t="str">
            <v/>
          </cell>
          <cell r="E43" t="str">
            <v>Aspire APEX Academy</v>
          </cell>
          <cell r="F43" t="str">
            <v>10-11</v>
          </cell>
          <cell r="G43">
            <v>307</v>
          </cell>
          <cell r="H43">
            <v>291.02999999999997</v>
          </cell>
          <cell r="I43">
            <v>0.04</v>
          </cell>
          <cell r="J43">
            <v>178019</v>
          </cell>
          <cell r="K43">
            <v>7417</v>
          </cell>
        </row>
        <row r="44">
          <cell r="B44">
            <v>39685850101956</v>
          </cell>
          <cell r="C44" t="str">
            <v>Aspire</v>
          </cell>
          <cell r="D44" t="str">
            <v/>
          </cell>
          <cell r="E44" t="str">
            <v>Aspire Benjamin Holt College Preparatory Academy</v>
          </cell>
          <cell r="F44" t="str">
            <v>10-11</v>
          </cell>
          <cell r="G44">
            <v>724</v>
          </cell>
          <cell r="H44">
            <v>705.86</v>
          </cell>
          <cell r="I44">
            <v>0.04</v>
          </cell>
          <cell r="J44">
            <v>429288</v>
          </cell>
          <cell r="K44">
            <v>17887</v>
          </cell>
        </row>
        <row r="45">
          <cell r="B45">
            <v>1612590109819</v>
          </cell>
          <cell r="C45" t="str">
            <v>Aspire</v>
          </cell>
          <cell r="D45" t="str">
            <v/>
          </cell>
          <cell r="E45" t="str">
            <v>Aspire Berkley Maynard Academy</v>
          </cell>
          <cell r="F45" t="str">
            <v>08-09</v>
          </cell>
          <cell r="G45">
            <v>566</v>
          </cell>
          <cell r="H45">
            <v>510.79</v>
          </cell>
          <cell r="I45">
            <v>0.04</v>
          </cell>
          <cell r="J45">
            <v>315713</v>
          </cell>
          <cell r="K45">
            <v>13155</v>
          </cell>
        </row>
        <row r="46">
          <cell r="B46">
            <v>34674390102343</v>
          </cell>
          <cell r="C46" t="str">
            <v>Aspire</v>
          </cell>
          <cell r="D46" t="str">
            <v/>
          </cell>
          <cell r="E46" t="str">
            <v>Aspire Capitol Heights Academy</v>
          </cell>
          <cell r="F46" t="str">
            <v>10-11</v>
          </cell>
          <cell r="G46">
            <v>301</v>
          </cell>
          <cell r="H46">
            <v>283.47000000000003</v>
          </cell>
          <cell r="I46">
            <v>0.04</v>
          </cell>
          <cell r="J46">
            <v>173632</v>
          </cell>
          <cell r="K46">
            <v>7235</v>
          </cell>
        </row>
        <row r="47">
          <cell r="B47">
            <v>1612590128413</v>
          </cell>
          <cell r="C47" t="str">
            <v>Aspire</v>
          </cell>
          <cell r="D47" t="str">
            <v/>
          </cell>
          <cell r="E47" t="str">
            <v>Aspire College Academy</v>
          </cell>
          <cell r="F47" t="str">
            <v>13-14</v>
          </cell>
          <cell r="G47">
            <v>277</v>
          </cell>
          <cell r="H47">
            <v>272.38</v>
          </cell>
          <cell r="I47">
            <v>0.04</v>
          </cell>
          <cell r="J47">
            <v>165369</v>
          </cell>
          <cell r="K47">
            <v>6890</v>
          </cell>
        </row>
        <row r="48">
          <cell r="B48">
            <v>41689996114953</v>
          </cell>
          <cell r="C48" t="str">
            <v>Aspire</v>
          </cell>
          <cell r="D48" t="str">
            <v/>
          </cell>
          <cell r="E48" t="str">
            <v>Aspire East Palo Alto Charter</v>
          </cell>
          <cell r="F48" t="str">
            <v>10-11</v>
          </cell>
          <cell r="G48">
            <v>759</v>
          </cell>
          <cell r="H48">
            <v>740.78</v>
          </cell>
          <cell r="I48">
            <v>0.04</v>
          </cell>
          <cell r="J48">
            <v>450427</v>
          </cell>
          <cell r="K48">
            <v>18768</v>
          </cell>
        </row>
        <row r="49">
          <cell r="B49">
            <v>1612590120188</v>
          </cell>
          <cell r="C49" t="str">
            <v>Aspire</v>
          </cell>
          <cell r="D49" t="str">
            <v/>
          </cell>
          <cell r="E49" t="str">
            <v>Aspire Eres Academy</v>
          </cell>
          <cell r="F49" t="str">
            <v>09-10</v>
          </cell>
          <cell r="G49">
            <v>223</v>
          </cell>
          <cell r="H49">
            <v>210.82</v>
          </cell>
          <cell r="I49">
            <v>0.04</v>
          </cell>
          <cell r="J49">
            <v>129029</v>
          </cell>
          <cell r="K49">
            <v>5376</v>
          </cell>
        </row>
        <row r="50">
          <cell r="B50">
            <v>1612590118224</v>
          </cell>
          <cell r="C50" t="str">
            <v>Aspire</v>
          </cell>
          <cell r="D50" t="str">
            <v/>
          </cell>
          <cell r="E50" t="str">
            <v>Aspire Golden State College Preparatory Academy</v>
          </cell>
          <cell r="F50" t="str">
            <v>08-09</v>
          </cell>
          <cell r="G50">
            <v>562</v>
          </cell>
          <cell r="H50">
            <v>548.97</v>
          </cell>
          <cell r="I50">
            <v>0.04</v>
          </cell>
          <cell r="J50">
            <v>333741</v>
          </cell>
          <cell r="K50">
            <v>13906</v>
          </cell>
        </row>
        <row r="51">
          <cell r="B51">
            <v>19647330114884</v>
          </cell>
          <cell r="C51" t="str">
            <v>Aspire</v>
          </cell>
          <cell r="D51" t="str">
            <v/>
          </cell>
          <cell r="E51" t="str">
            <v>Aspire Junior Collegiate Academy</v>
          </cell>
          <cell r="F51" t="str">
            <v>07-08</v>
          </cell>
          <cell r="G51">
            <v>296</v>
          </cell>
          <cell r="H51">
            <v>297.75</v>
          </cell>
          <cell r="I51">
            <v>0.04</v>
          </cell>
          <cell r="J51">
            <v>179954</v>
          </cell>
          <cell r="K51">
            <v>7498</v>
          </cell>
        </row>
        <row r="52">
          <cell r="B52">
            <v>39686760118497</v>
          </cell>
          <cell r="C52" t="str">
            <v>Aspire</v>
          </cell>
          <cell r="D52" t="str">
            <v/>
          </cell>
          <cell r="E52" t="str">
            <v>Aspire Langston Hughes Academy</v>
          </cell>
          <cell r="F52" t="str">
            <v>10-11</v>
          </cell>
          <cell r="G52">
            <v>691</v>
          </cell>
          <cell r="H52">
            <v>683.98</v>
          </cell>
          <cell r="I52">
            <v>0.04</v>
          </cell>
          <cell r="J52">
            <v>414711</v>
          </cell>
          <cell r="K52">
            <v>17280</v>
          </cell>
        </row>
        <row r="53">
          <cell r="B53">
            <v>1612590130666</v>
          </cell>
          <cell r="C53" t="str">
            <v>Aspire</v>
          </cell>
          <cell r="D53" t="str">
            <v/>
          </cell>
          <cell r="E53" t="str">
            <v>Aspire Lionel Wilson College Preparatory Academy</v>
          </cell>
          <cell r="F53" t="str">
            <v>10-11</v>
          </cell>
          <cell r="G53">
            <v>491</v>
          </cell>
          <cell r="H53">
            <v>501.21</v>
          </cell>
          <cell r="I53">
            <v>0.04</v>
          </cell>
          <cell r="J53">
            <v>302047</v>
          </cell>
          <cell r="K53">
            <v>12585</v>
          </cell>
        </row>
        <row r="54">
          <cell r="B54">
            <v>1612596117568</v>
          </cell>
          <cell r="C54" t="str">
            <v>Aspire</v>
          </cell>
          <cell r="D54" t="str">
            <v/>
          </cell>
          <cell r="E54" t="str">
            <v>Aspire Monarch Academy</v>
          </cell>
          <cell r="F54" t="str">
            <v>10-11</v>
          </cell>
          <cell r="G54">
            <v>393</v>
          </cell>
          <cell r="H54">
            <v>378.14</v>
          </cell>
          <cell r="I54">
            <v>0.04</v>
          </cell>
          <cell r="J54">
            <v>230594</v>
          </cell>
          <cell r="K54">
            <v>9608</v>
          </cell>
        </row>
        <row r="55">
          <cell r="B55">
            <v>19101990112128</v>
          </cell>
          <cell r="C55" t="str">
            <v>Aspire</v>
          </cell>
          <cell r="D55" t="str">
            <v/>
          </cell>
          <cell r="E55" t="str">
            <v>Aspire Ollin University Preparatory Academy</v>
          </cell>
          <cell r="F55" t="str">
            <v>10-11</v>
          </cell>
          <cell r="G55">
            <v>568</v>
          </cell>
          <cell r="H55">
            <v>554.78</v>
          </cell>
          <cell r="I55">
            <v>0.04</v>
          </cell>
          <cell r="J55">
            <v>337280</v>
          </cell>
          <cell r="K55">
            <v>14053</v>
          </cell>
        </row>
        <row r="56">
          <cell r="B56">
            <v>39686760114876</v>
          </cell>
          <cell r="C56" t="str">
            <v>Aspire</v>
          </cell>
          <cell r="D56" t="str">
            <v/>
          </cell>
          <cell r="E56" t="str">
            <v>Aspire Port City Academy</v>
          </cell>
          <cell r="F56" t="str">
            <v>07-08</v>
          </cell>
          <cell r="G56">
            <v>411</v>
          </cell>
          <cell r="H56">
            <v>386.54</v>
          </cell>
          <cell r="I56">
            <v>0.04</v>
          </cell>
          <cell r="J56">
            <v>236832</v>
          </cell>
          <cell r="K56">
            <v>9868</v>
          </cell>
        </row>
        <row r="57">
          <cell r="B57">
            <v>7617960132100</v>
          </cell>
          <cell r="C57" t="str">
            <v>Aspire</v>
          </cell>
          <cell r="D57" t="str">
            <v/>
          </cell>
          <cell r="E57" t="str">
            <v>Aspire Richmond California College Preparatory Academy</v>
          </cell>
          <cell r="F57" t="str">
            <v>15-16</v>
          </cell>
          <cell r="G57">
            <v>0</v>
          </cell>
          <cell r="H57">
            <v>219.25</v>
          </cell>
          <cell r="I57">
            <v>0.04</v>
          </cell>
          <cell r="J57">
            <v>106292</v>
          </cell>
          <cell r="K57">
            <v>4429</v>
          </cell>
        </row>
        <row r="58">
          <cell r="B58">
            <v>7617960132118</v>
          </cell>
          <cell r="C58" t="str">
            <v>Aspire</v>
          </cell>
          <cell r="D58" t="str">
            <v/>
          </cell>
          <cell r="E58" t="str">
            <v>Aspire Richmond Technology Academy</v>
          </cell>
          <cell r="F58" t="str">
            <v>15-16</v>
          </cell>
          <cell r="G58">
            <v>0</v>
          </cell>
          <cell r="H58">
            <v>234.26</v>
          </cell>
          <cell r="I58">
            <v>0.04</v>
          </cell>
          <cell r="J58">
            <v>113569</v>
          </cell>
          <cell r="K58">
            <v>4732</v>
          </cell>
        </row>
        <row r="59">
          <cell r="B59">
            <v>39685856118921</v>
          </cell>
          <cell r="C59" t="str">
            <v>Aspire</v>
          </cell>
          <cell r="D59" t="str">
            <v/>
          </cell>
          <cell r="E59" t="str">
            <v>Aspire River Oaks Academy</v>
          </cell>
          <cell r="F59" t="str">
            <v>10-11</v>
          </cell>
          <cell r="G59">
            <v>389</v>
          </cell>
          <cell r="H59">
            <v>380.33</v>
          </cell>
          <cell r="I59">
            <v>0.04</v>
          </cell>
          <cell r="J59">
            <v>231175</v>
          </cell>
          <cell r="K59">
            <v>9632</v>
          </cell>
        </row>
        <row r="60">
          <cell r="B60">
            <v>39686760108647</v>
          </cell>
          <cell r="C60" t="str">
            <v>Aspire</v>
          </cell>
          <cell r="D60" t="str">
            <v/>
          </cell>
          <cell r="E60" t="str">
            <v>Aspire Rosa Parks Academy</v>
          </cell>
          <cell r="F60" t="str">
            <v>10-11</v>
          </cell>
          <cell r="G60">
            <v>376</v>
          </cell>
          <cell r="H60">
            <v>368.29</v>
          </cell>
          <cell r="I60">
            <v>0.04</v>
          </cell>
          <cell r="J60">
            <v>223774</v>
          </cell>
          <cell r="K60">
            <v>9324</v>
          </cell>
        </row>
        <row r="61">
          <cell r="B61">
            <v>50710430112292</v>
          </cell>
          <cell r="C61" t="str">
            <v>Aspire</v>
          </cell>
          <cell r="D61" t="str">
            <v/>
          </cell>
          <cell r="E61" t="str">
            <v>Aspire Summit Charter Academy</v>
          </cell>
          <cell r="F61" t="str">
            <v>06-07</v>
          </cell>
          <cell r="G61">
            <v>404</v>
          </cell>
          <cell r="H61">
            <v>390.07</v>
          </cell>
          <cell r="I61">
            <v>0.04</v>
          </cell>
          <cell r="J61">
            <v>237701</v>
          </cell>
          <cell r="K61">
            <v>9904</v>
          </cell>
        </row>
        <row r="62">
          <cell r="B62">
            <v>19647330120477</v>
          </cell>
          <cell r="C62" t="str">
            <v>Aspire</v>
          </cell>
          <cell r="D62" t="str">
            <v/>
          </cell>
          <cell r="E62" t="str">
            <v>Aspire Titan Academy</v>
          </cell>
          <cell r="F62" t="str">
            <v>09-10</v>
          </cell>
          <cell r="G62">
            <v>328</v>
          </cell>
          <cell r="H62">
            <v>318.60000000000002</v>
          </cell>
          <cell r="I62">
            <v>0.04</v>
          </cell>
          <cell r="J62">
            <v>193911</v>
          </cell>
          <cell r="K62">
            <v>8080</v>
          </cell>
        </row>
        <row r="63">
          <cell r="B63">
            <v>1612590130732</v>
          </cell>
          <cell r="C63" t="str">
            <v>Aspire</v>
          </cell>
          <cell r="D63" t="str">
            <v/>
          </cell>
          <cell r="E63" t="str">
            <v>Aspire Triumph Technology Academy</v>
          </cell>
          <cell r="F63" t="str">
            <v>14-15</v>
          </cell>
          <cell r="G63">
            <v>284</v>
          </cell>
          <cell r="H63">
            <v>264.18</v>
          </cell>
          <cell r="I63">
            <v>0.04</v>
          </cell>
          <cell r="J63">
            <v>162236</v>
          </cell>
          <cell r="K63">
            <v>6760</v>
          </cell>
        </row>
        <row r="64">
          <cell r="B64">
            <v>50712900118125</v>
          </cell>
          <cell r="C64" t="str">
            <v>Aspire</v>
          </cell>
          <cell r="D64" t="str">
            <v/>
          </cell>
          <cell r="E64" t="str">
            <v>Aspire University Charter</v>
          </cell>
          <cell r="F64" t="str">
            <v>06-07</v>
          </cell>
          <cell r="G64">
            <v>264</v>
          </cell>
          <cell r="H64">
            <v>257.26</v>
          </cell>
          <cell r="I64">
            <v>0.04</v>
          </cell>
          <cell r="J64">
            <v>156475</v>
          </cell>
          <cell r="K64">
            <v>6520</v>
          </cell>
        </row>
        <row r="65">
          <cell r="B65">
            <v>50711750120212</v>
          </cell>
          <cell r="C65" t="str">
            <v>Aspire</v>
          </cell>
          <cell r="D65" t="str">
            <v/>
          </cell>
          <cell r="E65" t="str">
            <v>Aspire Vanguard College Preparatory Academy</v>
          </cell>
          <cell r="F65" t="str">
            <v>09-10</v>
          </cell>
          <cell r="G65">
            <v>312</v>
          </cell>
          <cell r="H65">
            <v>321.76</v>
          </cell>
          <cell r="I65">
            <v>0.04</v>
          </cell>
          <cell r="J65">
            <v>193518</v>
          </cell>
          <cell r="K65">
            <v>8063</v>
          </cell>
        </row>
        <row r="66">
          <cell r="B66">
            <v>39685856116594</v>
          </cell>
          <cell r="C66" t="str">
            <v>Aspire</v>
          </cell>
          <cell r="D66" t="str">
            <v/>
          </cell>
          <cell r="E66" t="str">
            <v>Aspire Vincent Shalvey Academy</v>
          </cell>
          <cell r="F66" t="str">
            <v>10-11</v>
          </cell>
          <cell r="G66">
            <v>389</v>
          </cell>
          <cell r="H66">
            <v>375.15</v>
          </cell>
          <cell r="I66">
            <v>0.04</v>
          </cell>
          <cell r="J66">
            <v>228664</v>
          </cell>
          <cell r="K66">
            <v>9528</v>
          </cell>
        </row>
        <row r="67">
          <cell r="B67">
            <v>10623310127175</v>
          </cell>
          <cell r="C67" t="str">
            <v>CAVA</v>
          </cell>
          <cell r="D67" t="str">
            <v/>
          </cell>
          <cell r="E67" t="str">
            <v>California Virtual Academy @ Fresno</v>
          </cell>
          <cell r="F67" t="str">
            <v>12-13</v>
          </cell>
          <cell r="G67">
            <v>600</v>
          </cell>
          <cell r="H67">
            <v>468.48</v>
          </cell>
          <cell r="I67">
            <v>0.04</v>
          </cell>
          <cell r="J67">
            <v>299290</v>
          </cell>
          <cell r="K67">
            <v>12470</v>
          </cell>
        </row>
        <row r="68">
          <cell r="B68">
            <v>16638750112698</v>
          </cell>
          <cell r="C68" t="str">
            <v>CAVA</v>
          </cell>
          <cell r="D68" t="str">
            <v/>
          </cell>
          <cell r="E68" t="str">
            <v>California Virtual Academy @ Kings</v>
          </cell>
          <cell r="F68" t="str">
            <v>11-12</v>
          </cell>
          <cell r="G68">
            <v>565</v>
          </cell>
          <cell r="H68">
            <v>453.81</v>
          </cell>
          <cell r="I68">
            <v>0.04</v>
          </cell>
          <cell r="J68">
            <v>287968</v>
          </cell>
          <cell r="K68">
            <v>11999</v>
          </cell>
        </row>
        <row r="69">
          <cell r="B69">
            <v>41689160112284</v>
          </cell>
          <cell r="C69" t="str">
            <v>CAVA</v>
          </cell>
          <cell r="D69" t="str">
            <v/>
          </cell>
          <cell r="E69" t="str">
            <v>California Virtual Academy @ San Mateo</v>
          </cell>
          <cell r="F69" t="str">
            <v>10-11</v>
          </cell>
          <cell r="G69">
            <v>829</v>
          </cell>
          <cell r="H69">
            <v>742.07</v>
          </cell>
          <cell r="I69">
            <v>0.04</v>
          </cell>
          <cell r="J69">
            <v>459472</v>
          </cell>
          <cell r="K69">
            <v>19145</v>
          </cell>
        </row>
        <row r="70">
          <cell r="B70">
            <v>44697990117804</v>
          </cell>
          <cell r="C70" t="str">
            <v>Ceiba Public Schools</v>
          </cell>
          <cell r="D70" t="str">
            <v/>
          </cell>
          <cell r="E70" t="str">
            <v>Ceiba College Prep Academy</v>
          </cell>
          <cell r="F70" t="str">
            <v>15-16</v>
          </cell>
          <cell r="G70">
            <v>511</v>
          </cell>
          <cell r="H70">
            <v>508.12</v>
          </cell>
          <cell r="I70">
            <v>0.06</v>
          </cell>
          <cell r="J70">
            <v>301390</v>
          </cell>
          <cell r="K70">
            <v>19238</v>
          </cell>
        </row>
        <row r="71">
          <cell r="B71">
            <v>37680986116776</v>
          </cell>
          <cell r="C71" t="str">
            <v>Classical Academies</v>
          </cell>
          <cell r="D71" t="str">
            <v/>
          </cell>
          <cell r="E71" t="str">
            <v>Classical Academy</v>
          </cell>
          <cell r="F71" t="str">
            <v>14-15</v>
          </cell>
          <cell r="G71">
            <v>1236</v>
          </cell>
          <cell r="H71">
            <v>1308.69</v>
          </cell>
          <cell r="I71">
            <v>0.04</v>
          </cell>
          <cell r="J71">
            <v>783126</v>
          </cell>
          <cell r="K71">
            <v>32630</v>
          </cell>
        </row>
        <row r="72">
          <cell r="B72">
            <v>37681060111195</v>
          </cell>
          <cell r="C72" t="str">
            <v>Classical Academies</v>
          </cell>
          <cell r="D72" t="str">
            <v/>
          </cell>
          <cell r="E72" t="str">
            <v>Classical Academy High</v>
          </cell>
          <cell r="F72" t="str">
            <v>14-15</v>
          </cell>
          <cell r="G72">
            <v>906</v>
          </cell>
          <cell r="H72">
            <v>1057.82</v>
          </cell>
          <cell r="I72">
            <v>0.04</v>
          </cell>
          <cell r="J72">
            <v>621810</v>
          </cell>
          <cell r="K72">
            <v>25909</v>
          </cell>
        </row>
        <row r="73">
          <cell r="B73">
            <v>37735690101071</v>
          </cell>
          <cell r="C73" t="str">
            <v>Classical Academies</v>
          </cell>
          <cell r="D73" t="str">
            <v/>
          </cell>
          <cell r="E73" t="str">
            <v>Coastal Academy</v>
          </cell>
          <cell r="F73" t="str">
            <v>12-13</v>
          </cell>
          <cell r="G73">
            <v>1363</v>
          </cell>
          <cell r="H73">
            <v>1615.78</v>
          </cell>
          <cell r="I73">
            <v>0.04</v>
          </cell>
          <cell r="J73">
            <v>947279</v>
          </cell>
          <cell r="K73">
            <v>39470</v>
          </cell>
        </row>
        <row r="74">
          <cell r="B74">
            <v>1611190130609</v>
          </cell>
          <cell r="C74" t="str">
            <v>Community Learning</v>
          </cell>
          <cell r="D74" t="str">
            <v/>
          </cell>
          <cell r="E74" t="str">
            <v>Alameda Community Learning Center</v>
          </cell>
          <cell r="F74" t="str">
            <v>10-11</v>
          </cell>
          <cell r="G74">
            <v>376</v>
          </cell>
          <cell r="H74">
            <v>355.61</v>
          </cell>
          <cell r="I74">
            <v>0.04</v>
          </cell>
          <cell r="J74">
            <v>217627</v>
          </cell>
          <cell r="K74">
            <v>9068</v>
          </cell>
        </row>
        <row r="75">
          <cell r="B75">
            <v>1611190119222</v>
          </cell>
          <cell r="C75" t="str">
            <v>Community Learning</v>
          </cell>
          <cell r="D75" t="str">
            <v/>
          </cell>
          <cell r="E75" t="str">
            <v>Nea Community Learning Center</v>
          </cell>
          <cell r="F75" t="str">
            <v>09-10</v>
          </cell>
          <cell r="G75">
            <v>476</v>
          </cell>
          <cell r="H75">
            <v>500.29</v>
          </cell>
          <cell r="I75">
            <v>0.04</v>
          </cell>
          <cell r="J75">
            <v>299796</v>
          </cell>
          <cell r="K75">
            <v>12492</v>
          </cell>
        </row>
        <row r="76">
          <cell r="B76">
            <v>19768690131128</v>
          </cell>
          <cell r="C76" t="str">
            <v>DaVinci Charter Schools</v>
          </cell>
          <cell r="D76" t="str">
            <v/>
          </cell>
          <cell r="E76" t="str">
            <v>Da Vinci Communications</v>
          </cell>
          <cell r="F76" t="str">
            <v>15-16</v>
          </cell>
          <cell r="G76">
            <v>134</v>
          </cell>
          <cell r="H76">
            <v>195.47</v>
          </cell>
          <cell r="I76">
            <v>0.06</v>
          </cell>
          <cell r="J76">
            <v>108572</v>
          </cell>
          <cell r="K76">
            <v>6930</v>
          </cell>
        </row>
        <row r="77">
          <cell r="B77">
            <v>39686270132050</v>
          </cell>
          <cell r="C77" t="str">
            <v>Delta Charter Schools</v>
          </cell>
          <cell r="D77" t="str">
            <v/>
          </cell>
          <cell r="E77" t="str">
            <v>Delta Bridges Charter School</v>
          </cell>
          <cell r="F77" t="str">
            <v>15-16</v>
          </cell>
          <cell r="G77">
            <v>0</v>
          </cell>
          <cell r="H77">
            <v>111.66</v>
          </cell>
          <cell r="I77">
            <v>0.05</v>
          </cell>
          <cell r="J77">
            <v>53569</v>
          </cell>
          <cell r="K77">
            <v>2819</v>
          </cell>
        </row>
        <row r="78">
          <cell r="B78">
            <v>39686270129890</v>
          </cell>
          <cell r="C78" t="str">
            <v>Delta Charter Schools</v>
          </cell>
          <cell r="D78" t="str">
            <v/>
          </cell>
          <cell r="E78" t="str">
            <v>Delta Home Charter</v>
          </cell>
          <cell r="F78" t="str">
            <v>14-15</v>
          </cell>
          <cell r="G78"/>
          <cell r="H78">
            <v>117.42</v>
          </cell>
          <cell r="I78">
            <v>0.05</v>
          </cell>
          <cell r="J78">
            <v>56333</v>
          </cell>
          <cell r="K78">
            <v>2965</v>
          </cell>
        </row>
        <row r="79">
          <cell r="B79">
            <v>39686270129908</v>
          </cell>
          <cell r="C79" t="str">
            <v>Delta Charter Schools</v>
          </cell>
          <cell r="D79" t="str">
            <v/>
          </cell>
          <cell r="E79" t="str">
            <v>Delta Keys Charter</v>
          </cell>
          <cell r="F79" t="str">
            <v>14-15</v>
          </cell>
          <cell r="G79"/>
          <cell r="H79">
            <v>128.35</v>
          </cell>
          <cell r="I79">
            <v>0.05</v>
          </cell>
          <cell r="J79">
            <v>61576</v>
          </cell>
          <cell r="K79">
            <v>3241</v>
          </cell>
        </row>
        <row r="80">
          <cell r="B80">
            <v>39686270132365</v>
          </cell>
          <cell r="C80" t="str">
            <v>Delta Charter Schools</v>
          </cell>
          <cell r="D80" t="str">
            <v/>
          </cell>
          <cell r="E80" t="str">
            <v>Delta Launch</v>
          </cell>
          <cell r="F80" t="str">
            <v>15-16</v>
          </cell>
          <cell r="G80">
            <v>0</v>
          </cell>
          <cell r="H80">
            <v>0.12</v>
          </cell>
          <cell r="I80">
            <v>0.05</v>
          </cell>
          <cell r="J80">
            <v>58</v>
          </cell>
          <cell r="K80">
            <v>3</v>
          </cell>
        </row>
        <row r="81">
          <cell r="B81">
            <v>1612590111476</v>
          </cell>
          <cell r="C81" t="str">
            <v>Education for Change</v>
          </cell>
          <cell r="D81" t="str">
            <v/>
          </cell>
          <cell r="E81" t="str">
            <v>Achieve Academy</v>
          </cell>
          <cell r="F81" t="str">
            <v>12-13</v>
          </cell>
          <cell r="G81">
            <v>749</v>
          </cell>
          <cell r="H81">
            <v>714.34</v>
          </cell>
          <cell r="I81">
            <v>0.04</v>
          </cell>
          <cell r="J81">
            <v>436406</v>
          </cell>
          <cell r="K81">
            <v>18184</v>
          </cell>
        </row>
        <row r="82">
          <cell r="B82">
            <v>1612596118608</v>
          </cell>
          <cell r="C82" t="str">
            <v>Education for Change</v>
          </cell>
          <cell r="D82" t="str">
            <v/>
          </cell>
          <cell r="E82" t="str">
            <v>ASCEND</v>
          </cell>
          <cell r="F82" t="str">
            <v>12-13</v>
          </cell>
          <cell r="G82">
            <v>433</v>
          </cell>
          <cell r="H82">
            <v>427.96</v>
          </cell>
          <cell r="I82">
            <v>0.04</v>
          </cell>
          <cell r="J82">
            <v>259559</v>
          </cell>
          <cell r="K82">
            <v>10815</v>
          </cell>
        </row>
        <row r="83">
          <cell r="B83">
            <v>1100176001788</v>
          </cell>
          <cell r="C83" t="str">
            <v>Education for Change</v>
          </cell>
          <cell r="D83" t="str">
            <v/>
          </cell>
          <cell r="E83" t="str">
            <v>Cox Academy</v>
          </cell>
          <cell r="F83" t="str">
            <v>11-12</v>
          </cell>
          <cell r="G83">
            <v>597</v>
          </cell>
          <cell r="H83">
            <v>574.48</v>
          </cell>
          <cell r="I83">
            <v>0.04</v>
          </cell>
          <cell r="J83">
            <v>350318</v>
          </cell>
          <cell r="K83">
            <v>14597</v>
          </cell>
        </row>
        <row r="84">
          <cell r="B84">
            <v>1612590129403</v>
          </cell>
          <cell r="C84" t="str">
            <v>Education for Change</v>
          </cell>
          <cell r="D84" t="str">
            <v/>
          </cell>
          <cell r="E84" t="str">
            <v>Epic Charter</v>
          </cell>
          <cell r="F84" t="str">
            <v>14-15</v>
          </cell>
          <cell r="G84">
            <v>164</v>
          </cell>
          <cell r="H84">
            <v>275.25</v>
          </cell>
          <cell r="I84">
            <v>0.04</v>
          </cell>
          <cell r="J84">
            <v>153168</v>
          </cell>
          <cell r="K84">
            <v>6382</v>
          </cell>
        </row>
        <row r="85">
          <cell r="B85">
            <v>1100176002000</v>
          </cell>
          <cell r="C85" t="str">
            <v>Education for Change</v>
          </cell>
          <cell r="D85" t="str">
            <v/>
          </cell>
          <cell r="E85" t="str">
            <v>Lazear Charter Academy</v>
          </cell>
          <cell r="F85" t="str">
            <v>12-13</v>
          </cell>
          <cell r="G85">
            <v>437</v>
          </cell>
          <cell r="H85">
            <v>432.65</v>
          </cell>
          <cell r="I85">
            <v>0.04</v>
          </cell>
          <cell r="J85">
            <v>262313</v>
          </cell>
          <cell r="K85">
            <v>10930</v>
          </cell>
        </row>
        <row r="86">
          <cell r="B86">
            <v>1612590115592</v>
          </cell>
          <cell r="C86" t="str">
            <v>Education for Change</v>
          </cell>
          <cell r="D86" t="str">
            <v/>
          </cell>
          <cell r="E86" t="str">
            <v>Learning Without Limits</v>
          </cell>
          <cell r="F86" t="str">
            <v>12-13</v>
          </cell>
          <cell r="G86">
            <v>411</v>
          </cell>
          <cell r="H86">
            <v>400.49</v>
          </cell>
          <cell r="I86">
            <v>0.04</v>
          </cell>
          <cell r="J86">
            <v>243595</v>
          </cell>
          <cell r="K86">
            <v>10150</v>
          </cell>
        </row>
        <row r="87">
          <cell r="B87">
            <v>1100170112607</v>
          </cell>
          <cell r="C87" t="str">
            <v>Envision</v>
          </cell>
          <cell r="D87" t="str">
            <v/>
          </cell>
          <cell r="E87" t="str">
            <v>Envision Academy for Arts &amp; Technology</v>
          </cell>
          <cell r="F87" t="str">
            <v>06-07</v>
          </cell>
          <cell r="G87">
            <v>395</v>
          </cell>
          <cell r="H87">
            <v>378.26</v>
          </cell>
          <cell r="I87">
            <v>0.04</v>
          </cell>
          <cell r="J87">
            <v>230893</v>
          </cell>
          <cell r="K87">
            <v>9621</v>
          </cell>
        </row>
        <row r="88">
          <cell r="B88">
            <v>38684780107300</v>
          </cell>
          <cell r="C88" t="str">
            <v>Envision</v>
          </cell>
          <cell r="D88" t="str">
            <v/>
          </cell>
          <cell r="E88" t="str">
            <v>City Arts and Tech High</v>
          </cell>
          <cell r="F88" t="str">
            <v>07-08</v>
          </cell>
          <cell r="G88">
            <v>360</v>
          </cell>
          <cell r="H88">
            <v>315.52999999999997</v>
          </cell>
          <cell r="I88">
            <v>0.04</v>
          </cell>
          <cell r="J88">
            <v>196272</v>
          </cell>
          <cell r="K88">
            <v>8178</v>
          </cell>
        </row>
        <row r="89">
          <cell r="B89">
            <v>1611920113902</v>
          </cell>
          <cell r="C89" t="str">
            <v>Envision</v>
          </cell>
          <cell r="D89" t="str">
            <v/>
          </cell>
          <cell r="E89" t="str">
            <v>Impact Academy of Arts &amp; Technology</v>
          </cell>
          <cell r="F89" t="str">
            <v>07-08</v>
          </cell>
          <cell r="G89">
            <v>468</v>
          </cell>
          <cell r="H89">
            <v>436.78</v>
          </cell>
          <cell r="I89">
            <v>0.04</v>
          </cell>
          <cell r="J89">
            <v>268045</v>
          </cell>
          <cell r="K89">
            <v>11169</v>
          </cell>
        </row>
        <row r="90">
          <cell r="B90">
            <v>38767030121814</v>
          </cell>
          <cell r="C90" t="str">
            <v>Flex Academies</v>
          </cell>
          <cell r="D90" t="str">
            <v/>
          </cell>
          <cell r="E90" t="str">
            <v>San Francisco Flex Academy</v>
          </cell>
          <cell r="F90" t="str">
            <v>10-11</v>
          </cell>
          <cell r="G90">
            <v>89</v>
          </cell>
          <cell r="H90">
            <v>67.05</v>
          </cell>
          <cell r="I90">
            <v>0.04</v>
          </cell>
          <cell r="J90">
            <v>43211</v>
          </cell>
          <cell r="K90">
            <v>1800</v>
          </cell>
        </row>
        <row r="91">
          <cell r="B91">
            <v>43104390121780</v>
          </cell>
          <cell r="C91" t="str">
            <v>Flex Academies</v>
          </cell>
          <cell r="D91" t="str">
            <v/>
          </cell>
          <cell r="E91" t="str">
            <v>Silicon Valley Flex Academy</v>
          </cell>
          <cell r="F91" t="str">
            <v>11-12</v>
          </cell>
          <cell r="G91">
            <v>327</v>
          </cell>
          <cell r="H91">
            <v>220.13</v>
          </cell>
          <cell r="I91">
            <v>0.04</v>
          </cell>
          <cell r="J91">
            <v>146052</v>
          </cell>
          <cell r="K91">
            <v>6086</v>
          </cell>
        </row>
        <row r="92">
          <cell r="B92">
            <v>34103480124651</v>
          </cell>
          <cell r="C92" t="str">
            <v>Fortune</v>
          </cell>
          <cell r="D92" t="str">
            <v/>
          </cell>
          <cell r="E92" t="str">
            <v>Fortune</v>
          </cell>
          <cell r="F92" t="str">
            <v>11-12</v>
          </cell>
          <cell r="G92">
            <v>898</v>
          </cell>
          <cell r="H92">
            <v>1091.76</v>
          </cell>
          <cell r="I92">
            <v>0.04</v>
          </cell>
          <cell r="J92">
            <v>637302</v>
          </cell>
          <cell r="K92">
            <v>26554</v>
          </cell>
        </row>
        <row r="93">
          <cell r="B93">
            <v>36678760122317</v>
          </cell>
          <cell r="C93" t="str">
            <v>Fortune</v>
          </cell>
          <cell r="D93" t="str">
            <v/>
          </cell>
          <cell r="E93" t="str">
            <v>Hardy Brown College Prep</v>
          </cell>
          <cell r="F93" t="str">
            <v>10-11</v>
          </cell>
          <cell r="G93">
            <v>381</v>
          </cell>
          <cell r="H93">
            <v>341.09</v>
          </cell>
          <cell r="I93">
            <v>0.04</v>
          </cell>
          <cell r="J93">
            <v>211189</v>
          </cell>
          <cell r="K93">
            <v>8800</v>
          </cell>
        </row>
        <row r="94">
          <cell r="B94">
            <v>34674470128124</v>
          </cell>
          <cell r="C94" t="str">
            <v>Gateway</v>
          </cell>
          <cell r="D94" t="str">
            <v/>
          </cell>
          <cell r="E94" t="str">
            <v>Gateway International</v>
          </cell>
          <cell r="F94" t="str">
            <v>13-14</v>
          </cell>
          <cell r="G94">
            <v>446</v>
          </cell>
          <cell r="H94">
            <v>454.08</v>
          </cell>
          <cell r="I94">
            <v>0.04</v>
          </cell>
          <cell r="J94">
            <v>273785</v>
          </cell>
          <cell r="K94">
            <v>11408</v>
          </cell>
        </row>
        <row r="95">
          <cell r="B95">
            <v>57105790132464</v>
          </cell>
          <cell r="C95" t="str">
            <v>Gateway</v>
          </cell>
          <cell r="D95" t="str">
            <v/>
          </cell>
          <cell r="E95" t="str">
            <v>Empowering Possibilities Charter</v>
          </cell>
          <cell r="F95" t="str">
            <v>15-16</v>
          </cell>
          <cell r="G95">
            <v>0</v>
          </cell>
          <cell r="H95">
            <v>304.75</v>
          </cell>
          <cell r="I95">
            <v>0.06</v>
          </cell>
          <cell r="J95">
            <v>144665</v>
          </cell>
          <cell r="K95">
            <v>9234</v>
          </cell>
        </row>
        <row r="96">
          <cell r="B96">
            <v>33751923330917</v>
          </cell>
          <cell r="C96" t="str">
            <v>Heritage Classical</v>
          </cell>
          <cell r="D96" t="str">
            <v/>
          </cell>
          <cell r="E96" t="str">
            <v>Temecula Preparatory</v>
          </cell>
          <cell r="F96" t="str">
            <v>13-14</v>
          </cell>
          <cell r="G96">
            <v>1032</v>
          </cell>
          <cell r="H96">
            <v>1019.64</v>
          </cell>
          <cell r="I96">
            <v>0.04</v>
          </cell>
          <cell r="J96">
            <v>618456</v>
          </cell>
          <cell r="K96">
            <v>25769</v>
          </cell>
        </row>
        <row r="97">
          <cell r="B97">
            <v>19753090131987</v>
          </cell>
          <cell r="C97" t="str">
            <v>iLead Charter</v>
          </cell>
          <cell r="D97" t="str">
            <v/>
          </cell>
          <cell r="E97" t="str">
            <v>iLEAD Innovation Studios</v>
          </cell>
          <cell r="F97" t="str">
            <v>15-16</v>
          </cell>
          <cell r="G97">
            <v>0</v>
          </cell>
          <cell r="H97">
            <v>2008.64</v>
          </cell>
          <cell r="I97">
            <v>0.04</v>
          </cell>
          <cell r="J97">
            <v>973789</v>
          </cell>
          <cell r="K97">
            <v>40575</v>
          </cell>
        </row>
        <row r="98">
          <cell r="B98">
            <v>19646670125559</v>
          </cell>
          <cell r="C98" t="str">
            <v>iLead Charter</v>
          </cell>
          <cell r="D98" t="str">
            <v/>
          </cell>
          <cell r="E98" t="str">
            <v>iLEAD Lancaster Charter</v>
          </cell>
          <cell r="F98" t="str">
            <v>12-13</v>
          </cell>
          <cell r="G98">
            <v>505</v>
          </cell>
          <cell r="H98">
            <v>586.6</v>
          </cell>
          <cell r="I98">
            <v>0.04</v>
          </cell>
          <cell r="J98">
            <v>345128</v>
          </cell>
          <cell r="K98">
            <v>14380</v>
          </cell>
        </row>
        <row r="99">
          <cell r="B99">
            <v>19651360117234</v>
          </cell>
          <cell r="C99" t="str">
            <v>iLead Charter</v>
          </cell>
          <cell r="D99" t="str">
            <v/>
          </cell>
          <cell r="E99" t="str">
            <v>Santa Clarita Valley International Charter School</v>
          </cell>
          <cell r="F99" t="str">
            <v>11-12</v>
          </cell>
          <cell r="G99">
            <v>993</v>
          </cell>
          <cell r="H99">
            <v>964.46</v>
          </cell>
          <cell r="I99">
            <v>0.04</v>
          </cell>
          <cell r="J99">
            <v>587014</v>
          </cell>
          <cell r="K99">
            <v>24459</v>
          </cell>
        </row>
        <row r="100">
          <cell r="B100">
            <v>33103300125385</v>
          </cell>
          <cell r="C100" t="str">
            <v>Imagine Schools</v>
          </cell>
          <cell r="D100" t="str">
            <v/>
          </cell>
          <cell r="E100" t="str">
            <v>Imagine Schools Riverside</v>
          </cell>
          <cell r="F100" t="str">
            <v>13-14</v>
          </cell>
          <cell r="G100"/>
          <cell r="H100">
            <v>252.96</v>
          </cell>
          <cell r="I100">
            <v>0.04</v>
          </cell>
          <cell r="J100">
            <v>122635</v>
          </cell>
          <cell r="K100">
            <v>5110</v>
          </cell>
        </row>
        <row r="101">
          <cell r="B101">
            <v>19765470118760</v>
          </cell>
          <cell r="C101" t="str">
            <v>Ingenium</v>
          </cell>
          <cell r="D101" t="str">
            <v/>
          </cell>
          <cell r="E101" t="str">
            <v>Barack Obama Charter</v>
          </cell>
          <cell r="F101" t="str">
            <v>09-10</v>
          </cell>
          <cell r="G101">
            <v>356</v>
          </cell>
          <cell r="H101">
            <v>290.27</v>
          </cell>
          <cell r="I101">
            <v>0.04</v>
          </cell>
          <cell r="J101">
            <v>183545</v>
          </cell>
          <cell r="K101">
            <v>7648</v>
          </cell>
        </row>
        <row r="102">
          <cell r="B102">
            <v>19647330121137</v>
          </cell>
          <cell r="C102" t="str">
            <v>Ingenium</v>
          </cell>
          <cell r="D102" t="str">
            <v/>
          </cell>
          <cell r="E102" t="str">
            <v>Ingenium Charter</v>
          </cell>
          <cell r="F102" t="str">
            <v>10-11</v>
          </cell>
          <cell r="G102">
            <v>466</v>
          </cell>
          <cell r="H102">
            <v>440.33</v>
          </cell>
          <cell r="I102">
            <v>0.04</v>
          </cell>
          <cell r="J102">
            <v>269525</v>
          </cell>
          <cell r="K102">
            <v>11230</v>
          </cell>
        </row>
        <row r="103">
          <cell r="B103">
            <v>37680490132506</v>
          </cell>
          <cell r="C103" t="str">
            <v>Inspire Charter Schools</v>
          </cell>
          <cell r="D103" t="str">
            <v/>
          </cell>
          <cell r="E103" t="str">
            <v>Inspire Charter School - South</v>
          </cell>
          <cell r="F103" t="str">
            <v>15-16</v>
          </cell>
          <cell r="G103">
            <v>0</v>
          </cell>
          <cell r="H103">
            <v>1180.99</v>
          </cell>
          <cell r="I103">
            <v>0.06</v>
          </cell>
          <cell r="J103">
            <v>560616</v>
          </cell>
          <cell r="K103">
            <v>35784</v>
          </cell>
        </row>
        <row r="104">
          <cell r="B104">
            <v>37683386119598</v>
          </cell>
          <cell r="C104" t="str">
            <v>King-Chavez</v>
          </cell>
          <cell r="D104" t="str">
            <v>San Diego Charter</v>
          </cell>
          <cell r="E104" t="str">
            <v>King-Chavez Academy of Excellence</v>
          </cell>
          <cell r="F104" t="str">
            <v>09-10</v>
          </cell>
          <cell r="G104">
            <v>325</v>
          </cell>
          <cell r="H104">
            <v>312.69</v>
          </cell>
          <cell r="I104">
            <v>0.04</v>
          </cell>
          <cell r="J104">
            <v>190685</v>
          </cell>
          <cell r="K104">
            <v>7945</v>
          </cell>
        </row>
        <row r="105">
          <cell r="B105">
            <v>37683380109033</v>
          </cell>
          <cell r="C105" t="str">
            <v>King-Chavez</v>
          </cell>
          <cell r="D105" t="str">
            <v>San Diego Charter</v>
          </cell>
          <cell r="E105" t="str">
            <v>King-Chavez Arts Academy</v>
          </cell>
          <cell r="F105" t="str">
            <v>09-10</v>
          </cell>
          <cell r="G105">
            <v>188</v>
          </cell>
          <cell r="H105">
            <v>189.68</v>
          </cell>
          <cell r="I105">
            <v>0.04</v>
          </cell>
          <cell r="J105">
            <v>114571</v>
          </cell>
          <cell r="K105">
            <v>4774</v>
          </cell>
        </row>
        <row r="106">
          <cell r="B106">
            <v>37683380109041</v>
          </cell>
          <cell r="C106" t="str">
            <v>King-Chavez</v>
          </cell>
          <cell r="D106" t="str">
            <v>San Diego Charter</v>
          </cell>
          <cell r="E106" t="str">
            <v>King-Chavez Athletic Academy</v>
          </cell>
          <cell r="F106" t="str">
            <v>09-10</v>
          </cell>
          <cell r="G106">
            <v>185</v>
          </cell>
          <cell r="H106">
            <v>190.52</v>
          </cell>
          <cell r="I106">
            <v>0.04</v>
          </cell>
          <cell r="J106">
            <v>114617</v>
          </cell>
          <cell r="K106">
            <v>4776</v>
          </cell>
        </row>
        <row r="107">
          <cell r="B107">
            <v>37683380118851</v>
          </cell>
          <cell r="C107" t="str">
            <v>King-Chavez</v>
          </cell>
          <cell r="D107" t="str">
            <v>San Diego Charter</v>
          </cell>
          <cell r="E107" t="str">
            <v>King-Chavez Community High</v>
          </cell>
          <cell r="F107" t="str">
            <v>09-10</v>
          </cell>
          <cell r="G107">
            <v>614</v>
          </cell>
          <cell r="H107">
            <v>519.66</v>
          </cell>
          <cell r="I107">
            <v>0.04</v>
          </cell>
          <cell r="J107">
            <v>325786</v>
          </cell>
          <cell r="K107">
            <v>13574</v>
          </cell>
        </row>
        <row r="108">
          <cell r="B108">
            <v>37683380111906</v>
          </cell>
          <cell r="C108" t="str">
            <v>King-Chavez</v>
          </cell>
          <cell r="D108" t="str">
            <v>San Diego Charter</v>
          </cell>
          <cell r="E108" t="str">
            <v>King-Chavez Preparatory Academy</v>
          </cell>
          <cell r="F108" t="str">
            <v>09-10</v>
          </cell>
          <cell r="G108">
            <v>355</v>
          </cell>
          <cell r="H108">
            <v>348.98</v>
          </cell>
          <cell r="I108">
            <v>0.04</v>
          </cell>
          <cell r="J108">
            <v>211887</v>
          </cell>
          <cell r="K108">
            <v>8829</v>
          </cell>
        </row>
        <row r="109">
          <cell r="B109">
            <v>37683386040190</v>
          </cell>
          <cell r="C109" t="str">
            <v>King-Chavez</v>
          </cell>
          <cell r="D109" t="str">
            <v>San Diego Charter</v>
          </cell>
          <cell r="E109" t="str">
            <v>King-Chavez Primary Academy</v>
          </cell>
          <cell r="F109" t="str">
            <v>09-10</v>
          </cell>
          <cell r="G109">
            <v>401</v>
          </cell>
          <cell r="H109">
            <v>392.9</v>
          </cell>
          <cell r="I109">
            <v>0.04</v>
          </cell>
          <cell r="J109">
            <v>238712</v>
          </cell>
          <cell r="K109">
            <v>9946</v>
          </cell>
        </row>
        <row r="110">
          <cell r="B110">
            <v>38684780101337</v>
          </cell>
          <cell r="C110" t="str">
            <v>Kipp Bay Area</v>
          </cell>
          <cell r="D110" t="str">
            <v/>
          </cell>
          <cell r="E110" t="str">
            <v>KIPP Bayview Academy</v>
          </cell>
          <cell r="F110" t="str">
            <v>12-13</v>
          </cell>
          <cell r="G110">
            <v>283</v>
          </cell>
          <cell r="H110">
            <v>279.5</v>
          </cell>
          <cell r="I110">
            <v>0.04</v>
          </cell>
          <cell r="J110">
            <v>169542</v>
          </cell>
          <cell r="K110">
            <v>7064</v>
          </cell>
        </row>
        <row r="111">
          <cell r="B111">
            <v>1612590115014</v>
          </cell>
          <cell r="C111" t="str">
            <v>Kipp Bay Area</v>
          </cell>
          <cell r="D111" t="str">
            <v/>
          </cell>
          <cell r="E111" t="str">
            <v>KIPP Bridge Charter School</v>
          </cell>
          <cell r="F111" t="str">
            <v>12-13</v>
          </cell>
          <cell r="G111">
            <v>340</v>
          </cell>
          <cell r="H111">
            <v>302.06</v>
          </cell>
          <cell r="I111">
            <v>0.04</v>
          </cell>
          <cell r="J111">
            <v>187336</v>
          </cell>
          <cell r="K111">
            <v>7806</v>
          </cell>
        </row>
        <row r="112">
          <cell r="B112">
            <v>41690050132068</v>
          </cell>
          <cell r="C112" t="str">
            <v>Kipp Bay Area</v>
          </cell>
          <cell r="D112" t="str">
            <v/>
          </cell>
          <cell r="E112" t="str">
            <v>KIPP Excelencia Community Preparatory</v>
          </cell>
          <cell r="F112" t="str">
            <v>15-16</v>
          </cell>
          <cell r="G112">
            <v>0</v>
          </cell>
          <cell r="H112">
            <v>201.38</v>
          </cell>
          <cell r="I112">
            <v>0.04</v>
          </cell>
          <cell r="J112">
            <v>97629</v>
          </cell>
          <cell r="K112">
            <v>4068</v>
          </cell>
        </row>
        <row r="113">
          <cell r="B113">
            <v>43693690106633</v>
          </cell>
          <cell r="C113" t="str">
            <v>Kipp Bay Area</v>
          </cell>
          <cell r="D113" t="str">
            <v/>
          </cell>
          <cell r="E113" t="str">
            <v>KIPP Heartwood Academy</v>
          </cell>
          <cell r="F113" t="str">
            <v>12-13</v>
          </cell>
          <cell r="G113">
            <v>413</v>
          </cell>
          <cell r="H113">
            <v>402.37</v>
          </cell>
          <cell r="I113">
            <v>0.04</v>
          </cell>
          <cell r="J113">
            <v>244747</v>
          </cell>
          <cell r="K113">
            <v>10198</v>
          </cell>
        </row>
        <row r="114">
          <cell r="B114">
            <v>43694500129205</v>
          </cell>
          <cell r="C114" t="str">
            <v>Kipp Bay Area</v>
          </cell>
          <cell r="D114" t="str">
            <v/>
          </cell>
          <cell r="E114" t="str">
            <v>KIPP Heritage Academy</v>
          </cell>
          <cell r="F114" t="str">
            <v>14-15</v>
          </cell>
          <cell r="G114">
            <v>105</v>
          </cell>
          <cell r="H114">
            <v>209.75</v>
          </cell>
          <cell r="I114">
            <v>0.04</v>
          </cell>
          <cell r="J114">
            <v>114317</v>
          </cell>
          <cell r="K114">
            <v>4763</v>
          </cell>
        </row>
        <row r="115">
          <cell r="B115">
            <v>1613090114421</v>
          </cell>
          <cell r="C115" t="str">
            <v>Kipp Bay Area</v>
          </cell>
          <cell r="D115" t="str">
            <v/>
          </cell>
          <cell r="E115" t="str">
            <v>KIPP King Collegiate High</v>
          </cell>
          <cell r="F115" t="str">
            <v>12-13</v>
          </cell>
          <cell r="G115">
            <v>528</v>
          </cell>
          <cell r="H115">
            <v>537.51</v>
          </cell>
          <cell r="I115">
            <v>0.04</v>
          </cell>
          <cell r="J115">
            <v>324096</v>
          </cell>
          <cell r="K115">
            <v>13504</v>
          </cell>
        </row>
        <row r="116">
          <cell r="B116">
            <v>43693690129924</v>
          </cell>
          <cell r="C116" t="str">
            <v>Kipp Bay Area</v>
          </cell>
          <cell r="D116" t="str">
            <v/>
          </cell>
          <cell r="E116" t="str">
            <v>KIPP Prize Academy</v>
          </cell>
          <cell r="F116" t="str">
            <v>14-15</v>
          </cell>
          <cell r="G116">
            <v>106</v>
          </cell>
          <cell r="H116">
            <v>199.8</v>
          </cell>
          <cell r="I116">
            <v>0.04</v>
          </cell>
          <cell r="J116">
            <v>109613</v>
          </cell>
          <cell r="K116">
            <v>4567</v>
          </cell>
        </row>
        <row r="117">
          <cell r="B117">
            <v>38684780101352</v>
          </cell>
          <cell r="C117" t="str">
            <v>Kipp Bay Area</v>
          </cell>
          <cell r="D117" t="str">
            <v/>
          </cell>
          <cell r="E117" t="str">
            <v>KIPP San Francisco Bay Academy</v>
          </cell>
          <cell r="F117" t="str">
            <v>12-13</v>
          </cell>
          <cell r="G117">
            <v>363</v>
          </cell>
          <cell r="H117">
            <v>353.87</v>
          </cell>
          <cell r="I117">
            <v>0.04</v>
          </cell>
          <cell r="J117">
            <v>215220</v>
          </cell>
          <cell r="K117">
            <v>8967</v>
          </cell>
        </row>
        <row r="118">
          <cell r="B118">
            <v>38684780127530</v>
          </cell>
          <cell r="C118" t="str">
            <v>Kipp Bay Area</v>
          </cell>
          <cell r="D118" t="str">
            <v/>
          </cell>
          <cell r="E118" t="str">
            <v>KIPP San Francisco College Preparatory</v>
          </cell>
          <cell r="F118" t="str">
            <v>13-14</v>
          </cell>
          <cell r="G118">
            <v>251</v>
          </cell>
          <cell r="H118">
            <v>290.62</v>
          </cell>
          <cell r="I118">
            <v>0.04</v>
          </cell>
          <cell r="J118">
            <v>171084</v>
          </cell>
          <cell r="K118">
            <v>7129</v>
          </cell>
        </row>
        <row r="119">
          <cell r="B119">
            <v>43694270116889</v>
          </cell>
          <cell r="C119" t="str">
            <v>Kipp Bay Area</v>
          </cell>
          <cell r="D119" t="str">
            <v/>
          </cell>
          <cell r="E119" t="str">
            <v>KIPP San Jose Collegiate</v>
          </cell>
          <cell r="F119" t="str">
            <v>12-13</v>
          </cell>
          <cell r="G119">
            <v>475</v>
          </cell>
          <cell r="H119">
            <v>470.04</v>
          </cell>
          <cell r="I119">
            <v>0.04</v>
          </cell>
          <cell r="J119">
            <v>285011</v>
          </cell>
          <cell r="K119">
            <v>11875</v>
          </cell>
        </row>
        <row r="120">
          <cell r="B120">
            <v>1613090101212</v>
          </cell>
          <cell r="C120" t="str">
            <v>Kipp Bay Area</v>
          </cell>
          <cell r="D120" t="str">
            <v/>
          </cell>
          <cell r="E120" t="str">
            <v>KIPP Summit Academy</v>
          </cell>
          <cell r="F120" t="str">
            <v>12-13</v>
          </cell>
          <cell r="G120">
            <v>407</v>
          </cell>
          <cell r="H120">
            <v>408.65</v>
          </cell>
          <cell r="I120">
            <v>0.04</v>
          </cell>
          <cell r="J120">
            <v>247070</v>
          </cell>
          <cell r="K120">
            <v>10295</v>
          </cell>
        </row>
        <row r="121">
          <cell r="B121">
            <v>36675870120592</v>
          </cell>
          <cell r="C121" t="str">
            <v>Learn 4 Life</v>
          </cell>
          <cell r="D121" t="str">
            <v/>
          </cell>
          <cell r="E121" t="str">
            <v>Alta Vista Public</v>
          </cell>
          <cell r="F121" t="str">
            <v>10-11</v>
          </cell>
          <cell r="G121">
            <v>1439</v>
          </cell>
          <cell r="H121">
            <v>1946.79</v>
          </cell>
          <cell r="I121">
            <v>0.04</v>
          </cell>
          <cell r="J121">
            <v>1116895</v>
          </cell>
          <cell r="K121">
            <v>46537</v>
          </cell>
        </row>
        <row r="122">
          <cell r="B122">
            <v>36677360131151</v>
          </cell>
          <cell r="C122" t="str">
            <v>Learn 4 Life</v>
          </cell>
          <cell r="D122" t="str">
            <v/>
          </cell>
          <cell r="E122" t="str">
            <v>Alta Vista South Public Charter</v>
          </cell>
          <cell r="F122" t="str">
            <v>14-15</v>
          </cell>
          <cell r="G122">
            <v>294</v>
          </cell>
          <cell r="H122">
            <v>500.8</v>
          </cell>
          <cell r="I122">
            <v>0.04</v>
          </cell>
          <cell r="J122">
            <v>278152</v>
          </cell>
          <cell r="K122">
            <v>11590</v>
          </cell>
        </row>
        <row r="123">
          <cell r="B123">
            <v>10623800124982</v>
          </cell>
          <cell r="C123" t="str">
            <v>Learn 4 Life</v>
          </cell>
          <cell r="D123" t="str">
            <v/>
          </cell>
          <cell r="E123" t="str">
            <v>Ambassador Phillip V. Sanchez Public Charter</v>
          </cell>
          <cell r="F123" t="str">
            <v>12-13</v>
          </cell>
          <cell r="G123">
            <v>572</v>
          </cell>
          <cell r="H123">
            <v>676.22</v>
          </cell>
          <cell r="I123">
            <v>0.04</v>
          </cell>
          <cell r="J123">
            <v>396635</v>
          </cell>
          <cell r="K123">
            <v>16526</v>
          </cell>
        </row>
        <row r="124">
          <cell r="B124">
            <v>19648570112714</v>
          </cell>
          <cell r="C124" t="str">
            <v>Learn 4 Life</v>
          </cell>
          <cell r="D124" t="str">
            <v/>
          </cell>
          <cell r="E124" t="str">
            <v>Antelope Valley Learning Academy</v>
          </cell>
          <cell r="F124" t="str">
            <v>12-13</v>
          </cell>
          <cell r="G124">
            <v>1161</v>
          </cell>
          <cell r="H124">
            <v>1664.61</v>
          </cell>
          <cell r="I124">
            <v>0.04</v>
          </cell>
          <cell r="J124">
            <v>946654</v>
          </cell>
          <cell r="K124">
            <v>39444</v>
          </cell>
        </row>
        <row r="125">
          <cell r="B125">
            <v>19753090127100</v>
          </cell>
          <cell r="C125" t="str">
            <v>Learn 4 Life</v>
          </cell>
          <cell r="D125" t="str">
            <v/>
          </cell>
          <cell r="E125" t="str">
            <v>Assurance Learning Academy</v>
          </cell>
          <cell r="F125" t="str">
            <v>12-13</v>
          </cell>
          <cell r="G125">
            <v>614</v>
          </cell>
          <cell r="H125">
            <v>818.63</v>
          </cell>
          <cell r="I125">
            <v>0.04</v>
          </cell>
          <cell r="J125">
            <v>470727</v>
          </cell>
          <cell r="K125">
            <v>19614</v>
          </cell>
        </row>
        <row r="126">
          <cell r="B126">
            <v>54721400123273</v>
          </cell>
          <cell r="C126" t="str">
            <v>Learn 4 Life</v>
          </cell>
          <cell r="D126" t="str">
            <v/>
          </cell>
          <cell r="E126" t="str">
            <v>Crescent Valley Public Charter</v>
          </cell>
          <cell r="F126" t="str">
            <v>11-12</v>
          </cell>
          <cell r="G126">
            <v>551</v>
          </cell>
          <cell r="H126">
            <v>715.69</v>
          </cell>
          <cell r="I126">
            <v>0.04</v>
          </cell>
          <cell r="J126">
            <v>413244</v>
          </cell>
          <cell r="K126">
            <v>17218</v>
          </cell>
        </row>
        <row r="127">
          <cell r="B127">
            <v>10625470120535</v>
          </cell>
          <cell r="C127" t="str">
            <v>Learn 4 Life</v>
          </cell>
          <cell r="D127" t="str">
            <v/>
          </cell>
          <cell r="E127" t="str">
            <v>Crescent View South Charter School</v>
          </cell>
          <cell r="F127" t="str">
            <v>12-13</v>
          </cell>
          <cell r="G127">
            <v>588</v>
          </cell>
          <cell r="H127">
            <v>734.14</v>
          </cell>
          <cell r="I127">
            <v>0.04</v>
          </cell>
          <cell r="J127">
            <v>426639</v>
          </cell>
          <cell r="K127">
            <v>17777</v>
          </cell>
        </row>
        <row r="128">
          <cell r="B128">
            <v>10101080109991</v>
          </cell>
          <cell r="C128" t="str">
            <v>Learn 4 Life</v>
          </cell>
          <cell r="D128" t="str">
            <v/>
          </cell>
          <cell r="E128" t="str">
            <v>Crescent View West Charter High School</v>
          </cell>
          <cell r="F128" t="str">
            <v>12-13</v>
          </cell>
          <cell r="G128">
            <v>459</v>
          </cell>
          <cell r="H128">
            <v>551.38</v>
          </cell>
          <cell r="I128">
            <v>0.04</v>
          </cell>
          <cell r="J128">
            <v>322520</v>
          </cell>
          <cell r="K128">
            <v>13438</v>
          </cell>
        </row>
        <row r="129">
          <cell r="B129">
            <v>19642461996537</v>
          </cell>
          <cell r="C129" t="str">
            <v>Learn 4 Life</v>
          </cell>
          <cell r="D129" t="str">
            <v/>
          </cell>
          <cell r="E129" t="str">
            <v>Desert Sands Charter High School</v>
          </cell>
          <cell r="F129" t="str">
            <v>12-13</v>
          </cell>
          <cell r="G129">
            <v>1990</v>
          </cell>
          <cell r="H129">
            <v>2464.66</v>
          </cell>
          <cell r="I129">
            <v>0.04</v>
          </cell>
          <cell r="J129">
            <v>1434235</v>
          </cell>
          <cell r="K129">
            <v>59760</v>
          </cell>
        </row>
        <row r="130">
          <cell r="B130">
            <v>37680490119990</v>
          </cell>
          <cell r="C130" t="str">
            <v>Learn 4 Life</v>
          </cell>
          <cell r="D130" t="str">
            <v/>
          </cell>
          <cell r="E130" t="str">
            <v>Diego Hills Charter High School</v>
          </cell>
          <cell r="F130" t="str">
            <v>12-13</v>
          </cell>
          <cell r="G130">
            <v>874</v>
          </cell>
          <cell r="H130">
            <v>1144.17</v>
          </cell>
          <cell r="I130">
            <v>0.04</v>
          </cell>
          <cell r="J130">
            <v>659823</v>
          </cell>
          <cell r="K130">
            <v>27493</v>
          </cell>
        </row>
        <row r="131">
          <cell r="B131">
            <v>37679830131144</v>
          </cell>
          <cell r="C131" t="str">
            <v>Learn 4 Life</v>
          </cell>
          <cell r="D131" t="str">
            <v/>
          </cell>
          <cell r="E131" t="str">
            <v>Diego Springs Academy</v>
          </cell>
          <cell r="F131" t="str">
            <v>14-15</v>
          </cell>
          <cell r="G131">
            <v>77</v>
          </cell>
          <cell r="H131">
            <v>322.48</v>
          </cell>
          <cell r="I131">
            <v>0.04</v>
          </cell>
          <cell r="J131">
            <v>165600</v>
          </cell>
          <cell r="K131">
            <v>6900</v>
          </cell>
        </row>
        <row r="132">
          <cell r="B132">
            <v>37681630124271</v>
          </cell>
          <cell r="C132" t="str">
            <v>Learn 4 Life</v>
          </cell>
          <cell r="D132" t="str">
            <v/>
          </cell>
          <cell r="E132" t="str">
            <v>Diego Valley Charter High School</v>
          </cell>
          <cell r="F132" t="str">
            <v>12-13</v>
          </cell>
          <cell r="G132">
            <v>773</v>
          </cell>
          <cell r="H132">
            <v>680.64</v>
          </cell>
          <cell r="I132">
            <v>0.04</v>
          </cell>
          <cell r="J132">
            <v>422955</v>
          </cell>
          <cell r="K132">
            <v>17623</v>
          </cell>
        </row>
        <row r="133">
          <cell r="B133">
            <v>16639580132860</v>
          </cell>
          <cell r="C133" t="str">
            <v>Learn 4 Life</v>
          </cell>
          <cell r="D133" t="str">
            <v/>
          </cell>
          <cell r="E133" t="str">
            <v>Kings Valley Academy</v>
          </cell>
          <cell r="F133" t="str">
            <v>15-16</v>
          </cell>
          <cell r="G133">
            <v>0</v>
          </cell>
          <cell r="H133">
            <v>249.53</v>
          </cell>
          <cell r="I133">
            <v>0.04</v>
          </cell>
          <cell r="J133">
            <v>120972</v>
          </cell>
          <cell r="K133">
            <v>5041</v>
          </cell>
        </row>
        <row r="134">
          <cell r="B134">
            <v>19651360114439</v>
          </cell>
          <cell r="C134" t="str">
            <v>Learn 4 Life</v>
          </cell>
          <cell r="D134" t="str">
            <v/>
          </cell>
          <cell r="E134" t="str">
            <v>Mission View Public School</v>
          </cell>
          <cell r="F134" t="str">
            <v>11-12</v>
          </cell>
          <cell r="G134">
            <v>1187</v>
          </cell>
          <cell r="H134">
            <v>1778.03</v>
          </cell>
          <cell r="I134">
            <v>0.04</v>
          </cell>
          <cell r="J134">
            <v>1004768</v>
          </cell>
          <cell r="K134">
            <v>41865</v>
          </cell>
        </row>
        <row r="135">
          <cell r="B135">
            <v>34674210132019</v>
          </cell>
          <cell r="C135" t="str">
            <v>Learn 4 Life</v>
          </cell>
          <cell r="D135" t="str">
            <v/>
          </cell>
          <cell r="E135" t="str">
            <v>Paseo Grande Charter</v>
          </cell>
          <cell r="F135" t="str">
            <v>15-16</v>
          </cell>
          <cell r="G135">
            <v>0</v>
          </cell>
          <cell r="H135">
            <v>23.57</v>
          </cell>
          <cell r="I135">
            <v>0.04</v>
          </cell>
          <cell r="J135">
            <v>11427</v>
          </cell>
          <cell r="K135">
            <v>476</v>
          </cell>
        </row>
        <row r="136">
          <cell r="B136">
            <v>56105610109900</v>
          </cell>
          <cell r="C136" t="str">
            <v>Learn 4 Life</v>
          </cell>
          <cell r="D136" t="str">
            <v/>
          </cell>
          <cell r="E136" t="str">
            <v>Vista Real Charter High School</v>
          </cell>
          <cell r="F136" t="str">
            <v>12-13</v>
          </cell>
          <cell r="G136">
            <v>951</v>
          </cell>
          <cell r="H136">
            <v>1266.49</v>
          </cell>
          <cell r="I136">
            <v>0.04</v>
          </cell>
          <cell r="J136">
            <v>728386</v>
          </cell>
          <cell r="K136">
            <v>30349</v>
          </cell>
        </row>
        <row r="137">
          <cell r="B137">
            <v>19646670123174</v>
          </cell>
          <cell r="C137" t="str">
            <v>Life Source</v>
          </cell>
          <cell r="D137" t="str">
            <v/>
          </cell>
          <cell r="E137" t="str">
            <v xml:space="preserve">Life Source International Charter School </v>
          </cell>
          <cell r="F137" t="str">
            <v>13-14</v>
          </cell>
          <cell r="G137">
            <v>390</v>
          </cell>
          <cell r="H137">
            <v>423.09</v>
          </cell>
          <cell r="I137">
            <v>0.04</v>
          </cell>
          <cell r="J137">
            <v>252025</v>
          </cell>
          <cell r="K137">
            <v>10501</v>
          </cell>
        </row>
        <row r="138">
          <cell r="B138">
            <v>1612590130633</v>
          </cell>
          <cell r="C138" t="str">
            <v>Lighthouse Community</v>
          </cell>
          <cell r="D138" t="str">
            <v/>
          </cell>
          <cell r="E138" t="str">
            <v>Lighthouse Community Charter</v>
          </cell>
          <cell r="F138" t="str">
            <v>13-14</v>
          </cell>
          <cell r="G138">
            <v>488</v>
          </cell>
          <cell r="H138">
            <v>472.59</v>
          </cell>
          <cell r="I138">
            <v>0.04</v>
          </cell>
          <cell r="J138">
            <v>287811</v>
          </cell>
          <cell r="K138">
            <v>11992</v>
          </cell>
        </row>
        <row r="139">
          <cell r="B139">
            <v>1612590108944</v>
          </cell>
          <cell r="C139" t="str">
            <v>Lighthouse Community</v>
          </cell>
          <cell r="D139" t="str">
            <v/>
          </cell>
          <cell r="E139" t="str">
            <v>Lighthouse Community Charter High</v>
          </cell>
          <cell r="F139" t="str">
            <v>13-14</v>
          </cell>
          <cell r="G139">
            <v>262</v>
          </cell>
          <cell r="H139">
            <v>247.49</v>
          </cell>
          <cell r="I139">
            <v>0.04</v>
          </cell>
          <cell r="J139">
            <v>151498</v>
          </cell>
          <cell r="K139">
            <v>6312</v>
          </cell>
        </row>
        <row r="140">
          <cell r="B140">
            <v>1611920108670</v>
          </cell>
          <cell r="C140" t="str">
            <v>LPS</v>
          </cell>
          <cell r="D140" t="str">
            <v/>
          </cell>
          <cell r="E140" t="str">
            <v>Leadership Public Schools - Hayward</v>
          </cell>
          <cell r="F140" t="str">
            <v>06-07</v>
          </cell>
          <cell r="G140">
            <v>507</v>
          </cell>
          <cell r="H140">
            <v>514.77</v>
          </cell>
          <cell r="I140">
            <v>0.04</v>
          </cell>
          <cell r="J140">
            <v>310545</v>
          </cell>
          <cell r="K140">
            <v>12939</v>
          </cell>
        </row>
        <row r="141">
          <cell r="B141">
            <v>1612590126748</v>
          </cell>
          <cell r="C141" t="str">
            <v>LPS</v>
          </cell>
          <cell r="D141" t="str">
            <v/>
          </cell>
          <cell r="E141" t="str">
            <v>LPS: Oakland R &amp; D Campus</v>
          </cell>
          <cell r="F141" t="str">
            <v>12-13</v>
          </cell>
          <cell r="G141">
            <v>292</v>
          </cell>
          <cell r="H141">
            <v>305.76</v>
          </cell>
          <cell r="I141">
            <v>0.04</v>
          </cell>
          <cell r="J141">
            <v>183356</v>
          </cell>
          <cell r="K141">
            <v>7640</v>
          </cell>
        </row>
        <row r="142">
          <cell r="B142">
            <v>7617960101477</v>
          </cell>
          <cell r="C142" t="str">
            <v>LPS</v>
          </cell>
          <cell r="D142" t="str">
            <v/>
          </cell>
          <cell r="E142" t="str">
            <v>Leadership Public Schools: Richmond</v>
          </cell>
          <cell r="F142" t="str">
            <v>06-07</v>
          </cell>
          <cell r="G142">
            <v>480</v>
          </cell>
          <cell r="H142">
            <v>486.11</v>
          </cell>
          <cell r="I142">
            <v>0.04</v>
          </cell>
          <cell r="J142">
            <v>293403</v>
          </cell>
          <cell r="K142">
            <v>12225</v>
          </cell>
        </row>
        <row r="143">
          <cell r="B143">
            <v>43104390102905</v>
          </cell>
          <cell r="C143" t="str">
            <v>LPS</v>
          </cell>
          <cell r="D143" t="str">
            <v/>
          </cell>
          <cell r="E143" t="str">
            <v>Leadership Public Schools - San Jose</v>
          </cell>
          <cell r="F143" t="str">
            <v>06-07</v>
          </cell>
          <cell r="G143">
            <v>229</v>
          </cell>
          <cell r="H143">
            <v>196.27</v>
          </cell>
          <cell r="I143">
            <v>0.04</v>
          </cell>
          <cell r="J143">
            <v>122697</v>
          </cell>
          <cell r="K143">
            <v>5112</v>
          </cell>
        </row>
        <row r="144">
          <cell r="B144">
            <v>37683380109157</v>
          </cell>
          <cell r="C144" t="str">
            <v>Magnolia</v>
          </cell>
          <cell r="D144" t="str">
            <v>San Diego Charter</v>
          </cell>
          <cell r="E144" t="str">
            <v>Magnolia Science Academy San Diego</v>
          </cell>
          <cell r="F144" t="str">
            <v>10-11</v>
          </cell>
          <cell r="G144">
            <v>371</v>
          </cell>
          <cell r="H144">
            <v>405.61</v>
          </cell>
          <cell r="I144">
            <v>0.04</v>
          </cell>
          <cell r="J144">
            <v>241266</v>
          </cell>
          <cell r="K144">
            <v>10053</v>
          </cell>
        </row>
        <row r="145">
          <cell r="B145">
            <v>30768930130765</v>
          </cell>
          <cell r="C145" t="str">
            <v>Magnolia</v>
          </cell>
          <cell r="D145" t="str">
            <v/>
          </cell>
          <cell r="E145" t="str">
            <v>Magnolia Science Academy - Santa Ana</v>
          </cell>
          <cell r="F145" t="str">
            <v>09-10</v>
          </cell>
          <cell r="G145">
            <v>160</v>
          </cell>
          <cell r="H145">
            <v>143.33000000000001</v>
          </cell>
          <cell r="I145">
            <v>0.04</v>
          </cell>
          <cell r="J145">
            <v>88732</v>
          </cell>
          <cell r="K145">
            <v>3697</v>
          </cell>
        </row>
        <row r="146">
          <cell r="B146">
            <v>19753090130955</v>
          </cell>
          <cell r="C146" t="str">
            <v>Mosaica Education</v>
          </cell>
          <cell r="D146" t="str">
            <v/>
          </cell>
          <cell r="E146" t="str">
            <v>Mosaica Online Academy of Los Angeles</v>
          </cell>
          <cell r="F146" t="str">
            <v>14-15</v>
          </cell>
          <cell r="G146">
            <v>50</v>
          </cell>
          <cell r="H146">
            <v>23.37</v>
          </cell>
          <cell r="I146">
            <v>0.05</v>
          </cell>
          <cell r="J146">
            <v>17163</v>
          </cell>
          <cell r="K146">
            <v>903</v>
          </cell>
        </row>
        <row r="147">
          <cell r="B147">
            <v>37680490131169</v>
          </cell>
          <cell r="C147" t="str">
            <v>Mosaica Education</v>
          </cell>
          <cell r="D147" t="str">
            <v/>
          </cell>
          <cell r="E147" t="str">
            <v>Mosaica Online Academy of Southern California</v>
          </cell>
          <cell r="F147" t="str">
            <v>14-15</v>
          </cell>
          <cell r="G147">
            <v>33</v>
          </cell>
          <cell r="H147">
            <v>26.35</v>
          </cell>
          <cell r="I147">
            <v>0.05</v>
          </cell>
          <cell r="J147">
            <v>16569</v>
          </cell>
          <cell r="K147">
            <v>872</v>
          </cell>
        </row>
        <row r="148">
          <cell r="B148">
            <v>43694840123760</v>
          </cell>
          <cell r="C148" t="str">
            <v>Navigator Schools</v>
          </cell>
          <cell r="D148" t="str">
            <v/>
          </cell>
          <cell r="E148" t="str">
            <v>Gilroy Prep</v>
          </cell>
          <cell r="F148" t="str">
            <v>11-12</v>
          </cell>
          <cell r="G148">
            <v>362</v>
          </cell>
          <cell r="H148">
            <v>405.63</v>
          </cell>
          <cell r="I148">
            <v>0.04</v>
          </cell>
          <cell r="J148">
            <v>240193</v>
          </cell>
          <cell r="K148">
            <v>10008</v>
          </cell>
        </row>
        <row r="149">
          <cell r="B149">
            <v>35674700127688</v>
          </cell>
          <cell r="C149" t="str">
            <v>Navigator Schools</v>
          </cell>
          <cell r="D149" t="str">
            <v/>
          </cell>
          <cell r="E149" t="str">
            <v>Hollister Prep</v>
          </cell>
          <cell r="F149" t="str">
            <v>13-14</v>
          </cell>
          <cell r="G149">
            <v>242</v>
          </cell>
          <cell r="H149">
            <v>289.31</v>
          </cell>
          <cell r="I149">
            <v>0.04</v>
          </cell>
          <cell r="J149">
            <v>169367</v>
          </cell>
          <cell r="K149">
            <v>7057</v>
          </cell>
        </row>
        <row r="150">
          <cell r="B150">
            <v>45752676117840</v>
          </cell>
          <cell r="C150" t="str">
            <v>North Woods</v>
          </cell>
          <cell r="D150" t="str">
            <v/>
          </cell>
          <cell r="E150" t="str">
            <v>North Woods Discovery</v>
          </cell>
          <cell r="F150" t="str">
            <v>11-12</v>
          </cell>
          <cell r="G150">
            <v>187</v>
          </cell>
          <cell r="H150">
            <v>7.61</v>
          </cell>
          <cell r="I150">
            <v>0.04</v>
          </cell>
          <cell r="J150">
            <v>26183</v>
          </cell>
          <cell r="K150">
            <v>1091</v>
          </cell>
        </row>
        <row r="151">
          <cell r="B151">
            <v>45104540132944</v>
          </cell>
          <cell r="C151" t="str">
            <v>North Woods</v>
          </cell>
          <cell r="D151" t="str">
            <v/>
          </cell>
          <cell r="E151" t="str">
            <v>Redding STEM Academy</v>
          </cell>
          <cell r="F151" t="str">
            <v>15-16</v>
          </cell>
          <cell r="G151">
            <v>0</v>
          </cell>
          <cell r="H151">
            <v>210.93</v>
          </cell>
          <cell r="I151">
            <v>0.06</v>
          </cell>
          <cell r="J151">
            <v>100128</v>
          </cell>
          <cell r="K151">
            <v>6391</v>
          </cell>
        </row>
        <row r="152">
          <cell r="B152">
            <v>37679830128579</v>
          </cell>
          <cell r="C152" t="str">
            <v>Oxford</v>
          </cell>
          <cell r="D152" t="str">
            <v/>
          </cell>
          <cell r="E152" t="str">
            <v>Oxford Preparatory Academy</v>
          </cell>
          <cell r="F152" t="str">
            <v>13-14</v>
          </cell>
          <cell r="G152">
            <v>288</v>
          </cell>
          <cell r="H152">
            <v>6.23</v>
          </cell>
          <cell r="I152">
            <v>0.04</v>
          </cell>
          <cell r="J152">
            <v>37663</v>
          </cell>
          <cell r="K152">
            <v>1569</v>
          </cell>
        </row>
        <row r="153">
          <cell r="B153">
            <v>36676780121590</v>
          </cell>
          <cell r="C153" t="str">
            <v>Oxford</v>
          </cell>
          <cell r="D153" t="str">
            <v/>
          </cell>
          <cell r="E153" t="str">
            <v>Oxford Preparatory Academy – Chino Valley</v>
          </cell>
          <cell r="F153" t="str">
            <v>13-14</v>
          </cell>
          <cell r="G153">
            <v>1166</v>
          </cell>
          <cell r="H153">
            <v>1178.73</v>
          </cell>
          <cell r="I153">
            <v>0.04</v>
          </cell>
          <cell r="J153">
            <v>711701</v>
          </cell>
          <cell r="K153">
            <v>29654</v>
          </cell>
        </row>
        <row r="154">
          <cell r="B154">
            <v>30664640124743</v>
          </cell>
          <cell r="C154" t="str">
            <v>Oxford</v>
          </cell>
          <cell r="D154" t="str">
            <v/>
          </cell>
          <cell r="E154" t="str">
            <v>Oxford Preparatory Academy – South Orange County</v>
          </cell>
          <cell r="F154" t="str">
            <v>13-14</v>
          </cell>
          <cell r="G154">
            <v>826</v>
          </cell>
          <cell r="H154">
            <v>862.59</v>
          </cell>
          <cell r="I154">
            <v>0.04</v>
          </cell>
          <cell r="J154">
            <v>517539</v>
          </cell>
          <cell r="K154">
            <v>21564</v>
          </cell>
        </row>
        <row r="155">
          <cell r="B155">
            <v>51714230132977</v>
          </cell>
          <cell r="C155" t="str">
            <v>Pacific Charter Institute</v>
          </cell>
          <cell r="D155" t="str">
            <v/>
          </cell>
          <cell r="E155" t="str">
            <v>Sutter Peak Charter Academy</v>
          </cell>
          <cell r="F155" t="str">
            <v>15-16</v>
          </cell>
          <cell r="G155">
            <v>0</v>
          </cell>
          <cell r="H155">
            <v>150.41</v>
          </cell>
          <cell r="I155">
            <v>0.05</v>
          </cell>
          <cell r="J155">
            <v>72159</v>
          </cell>
          <cell r="K155">
            <v>3798</v>
          </cell>
        </row>
        <row r="156">
          <cell r="B156">
            <v>39686270129916</v>
          </cell>
          <cell r="C156" t="str">
            <v>Pacific Charter Institute</v>
          </cell>
          <cell r="D156" t="str">
            <v/>
          </cell>
          <cell r="E156" t="str">
            <v>Valley View Charter Prep</v>
          </cell>
          <cell r="F156" t="str">
            <v>14-15</v>
          </cell>
          <cell r="G156">
            <v>211</v>
          </cell>
          <cell r="H156">
            <v>357.46</v>
          </cell>
          <cell r="I156">
            <v>0.05</v>
          </cell>
          <cell r="J156">
            <v>196607</v>
          </cell>
          <cell r="K156">
            <v>10348</v>
          </cell>
        </row>
        <row r="157">
          <cell r="B157">
            <v>1612590123711</v>
          </cell>
          <cell r="C157" t="str">
            <v>Partners in Oakland Education</v>
          </cell>
          <cell r="D157" t="str">
            <v/>
          </cell>
          <cell r="E157" t="str">
            <v>Vincent Academy</v>
          </cell>
          <cell r="F157" t="str">
            <v>15-16</v>
          </cell>
          <cell r="G157">
            <v>142</v>
          </cell>
          <cell r="H157">
            <v>260.99</v>
          </cell>
          <cell r="I157">
            <v>0.06</v>
          </cell>
          <cell r="J157">
            <v>140617</v>
          </cell>
          <cell r="K157">
            <v>8976</v>
          </cell>
        </row>
        <row r="158">
          <cell r="B158">
            <v>1611430122697</v>
          </cell>
          <cell r="C158" t="str">
            <v>REALM Charter Schools</v>
          </cell>
          <cell r="D158" t="str">
            <v/>
          </cell>
          <cell r="E158" t="str">
            <v>REALM Charter High School</v>
          </cell>
          <cell r="F158" t="str">
            <v>15-16</v>
          </cell>
          <cell r="G158">
            <v>361</v>
          </cell>
          <cell r="H158">
            <v>341.15</v>
          </cell>
          <cell r="I158">
            <v>0.06</v>
          </cell>
          <cell r="J158">
            <v>204462</v>
          </cell>
          <cell r="K158">
            <v>13051</v>
          </cell>
        </row>
        <row r="159">
          <cell r="B159">
            <v>1611430122689</v>
          </cell>
          <cell r="C159" t="str">
            <v>REALM Charter Schools</v>
          </cell>
          <cell r="D159" t="str">
            <v/>
          </cell>
          <cell r="E159" t="str">
            <v>REALM Charter Middle School</v>
          </cell>
          <cell r="F159" t="str">
            <v>15-16</v>
          </cell>
          <cell r="G159">
            <v>310</v>
          </cell>
          <cell r="H159">
            <v>289.67</v>
          </cell>
          <cell r="I159">
            <v>0.06</v>
          </cell>
          <cell r="J159">
            <v>174018</v>
          </cell>
          <cell r="K159">
            <v>11108</v>
          </cell>
        </row>
        <row r="160">
          <cell r="B160">
            <v>43104390125781</v>
          </cell>
          <cell r="C160" t="str">
            <v>Rocketship</v>
          </cell>
          <cell r="D160" t="str">
            <v/>
          </cell>
          <cell r="E160" t="str">
            <v>Rocketship Academy Brilliant Minds</v>
          </cell>
          <cell r="F160" t="str">
            <v>12-13</v>
          </cell>
          <cell r="G160">
            <v>502</v>
          </cell>
          <cell r="H160">
            <v>554.42999999999995</v>
          </cell>
          <cell r="I160">
            <v>0.04</v>
          </cell>
          <cell r="J160">
            <v>329171</v>
          </cell>
          <cell r="K160">
            <v>13715</v>
          </cell>
        </row>
        <row r="161">
          <cell r="B161">
            <v>43104390125799</v>
          </cell>
          <cell r="C161" t="str">
            <v>Rocketship</v>
          </cell>
          <cell r="D161" t="str">
            <v/>
          </cell>
          <cell r="E161" t="str">
            <v>Rocketship Alma Academy</v>
          </cell>
          <cell r="F161" t="str">
            <v>12-13</v>
          </cell>
          <cell r="G161">
            <v>613</v>
          </cell>
          <cell r="H161">
            <v>531.63</v>
          </cell>
          <cell r="I161">
            <v>0.04</v>
          </cell>
          <cell r="J161">
            <v>331469</v>
          </cell>
          <cell r="K161">
            <v>13811</v>
          </cell>
        </row>
        <row r="162">
          <cell r="B162">
            <v>43104390123281</v>
          </cell>
          <cell r="C162" t="str">
            <v>Rocketship</v>
          </cell>
          <cell r="D162" t="str">
            <v/>
          </cell>
          <cell r="E162" t="str">
            <v>Rocketship Discovery Prep</v>
          </cell>
          <cell r="F162" t="str">
            <v>11-12</v>
          </cell>
          <cell r="G162">
            <v>523</v>
          </cell>
          <cell r="H162">
            <v>476.38</v>
          </cell>
          <cell r="I162">
            <v>0.04</v>
          </cell>
          <cell r="J162">
            <v>293858</v>
          </cell>
          <cell r="K162">
            <v>12244</v>
          </cell>
        </row>
        <row r="163">
          <cell r="B163">
            <v>43104390131110</v>
          </cell>
          <cell r="C163" t="str">
            <v>Rocketship</v>
          </cell>
          <cell r="D163" t="str">
            <v/>
          </cell>
          <cell r="E163" t="str">
            <v>Rocketship Fuerza Community Prep</v>
          </cell>
          <cell r="F163" t="str">
            <v>14-15</v>
          </cell>
          <cell r="G163">
            <v>498</v>
          </cell>
          <cell r="H163">
            <v>563.79</v>
          </cell>
          <cell r="I163">
            <v>0.04</v>
          </cell>
          <cell r="J163">
            <v>333228</v>
          </cell>
          <cell r="K163">
            <v>13884</v>
          </cell>
        </row>
        <row r="164">
          <cell r="B164">
            <v>43104390120642</v>
          </cell>
          <cell r="C164" t="str">
            <v>Rocketship</v>
          </cell>
          <cell r="D164" t="str">
            <v/>
          </cell>
          <cell r="E164" t="str">
            <v>Rocketship Los Suenos Academy</v>
          </cell>
          <cell r="F164" t="str">
            <v>10-11</v>
          </cell>
          <cell r="G164">
            <v>607</v>
          </cell>
          <cell r="H164">
            <v>555.4</v>
          </cell>
          <cell r="I164">
            <v>0.04</v>
          </cell>
          <cell r="J164">
            <v>342271</v>
          </cell>
          <cell r="K164">
            <v>14261</v>
          </cell>
        </row>
        <row r="165">
          <cell r="B165">
            <v>43104390113704</v>
          </cell>
          <cell r="C165" t="str">
            <v>Rocketship</v>
          </cell>
          <cell r="D165" t="str">
            <v/>
          </cell>
          <cell r="E165" t="str">
            <v>Rocketship Mateo Sheedy Elementary</v>
          </cell>
          <cell r="F165" t="str">
            <v>07-08</v>
          </cell>
          <cell r="G165">
            <v>618</v>
          </cell>
          <cell r="H165">
            <v>593.69000000000005</v>
          </cell>
          <cell r="I165">
            <v>0.04</v>
          </cell>
          <cell r="J165">
            <v>362157</v>
          </cell>
          <cell r="K165">
            <v>15090</v>
          </cell>
        </row>
        <row r="166">
          <cell r="B166">
            <v>43694500123299</v>
          </cell>
          <cell r="C166" t="str">
            <v>Rocketship</v>
          </cell>
          <cell r="D166" t="str">
            <v/>
          </cell>
          <cell r="E166" t="str">
            <v>Rocketship Mosaic</v>
          </cell>
          <cell r="F166" t="str">
            <v>11-12</v>
          </cell>
          <cell r="G166">
            <v>582</v>
          </cell>
          <cell r="H166">
            <v>572.64</v>
          </cell>
          <cell r="I166">
            <v>0.04</v>
          </cell>
          <cell r="J166">
            <v>347622</v>
          </cell>
          <cell r="K166">
            <v>14484</v>
          </cell>
        </row>
        <row r="167">
          <cell r="B167">
            <v>41690050132076</v>
          </cell>
          <cell r="C167" t="str">
            <v>Rocketship</v>
          </cell>
          <cell r="D167" t="str">
            <v/>
          </cell>
          <cell r="E167" t="str">
            <v>Rocketship Redwood City</v>
          </cell>
          <cell r="F167" t="str">
            <v>15-16</v>
          </cell>
          <cell r="G167">
            <v>0</v>
          </cell>
          <cell r="H167">
            <v>232.06</v>
          </cell>
          <cell r="I167">
            <v>0.04</v>
          </cell>
          <cell r="J167">
            <v>112503</v>
          </cell>
          <cell r="K167">
            <v>4688</v>
          </cell>
        </row>
        <row r="168">
          <cell r="B168">
            <v>43104390119024</v>
          </cell>
          <cell r="C168" t="str">
            <v>Rocketship</v>
          </cell>
          <cell r="D168" t="str">
            <v/>
          </cell>
          <cell r="E168" t="str">
            <v>Rocketship Si Se Puede Academy</v>
          </cell>
          <cell r="F168" t="str">
            <v>09-10</v>
          </cell>
          <cell r="G168">
            <v>591</v>
          </cell>
          <cell r="H168">
            <v>551.29</v>
          </cell>
          <cell r="I168">
            <v>0.04</v>
          </cell>
          <cell r="J168">
            <v>338354</v>
          </cell>
          <cell r="K168">
            <v>14098</v>
          </cell>
        </row>
        <row r="169">
          <cell r="B169">
            <v>43694500128108</v>
          </cell>
          <cell r="C169" t="str">
            <v>Rocketship</v>
          </cell>
          <cell r="D169" t="str">
            <v/>
          </cell>
          <cell r="E169" t="str">
            <v>Rocketship Spark Academy</v>
          </cell>
          <cell r="F169" t="str">
            <v>10-11</v>
          </cell>
          <cell r="G169">
            <v>568</v>
          </cell>
          <cell r="H169">
            <v>586.45000000000005</v>
          </cell>
          <cell r="I169">
            <v>0.04</v>
          </cell>
          <cell r="J169">
            <v>352633</v>
          </cell>
          <cell r="K169">
            <v>14693</v>
          </cell>
        </row>
        <row r="170">
          <cell r="B170">
            <v>31750856118392</v>
          </cell>
          <cell r="C170" t="str">
            <v>Rocklin Academies</v>
          </cell>
          <cell r="D170" t="str">
            <v/>
          </cell>
          <cell r="E170" t="str">
            <v>Rocklin Academy</v>
          </cell>
          <cell r="F170" t="str">
            <v>13-14</v>
          </cell>
          <cell r="G170">
            <v>368</v>
          </cell>
          <cell r="H170">
            <v>367.71</v>
          </cell>
          <cell r="I170">
            <v>0.04</v>
          </cell>
          <cell r="J170">
            <v>222531</v>
          </cell>
          <cell r="K170">
            <v>9272</v>
          </cell>
        </row>
        <row r="171">
          <cell r="B171">
            <v>31668520127928</v>
          </cell>
          <cell r="C171" t="str">
            <v>Rocklin Academies</v>
          </cell>
          <cell r="D171" t="str">
            <v/>
          </cell>
          <cell r="E171" t="str">
            <v>Rocklin Academy Gateway</v>
          </cell>
          <cell r="F171" t="str">
            <v>15-16</v>
          </cell>
          <cell r="G171">
            <v>819</v>
          </cell>
          <cell r="H171">
            <v>1033.98</v>
          </cell>
          <cell r="I171">
            <v>0.04</v>
          </cell>
          <cell r="J171">
            <v>599787</v>
          </cell>
          <cell r="K171">
            <v>24991</v>
          </cell>
        </row>
        <row r="172">
          <cell r="B172">
            <v>31750850114371</v>
          </cell>
          <cell r="C172" t="str">
            <v>Rocklin Academies</v>
          </cell>
          <cell r="D172" t="str">
            <v/>
          </cell>
          <cell r="E172" t="str">
            <v>Rocklin Academy at Meyers Street</v>
          </cell>
          <cell r="F172" t="str">
            <v>10-11</v>
          </cell>
          <cell r="G172">
            <v>175</v>
          </cell>
          <cell r="H172">
            <v>178.86</v>
          </cell>
          <cell r="I172">
            <v>0.04</v>
          </cell>
          <cell r="J172">
            <v>107761</v>
          </cell>
          <cell r="K172">
            <v>4490</v>
          </cell>
        </row>
        <row r="173">
          <cell r="B173">
            <v>31750850119487</v>
          </cell>
          <cell r="C173" t="str">
            <v>Rocklin Academies</v>
          </cell>
          <cell r="D173" t="str">
            <v/>
          </cell>
          <cell r="E173" t="str">
            <v>Western Sierra Collegiate Academy</v>
          </cell>
          <cell r="F173" t="str">
            <v>09-10</v>
          </cell>
          <cell r="G173">
            <v>732</v>
          </cell>
          <cell r="H173">
            <v>707.91</v>
          </cell>
          <cell r="I173">
            <v>0.04</v>
          </cell>
          <cell r="J173">
            <v>431244</v>
          </cell>
          <cell r="K173">
            <v>17968</v>
          </cell>
        </row>
        <row r="174">
          <cell r="B174">
            <v>37683386119168</v>
          </cell>
          <cell r="C174" t="str">
            <v>San Diego Cooperative</v>
          </cell>
          <cell r="D174" t="str">
            <v/>
          </cell>
          <cell r="E174" t="str">
            <v>San Diego Cooperative Charter</v>
          </cell>
          <cell r="F174" t="str">
            <v>14-15</v>
          </cell>
          <cell r="G174">
            <v>462</v>
          </cell>
          <cell r="H174">
            <v>437.22</v>
          </cell>
          <cell r="I174">
            <v>0.05</v>
          </cell>
          <cell r="J174">
            <v>264749</v>
          </cell>
          <cell r="K174">
            <v>13934</v>
          </cell>
        </row>
        <row r="175">
          <cell r="B175">
            <v>37683380127654</v>
          </cell>
          <cell r="C175" t="str">
            <v>San Diego Cooperative</v>
          </cell>
          <cell r="D175" t="str">
            <v/>
          </cell>
          <cell r="E175" t="str">
            <v>San Diego Cooperative Charter School 2</v>
          </cell>
          <cell r="F175" t="str">
            <v>14-15</v>
          </cell>
          <cell r="G175">
            <v>157</v>
          </cell>
          <cell r="H175">
            <v>208.58</v>
          </cell>
          <cell r="I175">
            <v>0.05</v>
          </cell>
          <cell r="J175">
            <v>118754</v>
          </cell>
          <cell r="K175">
            <v>6250</v>
          </cell>
        </row>
        <row r="176">
          <cell r="B176">
            <v>37683380121681</v>
          </cell>
          <cell r="C176" t="str">
            <v>SD Global Vision</v>
          </cell>
          <cell r="D176" t="str">
            <v/>
          </cell>
          <cell r="E176" t="str">
            <v>San Diego Global Vision Academy</v>
          </cell>
          <cell r="F176" t="str">
            <v>13-14</v>
          </cell>
          <cell r="G176">
            <v>228</v>
          </cell>
          <cell r="H176">
            <v>227.5</v>
          </cell>
          <cell r="I176">
            <v>0.04</v>
          </cell>
          <cell r="J176">
            <v>137717</v>
          </cell>
          <cell r="K176">
            <v>5738</v>
          </cell>
        </row>
        <row r="177">
          <cell r="B177">
            <v>37683380125583</v>
          </cell>
          <cell r="C177" t="str">
            <v>SD Global Vision</v>
          </cell>
          <cell r="D177" t="str">
            <v/>
          </cell>
          <cell r="E177" t="str">
            <v>San Diego Global Vision Academy Middle</v>
          </cell>
          <cell r="F177" t="str">
            <v>13-14</v>
          </cell>
          <cell r="G177">
            <v>86</v>
          </cell>
          <cell r="H177">
            <v>80.819999999999993</v>
          </cell>
          <cell r="I177">
            <v>0.04</v>
          </cell>
          <cell r="J177">
            <v>49526</v>
          </cell>
          <cell r="K177">
            <v>2064</v>
          </cell>
        </row>
        <row r="178">
          <cell r="B178">
            <v>19768850132928</v>
          </cell>
          <cell r="C178" t="str">
            <v>Semillas Sociedad Civil</v>
          </cell>
          <cell r="D178" t="str">
            <v/>
          </cell>
          <cell r="E178" t="str">
            <v>Anahuacalmecac International University Preparatory of North America</v>
          </cell>
          <cell r="F178" t="str">
            <v>14-15</v>
          </cell>
          <cell r="G178">
            <v>112</v>
          </cell>
          <cell r="H178">
            <v>350.64</v>
          </cell>
          <cell r="I178">
            <v>0.05</v>
          </cell>
          <cell r="J178">
            <v>181551</v>
          </cell>
          <cell r="K178">
            <v>9555</v>
          </cell>
        </row>
        <row r="179">
          <cell r="B179">
            <v>38684780118133</v>
          </cell>
          <cell r="C179" t="str">
            <v>SF Five Keys</v>
          </cell>
          <cell r="D179" t="str">
            <v/>
          </cell>
          <cell r="E179" t="str">
            <v>Five Keys Adult School (SF Sheriff's)</v>
          </cell>
          <cell r="F179" t="str">
            <v>11-12</v>
          </cell>
          <cell r="G179"/>
          <cell r="H179">
            <v>133.87</v>
          </cell>
          <cell r="I179">
            <v>0.04</v>
          </cell>
          <cell r="J179">
            <v>64900</v>
          </cell>
          <cell r="K179">
            <v>2704</v>
          </cell>
        </row>
        <row r="180">
          <cell r="B180">
            <v>38684780101774</v>
          </cell>
          <cell r="C180" t="str">
            <v>SF Five Keys</v>
          </cell>
          <cell r="D180" t="str">
            <v/>
          </cell>
          <cell r="E180" t="str">
            <v>Five Keys Charter (SF Sheriff's)</v>
          </cell>
          <cell r="F180" t="str">
            <v>11-12</v>
          </cell>
          <cell r="G180"/>
          <cell r="H180">
            <v>320.89</v>
          </cell>
          <cell r="I180">
            <v>0.04</v>
          </cell>
          <cell r="J180">
            <v>155567</v>
          </cell>
          <cell r="K180">
            <v>6482</v>
          </cell>
        </row>
        <row r="181">
          <cell r="B181">
            <v>38684780118141</v>
          </cell>
          <cell r="C181" t="str">
            <v>SF Five Keys</v>
          </cell>
          <cell r="D181" t="str">
            <v/>
          </cell>
          <cell r="E181" t="str">
            <v>Five Keys Independence HS (SF Sheriff's)</v>
          </cell>
          <cell r="F181" t="str">
            <v>11-12</v>
          </cell>
          <cell r="G181">
            <v>1424</v>
          </cell>
          <cell r="H181">
            <v>1535.41</v>
          </cell>
          <cell r="I181">
            <v>0.04</v>
          </cell>
          <cell r="J181">
            <v>915653</v>
          </cell>
          <cell r="K181">
            <v>38152</v>
          </cell>
        </row>
        <row r="182">
          <cell r="B182">
            <v>34674390125591</v>
          </cell>
          <cell r="C182" t="str">
            <v>St. Hope</v>
          </cell>
          <cell r="D182" t="str">
            <v/>
          </cell>
          <cell r="E182" t="str">
            <v>Oak Park Preparatory Academy</v>
          </cell>
          <cell r="F182" t="str">
            <v>12-13</v>
          </cell>
          <cell r="G182">
            <v>134</v>
          </cell>
          <cell r="H182">
            <v>117.12</v>
          </cell>
          <cell r="I182">
            <v>0.04</v>
          </cell>
          <cell r="J182">
            <v>72898</v>
          </cell>
          <cell r="K182">
            <v>3037</v>
          </cell>
        </row>
        <row r="183">
          <cell r="B183">
            <v>34674390101048</v>
          </cell>
          <cell r="C183" t="str">
            <v>St. Hope</v>
          </cell>
          <cell r="D183" t="str">
            <v/>
          </cell>
          <cell r="E183" t="str">
            <v>St. HOPE Public School 7</v>
          </cell>
          <cell r="F183" t="str">
            <v>10-11</v>
          </cell>
          <cell r="G183">
            <v>621</v>
          </cell>
          <cell r="H183">
            <v>551.97</v>
          </cell>
          <cell r="I183">
            <v>0.04</v>
          </cell>
          <cell r="J183">
            <v>342292</v>
          </cell>
          <cell r="K183">
            <v>14262</v>
          </cell>
        </row>
        <row r="184">
          <cell r="B184">
            <v>34674390102038</v>
          </cell>
          <cell r="C184" t="str">
            <v>St. Hope</v>
          </cell>
          <cell r="D184" t="str">
            <v/>
          </cell>
          <cell r="E184" t="str">
            <v>Sacramento Charter High</v>
          </cell>
          <cell r="F184" t="str">
            <v>10-11</v>
          </cell>
          <cell r="G184">
            <v>986</v>
          </cell>
          <cell r="H184">
            <v>876.36</v>
          </cell>
          <cell r="I184">
            <v>0.04</v>
          </cell>
          <cell r="J184">
            <v>543461</v>
          </cell>
          <cell r="K184">
            <v>22644</v>
          </cell>
        </row>
        <row r="185">
          <cell r="B185">
            <v>39686760120725</v>
          </cell>
          <cell r="C185" t="str">
            <v>Stockton Collegiate</v>
          </cell>
          <cell r="D185" t="str">
            <v/>
          </cell>
          <cell r="E185" t="str">
            <v>Stockton Collegiate International Elementary</v>
          </cell>
          <cell r="F185" t="str">
            <v>10-11</v>
          </cell>
          <cell r="G185"/>
          <cell r="H185">
            <v>394.5</v>
          </cell>
          <cell r="I185">
            <v>0.04</v>
          </cell>
          <cell r="J185">
            <v>191254</v>
          </cell>
          <cell r="K185">
            <v>7969</v>
          </cell>
        </row>
        <row r="186">
          <cell r="B186">
            <v>39686760120733</v>
          </cell>
          <cell r="C186" t="str">
            <v>Stockton Collegiate</v>
          </cell>
          <cell r="D186" t="str">
            <v/>
          </cell>
          <cell r="E186" t="str">
            <v>Stockton Collegiate International Secondary</v>
          </cell>
          <cell r="F186" t="str">
            <v>10-11</v>
          </cell>
          <cell r="G186"/>
          <cell r="H186">
            <v>464.95</v>
          </cell>
          <cell r="I186">
            <v>0.04</v>
          </cell>
          <cell r="J186">
            <v>225408</v>
          </cell>
          <cell r="K186">
            <v>9392</v>
          </cell>
        </row>
        <row r="187">
          <cell r="B187">
            <v>7100740129684</v>
          </cell>
          <cell r="C187" t="str">
            <v>Summit</v>
          </cell>
          <cell r="D187" t="str">
            <v/>
          </cell>
          <cell r="E187" t="str">
            <v>Summit Public School K2</v>
          </cell>
          <cell r="F187" t="str">
            <v>14-15</v>
          </cell>
          <cell r="G187">
            <v>125</v>
          </cell>
          <cell r="H187">
            <v>212.56</v>
          </cell>
          <cell r="I187">
            <v>0.04</v>
          </cell>
          <cell r="J187">
            <v>118085</v>
          </cell>
          <cell r="K187">
            <v>4920</v>
          </cell>
        </row>
        <row r="188">
          <cell r="B188">
            <v>43104390128090</v>
          </cell>
          <cell r="C188" t="str">
            <v>Summit</v>
          </cell>
          <cell r="D188" t="str">
            <v/>
          </cell>
          <cell r="E188" t="str">
            <v>Summit Public School: Denali</v>
          </cell>
          <cell r="F188" t="str">
            <v>13-14</v>
          </cell>
          <cell r="G188">
            <v>207</v>
          </cell>
          <cell r="H188">
            <v>311.98</v>
          </cell>
          <cell r="I188">
            <v>0.04</v>
          </cell>
          <cell r="J188">
            <v>176147</v>
          </cell>
          <cell r="K188">
            <v>7339</v>
          </cell>
        </row>
        <row r="189">
          <cell r="B189">
            <v>43694270123745</v>
          </cell>
          <cell r="C189" t="str">
            <v>Summit</v>
          </cell>
          <cell r="D189" t="str">
            <v/>
          </cell>
          <cell r="E189" t="str">
            <v>Summit Public School: Rainier</v>
          </cell>
          <cell r="F189" t="str">
            <v>11-12</v>
          </cell>
          <cell r="G189">
            <v>269</v>
          </cell>
          <cell r="H189">
            <v>340.27</v>
          </cell>
          <cell r="I189">
            <v>0.04</v>
          </cell>
          <cell r="J189">
            <v>197320</v>
          </cell>
          <cell r="K189">
            <v>8222</v>
          </cell>
        </row>
        <row r="190">
          <cell r="B190">
            <v>41689240127548</v>
          </cell>
          <cell r="C190" t="str">
            <v>Summit</v>
          </cell>
          <cell r="D190" t="str">
            <v/>
          </cell>
          <cell r="E190" t="str">
            <v>Summit Public School: Shasta</v>
          </cell>
          <cell r="F190" t="str">
            <v>13-14</v>
          </cell>
          <cell r="G190">
            <v>220</v>
          </cell>
          <cell r="H190">
            <v>306.62</v>
          </cell>
          <cell r="I190">
            <v>0.04</v>
          </cell>
          <cell r="J190">
            <v>175112</v>
          </cell>
          <cell r="K190">
            <v>7296</v>
          </cell>
        </row>
        <row r="191">
          <cell r="B191">
            <v>43104390123794</v>
          </cell>
          <cell r="C191" t="str">
            <v>Summit</v>
          </cell>
          <cell r="D191" t="str">
            <v/>
          </cell>
          <cell r="E191" t="str">
            <v>Summit Public School: Tahoma</v>
          </cell>
          <cell r="F191" t="str">
            <v>11-12</v>
          </cell>
          <cell r="G191">
            <v>326</v>
          </cell>
          <cell r="H191">
            <v>265.92</v>
          </cell>
          <cell r="I191">
            <v>0.04</v>
          </cell>
          <cell r="J191">
            <v>168131</v>
          </cell>
          <cell r="K191">
            <v>7005</v>
          </cell>
        </row>
        <row r="192">
          <cell r="B192">
            <v>33769430132522</v>
          </cell>
          <cell r="C192" t="str">
            <v>The Bay Group</v>
          </cell>
          <cell r="D192" t="str">
            <v/>
          </cell>
          <cell r="E192" t="str">
            <v>SBE - Baypoint Preparatory Academy</v>
          </cell>
          <cell r="F192" t="str">
            <v>15-16</v>
          </cell>
          <cell r="G192">
            <v>0</v>
          </cell>
          <cell r="H192">
            <v>263.08999999999997</v>
          </cell>
          <cell r="I192">
            <v>0.04</v>
          </cell>
          <cell r="J192">
            <v>127546</v>
          </cell>
          <cell r="K192">
            <v>5314</v>
          </cell>
        </row>
        <row r="193">
          <cell r="B193">
            <v>37737910109785</v>
          </cell>
          <cell r="C193" t="str">
            <v>The Bay Group</v>
          </cell>
          <cell r="D193" t="str">
            <v/>
          </cell>
          <cell r="E193" t="str">
            <v>Bayshore Preparatory Charter</v>
          </cell>
          <cell r="F193" t="str">
            <v>12-13</v>
          </cell>
          <cell r="G193">
            <v>112</v>
          </cell>
          <cell r="H193">
            <v>118.73</v>
          </cell>
          <cell r="I193">
            <v>0.04</v>
          </cell>
          <cell r="J193">
            <v>71032</v>
          </cell>
          <cell r="K193">
            <v>2960</v>
          </cell>
        </row>
        <row r="194">
          <cell r="B194">
            <v>37683380131979</v>
          </cell>
          <cell r="C194" t="str">
            <v>The O'Farrell Charter Schools</v>
          </cell>
          <cell r="D194" t="str">
            <v/>
          </cell>
          <cell r="E194" t="str">
            <v>Ingenuity Charter</v>
          </cell>
          <cell r="F194" t="str">
            <v>15-16</v>
          </cell>
          <cell r="G194">
            <v>0</v>
          </cell>
          <cell r="H194">
            <v>67.41</v>
          </cell>
          <cell r="I194">
            <v>0.04</v>
          </cell>
          <cell r="J194">
            <v>32680</v>
          </cell>
          <cell r="K194">
            <v>1362</v>
          </cell>
        </row>
        <row r="195">
          <cell r="B195">
            <v>37683386061964</v>
          </cell>
          <cell r="C195" t="str">
            <v>The O'Farrell Charter Schools</v>
          </cell>
          <cell r="D195" t="str">
            <v/>
          </cell>
          <cell r="E195" t="str">
            <v>The O'Farrell Charter</v>
          </cell>
          <cell r="F195" t="str">
            <v>10-11</v>
          </cell>
          <cell r="G195">
            <v>1456</v>
          </cell>
          <cell r="H195">
            <v>1516.82</v>
          </cell>
          <cell r="I195">
            <v>0.04</v>
          </cell>
          <cell r="J195">
            <v>910490</v>
          </cell>
          <cell r="K195">
            <v>37937</v>
          </cell>
        </row>
        <row r="196">
          <cell r="B196">
            <v>39686270128553</v>
          </cell>
          <cell r="C196" t="str">
            <v xml:space="preserve">Tri-Valley </v>
          </cell>
          <cell r="D196" t="str">
            <v/>
          </cell>
          <cell r="E196" t="str">
            <v>Acacia Elementary Charter</v>
          </cell>
          <cell r="F196" t="str">
            <v>15-16</v>
          </cell>
          <cell r="G196">
            <v>276</v>
          </cell>
          <cell r="H196">
            <v>382.33</v>
          </cell>
          <cell r="I196">
            <v>0.04</v>
          </cell>
          <cell r="J196">
            <v>218552</v>
          </cell>
          <cell r="K196">
            <v>9106</v>
          </cell>
        </row>
        <row r="197">
          <cell r="B197">
            <v>39686270128546</v>
          </cell>
          <cell r="C197" t="str">
            <v xml:space="preserve">Tri-Valley </v>
          </cell>
          <cell r="D197" t="str">
            <v/>
          </cell>
          <cell r="E197" t="str">
            <v>Acacia Middle Charter</v>
          </cell>
          <cell r="F197" t="str">
            <v>15-16</v>
          </cell>
          <cell r="G197">
            <v>74</v>
          </cell>
          <cell r="H197">
            <v>124.77</v>
          </cell>
          <cell r="I197">
            <v>0.04</v>
          </cell>
          <cell r="J197">
            <v>69390</v>
          </cell>
          <cell r="K197">
            <v>2891</v>
          </cell>
        </row>
        <row r="198">
          <cell r="B198">
            <v>1612000107839</v>
          </cell>
          <cell r="C198" t="str">
            <v>Tri Valley</v>
          </cell>
          <cell r="D198" t="str">
            <v/>
          </cell>
          <cell r="E198" t="str">
            <v>Livermore Valley Charter</v>
          </cell>
          <cell r="F198" t="str">
            <v>08-09</v>
          </cell>
          <cell r="G198">
            <v>1113</v>
          </cell>
          <cell r="H198">
            <v>1070.92</v>
          </cell>
          <cell r="I198">
            <v>0.04</v>
          </cell>
          <cell r="J198">
            <v>653060</v>
          </cell>
          <cell r="K198">
            <v>27211</v>
          </cell>
        </row>
        <row r="199">
          <cell r="B199">
            <v>1612000120931</v>
          </cell>
          <cell r="C199" t="str">
            <v>Tri Valley</v>
          </cell>
          <cell r="D199" t="str">
            <v/>
          </cell>
          <cell r="E199" t="str">
            <v>Livermore Valley Charter Preparatory High</v>
          </cell>
          <cell r="F199" t="str">
            <v>10-11</v>
          </cell>
          <cell r="G199">
            <v>406</v>
          </cell>
          <cell r="H199">
            <v>414.56</v>
          </cell>
          <cell r="I199">
            <v>0.04</v>
          </cell>
          <cell r="J199">
            <v>249815</v>
          </cell>
          <cell r="K199">
            <v>10409</v>
          </cell>
        </row>
        <row r="200">
          <cell r="B200">
            <v>19101990132605</v>
          </cell>
          <cell r="C200" t="str">
            <v>Valiente College Preparatory</v>
          </cell>
          <cell r="D200" t="str">
            <v/>
          </cell>
          <cell r="E200" t="str">
            <v>Valiente College Preparatory Charter</v>
          </cell>
          <cell r="F200" t="str">
            <v>15-16</v>
          </cell>
          <cell r="G200">
            <v>0</v>
          </cell>
          <cell r="H200">
            <v>72.739999999999995</v>
          </cell>
          <cell r="I200">
            <v>0.06</v>
          </cell>
          <cell r="J200">
            <v>34530</v>
          </cell>
          <cell r="K200">
            <v>2204</v>
          </cell>
        </row>
        <row r="201">
          <cell r="B201">
            <v>30103060132613</v>
          </cell>
          <cell r="C201" t="str">
            <v>Vista Charter Public Schools</v>
          </cell>
          <cell r="D201" t="str">
            <v/>
          </cell>
          <cell r="E201" t="str">
            <v>Vista Heritage Charter Middle</v>
          </cell>
          <cell r="F201" t="str">
            <v>15-16</v>
          </cell>
          <cell r="G201">
            <v>0</v>
          </cell>
          <cell r="H201">
            <v>156.82</v>
          </cell>
          <cell r="I201">
            <v>0.06</v>
          </cell>
          <cell r="J201">
            <v>74442</v>
          </cell>
          <cell r="K201">
            <v>4752</v>
          </cell>
        </row>
        <row r="202">
          <cell r="B202">
            <v>34752830124594</v>
          </cell>
          <cell r="C202" t="str">
            <v>Westlake</v>
          </cell>
          <cell r="D202" t="str">
            <v/>
          </cell>
          <cell r="E202" t="str">
            <v>Westlake Charter Middle</v>
          </cell>
          <cell r="F202" t="str">
            <v>13-14</v>
          </cell>
          <cell r="G202">
            <v>223</v>
          </cell>
          <cell r="H202">
            <v>251.08</v>
          </cell>
          <cell r="I202">
            <v>0.04</v>
          </cell>
          <cell r="J202">
            <v>148547</v>
          </cell>
          <cell r="K202">
            <v>6189</v>
          </cell>
        </row>
        <row r="203">
          <cell r="B203">
            <v>34752830108860</v>
          </cell>
          <cell r="C203" t="str">
            <v>Westlake</v>
          </cell>
          <cell r="D203" t="str">
            <v/>
          </cell>
          <cell r="E203" t="str">
            <v>Westlake Charter</v>
          </cell>
          <cell r="F203" t="str">
            <v>13-14</v>
          </cell>
          <cell r="G203">
            <v>663</v>
          </cell>
          <cell r="H203">
            <v>649.01</v>
          </cell>
          <cell r="I203">
            <v>0.04</v>
          </cell>
          <cell r="J203">
            <v>394389</v>
          </cell>
          <cell r="K203">
            <v>16433</v>
          </cell>
        </row>
        <row r="204">
          <cell r="B204">
            <v>45752670120170</v>
          </cell>
          <cell r="C204" t="str">
            <v/>
          </cell>
          <cell r="D204" t="str">
            <v/>
          </cell>
          <cell r="E204" t="str">
            <v>Academy of Personalized Learning</v>
          </cell>
          <cell r="F204" t="str">
            <v>11-12</v>
          </cell>
          <cell r="G204">
            <v>435</v>
          </cell>
          <cell r="H204">
            <v>355.94</v>
          </cell>
          <cell r="I204">
            <v>0.04</v>
          </cell>
          <cell r="J204">
            <v>224884</v>
          </cell>
          <cell r="K204">
            <v>9370</v>
          </cell>
        </row>
        <row r="205">
          <cell r="B205">
            <v>37683380124206</v>
          </cell>
          <cell r="C205" t="str">
            <v/>
          </cell>
          <cell r="D205" t="str">
            <v/>
          </cell>
          <cell r="E205" t="str">
            <v>America's Finest Charter</v>
          </cell>
          <cell r="F205" t="str">
            <v>15-16</v>
          </cell>
          <cell r="G205">
            <v>255</v>
          </cell>
          <cell r="H205">
            <v>291.67</v>
          </cell>
          <cell r="I205">
            <v>0.06</v>
          </cell>
          <cell r="J205">
            <v>168490</v>
          </cell>
          <cell r="K205">
            <v>10755</v>
          </cell>
        </row>
        <row r="206">
          <cell r="B206">
            <v>37683380114520</v>
          </cell>
          <cell r="C206" t="str">
            <v/>
          </cell>
          <cell r="D206" t="str">
            <v/>
          </cell>
          <cell r="E206" t="str">
            <v>Arroyo Paseo Charter High</v>
          </cell>
          <cell r="F206" t="str">
            <v>09-10</v>
          </cell>
          <cell r="G206">
            <v>140</v>
          </cell>
          <cell r="H206">
            <v>106.44</v>
          </cell>
          <cell r="I206">
            <v>0.04</v>
          </cell>
          <cell r="J206">
            <v>68442</v>
          </cell>
          <cell r="K206">
            <v>2852</v>
          </cell>
        </row>
        <row r="207">
          <cell r="B207">
            <v>7100740129528</v>
          </cell>
          <cell r="C207" t="str">
            <v/>
          </cell>
          <cell r="D207" t="str">
            <v/>
          </cell>
          <cell r="E207" t="str">
            <v>Caliber: Beta Academy</v>
          </cell>
          <cell r="F207" t="str">
            <v>14-15</v>
          </cell>
          <cell r="G207">
            <v>294</v>
          </cell>
          <cell r="H207">
            <v>568.88</v>
          </cell>
          <cell r="I207">
            <v>0.05</v>
          </cell>
          <cell r="J207">
            <v>307916</v>
          </cell>
          <cell r="K207">
            <v>16206</v>
          </cell>
        </row>
        <row r="208">
          <cell r="B208">
            <v>34674390123901</v>
          </cell>
          <cell r="C208" t="str">
            <v/>
          </cell>
          <cell r="D208" t="str">
            <v/>
          </cell>
          <cell r="E208" t="str">
            <v>Capitol Collegiate Academy</v>
          </cell>
          <cell r="F208" t="str">
            <v>13-14</v>
          </cell>
          <cell r="G208">
            <v>217</v>
          </cell>
          <cell r="H208">
            <v>239.22</v>
          </cell>
          <cell r="I208">
            <v>0.04</v>
          </cell>
          <cell r="J208">
            <v>142076</v>
          </cell>
          <cell r="K208">
            <v>5920</v>
          </cell>
        </row>
        <row r="209">
          <cell r="B209">
            <v>37683380124347</v>
          </cell>
          <cell r="C209" t="str">
            <v/>
          </cell>
          <cell r="D209" t="str">
            <v/>
          </cell>
          <cell r="E209" t="str">
            <v>City Heights Preparatory Charter</v>
          </cell>
          <cell r="F209" t="str">
            <v>13-14</v>
          </cell>
          <cell r="G209">
            <v>114</v>
          </cell>
          <cell r="H209">
            <v>150.88</v>
          </cell>
          <cell r="I209">
            <v>0.04</v>
          </cell>
          <cell r="J209">
            <v>86859</v>
          </cell>
          <cell r="K209">
            <v>3619</v>
          </cell>
        </row>
        <row r="210">
          <cell r="B210">
            <v>7100740731380</v>
          </cell>
          <cell r="C210" t="str">
            <v/>
          </cell>
          <cell r="D210" t="str">
            <v/>
          </cell>
          <cell r="E210" t="str">
            <v>Clayton Valley Charter High</v>
          </cell>
          <cell r="F210" t="str">
            <v>12-13</v>
          </cell>
          <cell r="G210">
            <v>1973</v>
          </cell>
          <cell r="H210">
            <v>1901.88</v>
          </cell>
          <cell r="I210">
            <v>0.04</v>
          </cell>
          <cell r="J210">
            <v>1159355</v>
          </cell>
          <cell r="K210">
            <v>48306</v>
          </cell>
        </row>
        <row r="211">
          <cell r="B211">
            <v>1100170123968</v>
          </cell>
          <cell r="C211" t="str">
            <v/>
          </cell>
          <cell r="D211" t="str">
            <v/>
          </cell>
          <cell r="E211" t="str">
            <v>Community School for Creative Education</v>
          </cell>
          <cell r="F211" t="str">
            <v>11-12</v>
          </cell>
          <cell r="G211">
            <v>191</v>
          </cell>
          <cell r="H211">
            <v>173.53</v>
          </cell>
          <cell r="I211">
            <v>0.04</v>
          </cell>
          <cell r="J211">
            <v>107102</v>
          </cell>
          <cell r="K211">
            <v>4463</v>
          </cell>
        </row>
        <row r="212">
          <cell r="B212">
            <v>37683386039457</v>
          </cell>
          <cell r="C212" t="str">
            <v/>
          </cell>
          <cell r="D212" t="str">
            <v/>
          </cell>
          <cell r="E212" t="str">
            <v>Darnall Charter</v>
          </cell>
          <cell r="F212" t="str">
            <v>09-10</v>
          </cell>
          <cell r="G212">
            <v>639</v>
          </cell>
          <cell r="H212">
            <v>629.62</v>
          </cell>
          <cell r="I212">
            <v>0.04</v>
          </cell>
          <cell r="J212">
            <v>382102</v>
          </cell>
          <cell r="K212">
            <v>15921</v>
          </cell>
        </row>
        <row r="213">
          <cell r="B213">
            <v>48705320122267</v>
          </cell>
          <cell r="C213" t="str">
            <v/>
          </cell>
          <cell r="D213" t="str">
            <v/>
          </cell>
          <cell r="E213" t="str">
            <v>Dixon Montessori Charter</v>
          </cell>
          <cell r="F213" t="str">
            <v>10-11</v>
          </cell>
          <cell r="G213">
            <v>406</v>
          </cell>
          <cell r="H213">
            <v>398.01</v>
          </cell>
          <cell r="I213">
            <v>0.04</v>
          </cell>
          <cell r="J213">
            <v>241791</v>
          </cell>
          <cell r="K213">
            <v>10075</v>
          </cell>
        </row>
        <row r="214">
          <cell r="B214">
            <v>39686760117853</v>
          </cell>
          <cell r="C214" t="str">
            <v/>
          </cell>
          <cell r="D214" t="str">
            <v/>
          </cell>
          <cell r="E214" t="str">
            <v>Dr. Lewis Dolphin Stallworth Sr. Charter</v>
          </cell>
          <cell r="F214" t="str">
            <v>13-14</v>
          </cell>
          <cell r="G214">
            <v>215</v>
          </cell>
          <cell r="H214">
            <v>211.86</v>
          </cell>
          <cell r="I214">
            <v>0.05</v>
          </cell>
          <cell r="J214">
            <v>127232</v>
          </cell>
          <cell r="K214">
            <v>6696</v>
          </cell>
        </row>
        <row r="215">
          <cell r="B215">
            <v>37683380127647</v>
          </cell>
          <cell r="C215" t="str">
            <v/>
          </cell>
          <cell r="D215" t="str">
            <v/>
          </cell>
          <cell r="E215" t="str">
            <v>e3 Civic High</v>
          </cell>
          <cell r="F215" t="str">
            <v>14-15</v>
          </cell>
          <cell r="G215">
            <v>343</v>
          </cell>
          <cell r="H215">
            <v>381.07</v>
          </cell>
          <cell r="I215">
            <v>0.05</v>
          </cell>
          <cell r="J215">
            <v>223646</v>
          </cell>
          <cell r="K215">
            <v>11771</v>
          </cell>
        </row>
        <row r="216">
          <cell r="B216">
            <v>1612590129932</v>
          </cell>
          <cell r="C216" t="str">
            <v/>
          </cell>
          <cell r="D216" t="str">
            <v/>
          </cell>
          <cell r="E216" t="str">
            <v>East Bay Innovation Academy</v>
          </cell>
          <cell r="F216" t="str">
            <v>14-15</v>
          </cell>
          <cell r="G216">
            <v>216</v>
          </cell>
          <cell r="H216">
            <v>331.65</v>
          </cell>
          <cell r="I216">
            <v>0.05</v>
          </cell>
          <cell r="J216">
            <v>184820</v>
          </cell>
          <cell r="K216">
            <v>9727</v>
          </cell>
        </row>
        <row r="217">
          <cell r="B217">
            <v>38684786040935</v>
          </cell>
          <cell r="C217" t="str">
            <v/>
          </cell>
          <cell r="D217" t="str">
            <v/>
          </cell>
          <cell r="E217" t="str">
            <v>Edison Charter Academy</v>
          </cell>
          <cell r="F217" t="str">
            <v>06-07</v>
          </cell>
          <cell r="G217">
            <v>657</v>
          </cell>
          <cell r="H217">
            <v>656.41</v>
          </cell>
          <cell r="I217">
            <v>0.04</v>
          </cell>
          <cell r="J217">
            <v>397255</v>
          </cell>
          <cell r="K217">
            <v>16552</v>
          </cell>
        </row>
        <row r="218">
          <cell r="B218">
            <v>54105466119291</v>
          </cell>
          <cell r="C218" t="str">
            <v/>
          </cell>
          <cell r="D218" t="str">
            <v/>
          </cell>
          <cell r="E218" t="str">
            <v>Eleanor Roosevelt Community Learning Center</v>
          </cell>
          <cell r="F218" t="str">
            <v>10-11</v>
          </cell>
          <cell r="G218">
            <v>286</v>
          </cell>
          <cell r="H218">
            <v>284.39999999999998</v>
          </cell>
          <cell r="I218">
            <v>0.04</v>
          </cell>
          <cell r="J218">
            <v>172279</v>
          </cell>
          <cell r="K218">
            <v>7178</v>
          </cell>
        </row>
        <row r="219">
          <cell r="B219">
            <v>37683380129395</v>
          </cell>
          <cell r="C219" t="str">
            <v/>
          </cell>
          <cell r="D219" t="str">
            <v/>
          </cell>
          <cell r="E219" t="str">
            <v>Elevate Elementary</v>
          </cell>
          <cell r="F219" t="str">
            <v>14-15</v>
          </cell>
          <cell r="G219">
            <v>165</v>
          </cell>
          <cell r="H219">
            <v>203.77</v>
          </cell>
          <cell r="I219">
            <v>0.05</v>
          </cell>
          <cell r="J219">
            <v>117399</v>
          </cell>
          <cell r="K219">
            <v>6179</v>
          </cell>
        </row>
        <row r="220">
          <cell r="B220">
            <v>37683380129387</v>
          </cell>
          <cell r="C220" t="str">
            <v/>
          </cell>
          <cell r="D220" t="str">
            <v/>
          </cell>
          <cell r="E220" t="str">
            <v>Empower Charter</v>
          </cell>
          <cell r="F220" t="str">
            <v>14-15</v>
          </cell>
          <cell r="G220">
            <v>68</v>
          </cell>
          <cell r="H220">
            <v>97.23</v>
          </cell>
          <cell r="I220">
            <v>0.05</v>
          </cell>
          <cell r="J220">
            <v>54740</v>
          </cell>
          <cell r="K220">
            <v>2881</v>
          </cell>
        </row>
        <row r="221">
          <cell r="B221">
            <v>37683380126151</v>
          </cell>
          <cell r="C221" t="str">
            <v/>
          </cell>
          <cell r="D221" t="str">
            <v/>
          </cell>
          <cell r="E221" t="str">
            <v>Epiphany Prep Charter</v>
          </cell>
          <cell r="F221" t="str">
            <v>14-15</v>
          </cell>
          <cell r="G221">
            <v>254</v>
          </cell>
          <cell r="H221">
            <v>225.37</v>
          </cell>
          <cell r="I221">
            <v>0.05</v>
          </cell>
          <cell r="J221">
            <v>138356</v>
          </cell>
          <cell r="K221">
            <v>7282</v>
          </cell>
        </row>
        <row r="222">
          <cell r="B222">
            <v>33103300128777</v>
          </cell>
          <cell r="C222" t="str">
            <v/>
          </cell>
          <cell r="D222" t="str">
            <v/>
          </cell>
          <cell r="E222" t="str">
            <v>Gateway College and Career Academy</v>
          </cell>
          <cell r="F222" t="str">
            <v>13-14</v>
          </cell>
          <cell r="G222"/>
          <cell r="H222">
            <v>139.16999999999999</v>
          </cell>
          <cell r="I222">
            <v>0.05</v>
          </cell>
          <cell r="J222">
            <v>66767</v>
          </cell>
          <cell r="K222">
            <v>3514</v>
          </cell>
        </row>
        <row r="223">
          <cell r="B223">
            <v>37683380119610</v>
          </cell>
          <cell r="C223" t="str">
            <v/>
          </cell>
          <cell r="D223" t="str">
            <v/>
          </cell>
          <cell r="E223" t="str">
            <v>Gompers Preparatory Academy</v>
          </cell>
          <cell r="F223" t="str">
            <v>09-10</v>
          </cell>
          <cell r="G223">
            <v>1143</v>
          </cell>
          <cell r="H223">
            <v>1150.51</v>
          </cell>
          <cell r="I223">
            <v>0.04</v>
          </cell>
          <cell r="J223">
            <v>695254</v>
          </cell>
          <cell r="K223">
            <v>28969</v>
          </cell>
        </row>
        <row r="224">
          <cell r="B224">
            <v>37683386040018</v>
          </cell>
          <cell r="C224" t="str">
            <v/>
          </cell>
          <cell r="D224" t="str">
            <v/>
          </cell>
          <cell r="E224" t="str">
            <v>Harriet Tubman Village Charter</v>
          </cell>
          <cell r="F224" t="str">
            <v>11-12</v>
          </cell>
          <cell r="G224">
            <v>363</v>
          </cell>
          <cell r="H224">
            <v>372.55</v>
          </cell>
          <cell r="I224">
            <v>0.04</v>
          </cell>
          <cell r="J224">
            <v>224276</v>
          </cell>
          <cell r="K224">
            <v>9345</v>
          </cell>
        </row>
        <row r="225">
          <cell r="B225">
            <v>36677770124214</v>
          </cell>
          <cell r="C225" t="str">
            <v/>
          </cell>
          <cell r="D225" t="str">
            <v/>
          </cell>
          <cell r="E225" t="str">
            <v>Hope Academy Charter</v>
          </cell>
          <cell r="F225" t="str">
            <v>13-14</v>
          </cell>
          <cell r="G225">
            <v>1203</v>
          </cell>
          <cell r="H225">
            <v>1957.07</v>
          </cell>
          <cell r="I225">
            <v>0.04</v>
          </cell>
          <cell r="J225">
            <v>1093491</v>
          </cell>
          <cell r="K225">
            <v>45562</v>
          </cell>
        </row>
        <row r="226">
          <cell r="B226">
            <v>37680230124321</v>
          </cell>
          <cell r="C226" t="str">
            <v/>
          </cell>
          <cell r="D226" t="str">
            <v/>
          </cell>
          <cell r="E226" t="str">
            <v>Howard Gardner Community Charter</v>
          </cell>
          <cell r="F226" t="str">
            <v>12-13</v>
          </cell>
          <cell r="G226">
            <v>188</v>
          </cell>
          <cell r="H226">
            <v>193.89</v>
          </cell>
          <cell r="I226">
            <v>0.04</v>
          </cell>
          <cell r="J226">
            <v>116612</v>
          </cell>
          <cell r="K226">
            <v>4859</v>
          </cell>
        </row>
        <row r="227">
          <cell r="B227">
            <v>37683380108548</v>
          </cell>
          <cell r="C227" t="str">
            <v/>
          </cell>
          <cell r="D227" t="str">
            <v/>
          </cell>
          <cell r="E227" t="str">
            <v>Iftin Charter</v>
          </cell>
          <cell r="F227" t="str">
            <v>13-14</v>
          </cell>
          <cell r="G227">
            <v>476</v>
          </cell>
          <cell r="H227">
            <v>397.85</v>
          </cell>
          <cell r="I227">
            <v>0.04</v>
          </cell>
          <cell r="J227">
            <v>250134</v>
          </cell>
          <cell r="K227">
            <v>10422</v>
          </cell>
        </row>
        <row r="228">
          <cell r="B228">
            <v>36679590114256</v>
          </cell>
          <cell r="C228" t="str">
            <v/>
          </cell>
          <cell r="D228" t="str">
            <v/>
          </cell>
          <cell r="E228" t="str">
            <v>Inland Leaders Charter</v>
          </cell>
          <cell r="F228" t="str">
            <v>12-13</v>
          </cell>
          <cell r="G228">
            <v>876</v>
          </cell>
          <cell r="H228">
            <v>893.62</v>
          </cell>
          <cell r="I228">
            <v>0.04</v>
          </cell>
          <cell r="J228">
            <v>538597</v>
          </cell>
          <cell r="K228">
            <v>22442</v>
          </cell>
        </row>
        <row r="229">
          <cell r="B229">
            <v>37683380118083</v>
          </cell>
          <cell r="C229" t="str">
            <v/>
          </cell>
          <cell r="D229" t="str">
            <v/>
          </cell>
          <cell r="E229" t="str">
            <v>Innovations Academy</v>
          </cell>
          <cell r="F229" t="str">
            <v>13-14</v>
          </cell>
          <cell r="G229">
            <v>350</v>
          </cell>
          <cell r="H229">
            <v>351.02</v>
          </cell>
          <cell r="I229">
            <v>0.04</v>
          </cell>
          <cell r="J229">
            <v>212274</v>
          </cell>
          <cell r="K229">
            <v>8845</v>
          </cell>
        </row>
        <row r="230">
          <cell r="B230">
            <v>31668450121418</v>
          </cell>
          <cell r="C230" t="str">
            <v/>
          </cell>
          <cell r="D230" t="str">
            <v/>
          </cell>
          <cell r="E230" t="str">
            <v>John Adams Academy</v>
          </cell>
          <cell r="F230" t="str">
            <v>11-12</v>
          </cell>
          <cell r="G230">
            <v>880</v>
          </cell>
          <cell r="H230">
            <v>1189.33</v>
          </cell>
          <cell r="I230">
            <v>0.04</v>
          </cell>
          <cell r="J230">
            <v>682438</v>
          </cell>
          <cell r="K230">
            <v>28435</v>
          </cell>
        </row>
        <row r="231">
          <cell r="B231">
            <v>48705730129494</v>
          </cell>
          <cell r="C231" t="str">
            <v/>
          </cell>
          <cell r="D231" t="str">
            <v/>
          </cell>
          <cell r="E231" t="str">
            <v>Kairos Public School Vacaville Academy</v>
          </cell>
          <cell r="F231" t="str">
            <v>15-16</v>
          </cell>
          <cell r="G231">
            <v>468</v>
          </cell>
          <cell r="H231">
            <v>475.74</v>
          </cell>
          <cell r="I231">
            <v>0.06</v>
          </cell>
          <cell r="J231">
            <v>280955</v>
          </cell>
          <cell r="K231">
            <v>17933</v>
          </cell>
        </row>
        <row r="232">
          <cell r="B232">
            <v>37683380126730</v>
          </cell>
          <cell r="C232" t="str">
            <v/>
          </cell>
          <cell r="D232" t="str">
            <v/>
          </cell>
          <cell r="E232" t="str">
            <v>Kavod Elementary Charter</v>
          </cell>
          <cell r="F232" t="str">
            <v>15-16</v>
          </cell>
          <cell r="G232">
            <v>92</v>
          </cell>
          <cell r="H232">
            <v>105.87</v>
          </cell>
          <cell r="I232">
            <v>0.06</v>
          </cell>
          <cell r="J232">
            <v>61092</v>
          </cell>
          <cell r="K232">
            <v>3900</v>
          </cell>
        </row>
        <row r="233">
          <cell r="B233">
            <v>37683386039812</v>
          </cell>
          <cell r="C233" t="str">
            <v/>
          </cell>
          <cell r="D233" t="str">
            <v/>
          </cell>
          <cell r="E233" t="str">
            <v>Keiller Leadership Academy</v>
          </cell>
          <cell r="F233" t="str">
            <v>11-12</v>
          </cell>
          <cell r="G233">
            <v>515</v>
          </cell>
          <cell r="H233">
            <v>523.25</v>
          </cell>
          <cell r="I233">
            <v>0.04</v>
          </cell>
          <cell r="J233">
            <v>315619</v>
          </cell>
          <cell r="K233">
            <v>13151</v>
          </cell>
        </row>
        <row r="234">
          <cell r="B234">
            <v>37683380101345</v>
          </cell>
          <cell r="C234" t="str">
            <v/>
          </cell>
          <cell r="D234" t="str">
            <v/>
          </cell>
          <cell r="E234" t="str">
            <v>KIPP Adelante Preparatory Academy</v>
          </cell>
          <cell r="F234" t="str">
            <v>09-10</v>
          </cell>
          <cell r="G234">
            <v>354</v>
          </cell>
          <cell r="H234">
            <v>323.39</v>
          </cell>
          <cell r="I234">
            <v>0.04</v>
          </cell>
          <cell r="J234">
            <v>199361</v>
          </cell>
          <cell r="K234">
            <v>8307</v>
          </cell>
        </row>
        <row r="235">
          <cell r="B235">
            <v>37683380106799</v>
          </cell>
          <cell r="C235" t="str">
            <v/>
          </cell>
          <cell r="D235" t="str">
            <v/>
          </cell>
          <cell r="E235" t="str">
            <v>Learning Choice Academy</v>
          </cell>
          <cell r="F235" t="str">
            <v>10-11</v>
          </cell>
          <cell r="G235">
            <v>964</v>
          </cell>
          <cell r="H235">
            <v>959.03</v>
          </cell>
          <cell r="I235">
            <v>0.04</v>
          </cell>
          <cell r="J235">
            <v>580893</v>
          </cell>
          <cell r="K235">
            <v>24204</v>
          </cell>
        </row>
        <row r="236">
          <cell r="B236">
            <v>19764970115725</v>
          </cell>
          <cell r="C236" t="str">
            <v/>
          </cell>
          <cell r="D236" t="str">
            <v/>
          </cell>
          <cell r="E236" t="str">
            <v>Lifeline Education Charter</v>
          </cell>
          <cell r="F236" t="str">
            <v>07-08</v>
          </cell>
          <cell r="G236">
            <v>473</v>
          </cell>
          <cell r="H236">
            <v>580.83000000000004</v>
          </cell>
          <cell r="I236">
            <v>0.04</v>
          </cell>
          <cell r="J236">
            <v>338481</v>
          </cell>
          <cell r="K236">
            <v>14103</v>
          </cell>
        </row>
        <row r="237">
          <cell r="B237">
            <v>37684113731304</v>
          </cell>
          <cell r="C237" t="str">
            <v/>
          </cell>
          <cell r="D237" t="str">
            <v/>
          </cell>
          <cell r="E237" t="str">
            <v>MAAC Community Charter</v>
          </cell>
          <cell r="F237" t="str">
            <v>14-15</v>
          </cell>
          <cell r="G237">
            <v>305</v>
          </cell>
          <cell r="H237">
            <v>250.76</v>
          </cell>
          <cell r="I237">
            <v>0.05</v>
          </cell>
          <cell r="J237">
            <v>156607</v>
          </cell>
          <cell r="K237">
            <v>8242</v>
          </cell>
        </row>
        <row r="238">
          <cell r="B238">
            <v>37683386113211</v>
          </cell>
          <cell r="C238" t="str">
            <v/>
          </cell>
          <cell r="D238" t="str">
            <v/>
          </cell>
          <cell r="E238" t="str">
            <v>McGill School of Success</v>
          </cell>
          <cell r="F238" t="str">
            <v>12-13</v>
          </cell>
          <cell r="G238">
            <v>134</v>
          </cell>
          <cell r="H238">
            <v>140.07</v>
          </cell>
          <cell r="I238">
            <v>0.04</v>
          </cell>
          <cell r="J238">
            <v>84024</v>
          </cell>
          <cell r="K238">
            <v>3501</v>
          </cell>
        </row>
        <row r="239">
          <cell r="B239">
            <v>38767520123505</v>
          </cell>
          <cell r="C239" t="str">
            <v/>
          </cell>
          <cell r="D239" t="str">
            <v/>
          </cell>
          <cell r="E239" t="str">
            <v>Mission Preparatory</v>
          </cell>
          <cell r="F239" t="str">
            <v>11-12</v>
          </cell>
          <cell r="G239"/>
          <cell r="H239">
            <v>222.44</v>
          </cell>
          <cell r="I239">
            <v>0.04</v>
          </cell>
          <cell r="J239">
            <v>107839</v>
          </cell>
          <cell r="K239">
            <v>4493</v>
          </cell>
        </row>
        <row r="240">
          <cell r="B240">
            <v>37683386115570</v>
          </cell>
          <cell r="C240" t="str">
            <v/>
          </cell>
          <cell r="D240" t="str">
            <v/>
          </cell>
          <cell r="E240" t="str">
            <v>Museum</v>
          </cell>
          <cell r="F240" t="str">
            <v>13-14</v>
          </cell>
          <cell r="G240">
            <v>232</v>
          </cell>
          <cell r="H240">
            <v>218.89</v>
          </cell>
          <cell r="I240">
            <v>0.04</v>
          </cell>
          <cell r="J240">
            <v>134024</v>
          </cell>
          <cell r="K240">
            <v>5584</v>
          </cell>
        </row>
        <row r="241">
          <cell r="B241">
            <v>1612596117972</v>
          </cell>
          <cell r="C241" t="str">
            <v/>
          </cell>
          <cell r="D241" t="str">
            <v/>
          </cell>
          <cell r="E241" t="str">
            <v>North Oakland Community Charter</v>
          </cell>
          <cell r="F241" t="str">
            <v>15-16</v>
          </cell>
          <cell r="G241">
            <v>226</v>
          </cell>
          <cell r="H241">
            <v>211.13</v>
          </cell>
          <cell r="I241">
            <v>0.06</v>
          </cell>
          <cell r="J241">
            <v>126842</v>
          </cell>
          <cell r="K241">
            <v>8096</v>
          </cell>
        </row>
        <row r="242">
          <cell r="B242">
            <v>1612590130617</v>
          </cell>
          <cell r="C242" t="str">
            <v/>
          </cell>
          <cell r="D242" t="str">
            <v/>
          </cell>
          <cell r="E242" t="str">
            <v>Oakland Military Institute, College Preparatory Academy</v>
          </cell>
          <cell r="F242" t="str">
            <v>11-12</v>
          </cell>
          <cell r="G242">
            <v>646</v>
          </cell>
          <cell r="H242">
            <v>585.70000000000005</v>
          </cell>
          <cell r="I242">
            <v>0.04</v>
          </cell>
          <cell r="J242">
            <v>361652</v>
          </cell>
          <cell r="K242">
            <v>15069</v>
          </cell>
        </row>
        <row r="243">
          <cell r="B243">
            <v>1612593030772</v>
          </cell>
          <cell r="C243" t="str">
            <v/>
          </cell>
          <cell r="D243" t="str">
            <v/>
          </cell>
          <cell r="E243" t="str">
            <v>Oakland School for the Arts</v>
          </cell>
          <cell r="F243" t="str">
            <v>10-11</v>
          </cell>
          <cell r="G243">
            <v>742</v>
          </cell>
          <cell r="H243">
            <v>695.16</v>
          </cell>
          <cell r="I243">
            <v>0.04</v>
          </cell>
          <cell r="J243">
            <v>426265</v>
          </cell>
          <cell r="K243">
            <v>17761</v>
          </cell>
        </row>
        <row r="244">
          <cell r="B244">
            <v>37683380123778</v>
          </cell>
          <cell r="C244" t="str">
            <v/>
          </cell>
          <cell r="D244" t="str">
            <v/>
          </cell>
          <cell r="E244" t="str">
            <v>Old Town Academy K-8 Charter</v>
          </cell>
          <cell r="F244" t="str">
            <v>13-14</v>
          </cell>
          <cell r="G244">
            <v>251</v>
          </cell>
          <cell r="H244">
            <v>244.11</v>
          </cell>
          <cell r="I244">
            <v>0.04</v>
          </cell>
          <cell r="J244">
            <v>148536</v>
          </cell>
          <cell r="K244">
            <v>6189</v>
          </cell>
        </row>
        <row r="245">
          <cell r="B245">
            <v>42769500132894</v>
          </cell>
          <cell r="C245" t="str">
            <v/>
          </cell>
          <cell r="D245" t="str">
            <v/>
          </cell>
          <cell r="E245" t="str">
            <v>Olive Grove Charter</v>
          </cell>
          <cell r="F245" t="str">
            <v>15-16</v>
          </cell>
          <cell r="G245">
            <v>0</v>
          </cell>
          <cell r="H245">
            <v>155.13</v>
          </cell>
          <cell r="I245">
            <v>0.06</v>
          </cell>
          <cell r="J245">
            <v>73640</v>
          </cell>
          <cell r="K245">
            <v>4700</v>
          </cell>
        </row>
        <row r="246">
          <cell r="B246">
            <v>38769190132159</v>
          </cell>
          <cell r="C246" t="str">
            <v/>
          </cell>
          <cell r="D246" t="str">
            <v/>
          </cell>
          <cell r="E246" t="str">
            <v>OnePurpose</v>
          </cell>
          <cell r="F246" t="str">
            <v>15-16</v>
          </cell>
          <cell r="G246">
            <v>0</v>
          </cell>
          <cell r="H246">
            <v>65.39</v>
          </cell>
          <cell r="I246">
            <v>0.06</v>
          </cell>
          <cell r="J246">
            <v>31041</v>
          </cell>
          <cell r="K246">
            <v>1981</v>
          </cell>
        </row>
        <row r="247">
          <cell r="B247">
            <v>19648570125377</v>
          </cell>
          <cell r="C247" t="str">
            <v/>
          </cell>
          <cell r="D247" t="str">
            <v/>
          </cell>
          <cell r="E247" t="str">
            <v>Palmdale Aerospace Academy</v>
          </cell>
          <cell r="F247" t="str">
            <v>15-16</v>
          </cell>
          <cell r="G247">
            <v>903</v>
          </cell>
          <cell r="H247">
            <v>1043.1600000000001</v>
          </cell>
          <cell r="I247">
            <v>0.06</v>
          </cell>
          <cell r="J247">
            <v>601543</v>
          </cell>
          <cell r="K247">
            <v>38396</v>
          </cell>
        </row>
        <row r="248">
          <cell r="B248">
            <v>58727360121632</v>
          </cell>
          <cell r="C248" t="str">
            <v/>
          </cell>
          <cell r="D248" t="str">
            <v/>
          </cell>
          <cell r="E248" t="str">
            <v>Paragon Collegiate Academy</v>
          </cell>
          <cell r="F248" t="str">
            <v>11-12</v>
          </cell>
          <cell r="G248">
            <v>154</v>
          </cell>
          <cell r="H248">
            <v>156.52000000000001</v>
          </cell>
          <cell r="I248">
            <v>0.04</v>
          </cell>
          <cell r="J248">
            <v>94405</v>
          </cell>
          <cell r="K248">
            <v>3934</v>
          </cell>
        </row>
        <row r="249">
          <cell r="B249">
            <v>34769350132480</v>
          </cell>
          <cell r="C249" t="str">
            <v/>
          </cell>
          <cell r="D249" t="str">
            <v/>
          </cell>
          <cell r="E249" t="str">
            <v>Paramount Collegiate Academy</v>
          </cell>
          <cell r="F249" t="str">
            <v>15-16</v>
          </cell>
          <cell r="G249">
            <v>0</v>
          </cell>
          <cell r="H249">
            <v>51.7</v>
          </cell>
          <cell r="I249">
            <v>0.06</v>
          </cell>
          <cell r="J249">
            <v>24542</v>
          </cell>
          <cell r="K249">
            <v>1567</v>
          </cell>
        </row>
        <row r="250">
          <cell r="B250">
            <v>37683383731189</v>
          </cell>
          <cell r="C250" t="str">
            <v/>
          </cell>
          <cell r="D250" t="str">
            <v/>
          </cell>
          <cell r="E250" t="str">
            <v>Preuss School UCSD</v>
          </cell>
          <cell r="F250" t="str">
            <v>10-11</v>
          </cell>
          <cell r="G250">
            <v>846</v>
          </cell>
          <cell r="H250">
            <v>820.76</v>
          </cell>
          <cell r="I250">
            <v>0.04</v>
          </cell>
          <cell r="J250">
            <v>499666</v>
          </cell>
          <cell r="K250">
            <v>20819</v>
          </cell>
        </row>
        <row r="251">
          <cell r="B251">
            <v>45752670115345</v>
          </cell>
          <cell r="C251" t="str">
            <v/>
          </cell>
          <cell r="D251" t="str">
            <v/>
          </cell>
          <cell r="E251" t="str">
            <v>Redding School of the Arts II</v>
          </cell>
          <cell r="F251" t="str">
            <v>11-12</v>
          </cell>
          <cell r="G251">
            <v>546</v>
          </cell>
          <cell r="H251">
            <v>520.58000000000004</v>
          </cell>
          <cell r="I251">
            <v>0.04</v>
          </cell>
          <cell r="J251">
            <v>318052</v>
          </cell>
          <cell r="K251">
            <v>13252</v>
          </cell>
        </row>
        <row r="252">
          <cell r="B252">
            <v>49708470119750</v>
          </cell>
          <cell r="C252" t="str">
            <v/>
          </cell>
          <cell r="D252" t="str">
            <v/>
          </cell>
          <cell r="E252" t="str">
            <v>River Montessori Elementary Charter</v>
          </cell>
          <cell r="F252" t="str">
            <v>09-10</v>
          </cell>
          <cell r="G252">
            <v>171</v>
          </cell>
          <cell r="H252">
            <v>157.51</v>
          </cell>
          <cell r="I252">
            <v>0.04</v>
          </cell>
          <cell r="J252">
            <v>96929</v>
          </cell>
          <cell r="K252">
            <v>4039</v>
          </cell>
        </row>
        <row r="253">
          <cell r="B253">
            <v>1612590131896</v>
          </cell>
          <cell r="C253" t="str">
            <v/>
          </cell>
          <cell r="D253" t="str">
            <v/>
          </cell>
          <cell r="E253" t="str">
            <v>Roses in Concrete</v>
          </cell>
          <cell r="F253" t="str">
            <v>15-16</v>
          </cell>
          <cell r="G253">
            <v>0</v>
          </cell>
          <cell r="H253">
            <v>178.31</v>
          </cell>
          <cell r="I253">
            <v>0.06</v>
          </cell>
          <cell r="J253">
            <v>84644</v>
          </cell>
          <cell r="K253">
            <v>5403</v>
          </cell>
        </row>
        <row r="254">
          <cell r="B254">
            <v>30103060126037</v>
          </cell>
          <cell r="C254" t="str">
            <v/>
          </cell>
          <cell r="D254" t="str">
            <v/>
          </cell>
          <cell r="E254" t="str">
            <v>Samueli Academy</v>
          </cell>
          <cell r="F254" t="str">
            <v>13-14</v>
          </cell>
          <cell r="G254">
            <v>269</v>
          </cell>
          <cell r="H254">
            <v>365.36</v>
          </cell>
          <cell r="I254">
            <v>0.04</v>
          </cell>
          <cell r="J254">
            <v>209483</v>
          </cell>
          <cell r="K254">
            <v>8728</v>
          </cell>
        </row>
        <row r="255">
          <cell r="B255">
            <v>30666216085328</v>
          </cell>
          <cell r="C255" t="str">
            <v/>
          </cell>
          <cell r="D255" t="str">
            <v/>
          </cell>
          <cell r="E255" t="str">
            <v>Santiago Middle</v>
          </cell>
          <cell r="F255" t="str">
            <v>15-16</v>
          </cell>
          <cell r="G255">
            <v>967</v>
          </cell>
          <cell r="H255">
            <v>1000.36</v>
          </cell>
          <cell r="I255">
            <v>0.06</v>
          </cell>
          <cell r="J255">
            <v>588764</v>
          </cell>
          <cell r="K255">
            <v>37581</v>
          </cell>
        </row>
        <row r="256">
          <cell r="B256">
            <v>19756971996693</v>
          </cell>
          <cell r="C256" t="str">
            <v/>
          </cell>
          <cell r="D256" t="str">
            <v/>
          </cell>
          <cell r="E256" t="str">
            <v>School of Arts and Enterprise</v>
          </cell>
          <cell r="F256" t="str">
            <v>15-16</v>
          </cell>
          <cell r="G256">
            <v>691</v>
          </cell>
          <cell r="H256">
            <v>698.35</v>
          </cell>
          <cell r="I256">
            <v>0.06</v>
          </cell>
          <cell r="J256">
            <v>412892</v>
          </cell>
          <cell r="K256">
            <v>26355</v>
          </cell>
        </row>
        <row r="257">
          <cell r="B257">
            <v>36750440107516</v>
          </cell>
          <cell r="C257" t="str">
            <v/>
          </cell>
          <cell r="D257" t="str">
            <v/>
          </cell>
          <cell r="E257" t="str">
            <v>Summit Leadership Academy-High Desert</v>
          </cell>
          <cell r="F257" t="str">
            <v>13-14</v>
          </cell>
          <cell r="G257">
            <v>194</v>
          </cell>
          <cell r="H257">
            <v>155.47999999999999</v>
          </cell>
          <cell r="I257">
            <v>0.04</v>
          </cell>
          <cell r="J257">
            <v>98712</v>
          </cell>
          <cell r="K257">
            <v>4113</v>
          </cell>
        </row>
        <row r="258">
          <cell r="B258">
            <v>43104390124065</v>
          </cell>
          <cell r="C258" t="str">
            <v/>
          </cell>
          <cell r="D258" t="str">
            <v/>
          </cell>
          <cell r="E258" t="str">
            <v>Sunrise Middle</v>
          </cell>
          <cell r="F258" t="str">
            <v>11-12</v>
          </cell>
          <cell r="G258">
            <v>151</v>
          </cell>
          <cell r="H258">
            <v>143</v>
          </cell>
          <cell r="I258">
            <v>0.04</v>
          </cell>
          <cell r="J258">
            <v>87490</v>
          </cell>
          <cell r="K258">
            <v>3645</v>
          </cell>
        </row>
        <row r="259">
          <cell r="B259">
            <v>33751760120204</v>
          </cell>
          <cell r="C259" t="str">
            <v/>
          </cell>
          <cell r="D259" t="str">
            <v/>
          </cell>
          <cell r="E259" t="str">
            <v>Sycamore Academy of Science and Cultural Arts</v>
          </cell>
          <cell r="F259" t="str">
            <v>15-16</v>
          </cell>
          <cell r="G259">
            <v>394</v>
          </cell>
          <cell r="H259">
            <v>473.46</v>
          </cell>
          <cell r="I259">
            <v>0.06</v>
          </cell>
          <cell r="J259">
            <v>271157</v>
          </cell>
          <cell r="K259">
            <v>17308</v>
          </cell>
        </row>
        <row r="260">
          <cell r="B260">
            <v>7768100125815</v>
          </cell>
          <cell r="C260" t="str">
            <v/>
          </cell>
          <cell r="D260" t="str">
            <v/>
          </cell>
          <cell r="E260" t="str">
            <v>Synergy Education Project</v>
          </cell>
          <cell r="F260" t="str">
            <v>12-13</v>
          </cell>
          <cell r="G260">
            <v>202</v>
          </cell>
          <cell r="H260">
            <v>83.04</v>
          </cell>
          <cell r="I260">
            <v>0.05</v>
          </cell>
          <cell r="J260">
            <v>63883</v>
          </cell>
          <cell r="K260">
            <v>3362</v>
          </cell>
        </row>
        <row r="261">
          <cell r="B261">
            <v>33751926112551</v>
          </cell>
          <cell r="C261" t="str">
            <v/>
          </cell>
          <cell r="D261" t="str">
            <v/>
          </cell>
          <cell r="E261" t="str">
            <v>Temecula Valley Charter</v>
          </cell>
          <cell r="F261" t="str">
            <v>14-15</v>
          </cell>
          <cell r="G261">
            <v>506</v>
          </cell>
          <cell r="H261">
            <v>492.35</v>
          </cell>
          <cell r="I261">
            <v>0.05</v>
          </cell>
          <cell r="J261">
            <v>296435</v>
          </cell>
          <cell r="K261">
            <v>15602</v>
          </cell>
        </row>
        <row r="262">
          <cell r="B262">
            <v>34674390106898</v>
          </cell>
          <cell r="C262" t="str">
            <v/>
          </cell>
          <cell r="D262" t="str">
            <v/>
          </cell>
          <cell r="E262" t="str">
            <v>The Language Academy of Sacramento</v>
          </cell>
          <cell r="F262" t="str">
            <v>14-15</v>
          </cell>
          <cell r="G262">
            <v>515</v>
          </cell>
          <cell r="H262">
            <v>524.16999999999996</v>
          </cell>
          <cell r="I262">
            <v>0.05</v>
          </cell>
          <cell r="J262">
            <v>312772</v>
          </cell>
          <cell r="K262">
            <v>16461</v>
          </cell>
        </row>
        <row r="263">
          <cell r="B263">
            <v>38769270132183</v>
          </cell>
          <cell r="C263" t="str">
            <v/>
          </cell>
          <cell r="D263" t="str">
            <v/>
          </cell>
          <cell r="E263" t="str">
            <v>The New School of San Francisco</v>
          </cell>
          <cell r="F263" t="str">
            <v>15-16</v>
          </cell>
          <cell r="G263">
            <v>0</v>
          </cell>
          <cell r="H263">
            <v>72.62</v>
          </cell>
          <cell r="I263">
            <v>0.06</v>
          </cell>
          <cell r="J263">
            <v>34473</v>
          </cell>
          <cell r="K263">
            <v>2200</v>
          </cell>
        </row>
        <row r="264">
          <cell r="B264">
            <v>37769010131193</v>
          </cell>
          <cell r="C264" t="str">
            <v/>
          </cell>
          <cell r="D264" t="str">
            <v/>
          </cell>
          <cell r="E264" t="str">
            <v>Thrive Public School</v>
          </cell>
          <cell r="F264" t="str">
            <v>14-15</v>
          </cell>
          <cell r="G264">
            <v>45</v>
          </cell>
          <cell r="H264">
            <v>183.57</v>
          </cell>
          <cell r="I264">
            <v>0.05</v>
          </cell>
          <cell r="J264">
            <v>93425</v>
          </cell>
          <cell r="K264">
            <v>4917</v>
          </cell>
        </row>
        <row r="265">
          <cell r="B265">
            <v>42691120124255</v>
          </cell>
          <cell r="C265" t="str">
            <v/>
          </cell>
          <cell r="D265" t="str">
            <v/>
          </cell>
          <cell r="E265" t="str">
            <v>Trivium Charter</v>
          </cell>
          <cell r="F265" t="str">
            <v>15-16</v>
          </cell>
          <cell r="G265">
            <v>613</v>
          </cell>
          <cell r="H265">
            <v>616.94000000000005</v>
          </cell>
          <cell r="I265">
            <v>0.06</v>
          </cell>
          <cell r="J265">
            <v>365060</v>
          </cell>
          <cell r="K265">
            <v>23302</v>
          </cell>
        </row>
        <row r="266">
          <cell r="B266">
            <v>37683380118000</v>
          </cell>
          <cell r="C266" t="str">
            <v/>
          </cell>
          <cell r="D266" t="str">
            <v/>
          </cell>
          <cell r="E266" t="str">
            <v>Urban Discovery Academy Charter</v>
          </cell>
          <cell r="F266" t="str">
            <v>11-12</v>
          </cell>
          <cell r="G266">
            <v>351</v>
          </cell>
          <cell r="H266">
            <v>413.26</v>
          </cell>
          <cell r="I266">
            <v>0.04</v>
          </cell>
          <cell r="J266">
            <v>242569</v>
          </cell>
          <cell r="K266">
            <v>10107</v>
          </cell>
        </row>
        <row r="267">
          <cell r="B267">
            <v>1100170125567</v>
          </cell>
          <cell r="C267" t="str">
            <v/>
          </cell>
          <cell r="D267" t="str">
            <v/>
          </cell>
          <cell r="E267" t="str">
            <v>Urban Montessori Charter</v>
          </cell>
          <cell r="F267" t="str">
            <v>12-13</v>
          </cell>
          <cell r="G267">
            <v>279</v>
          </cell>
          <cell r="H267">
            <v>296.77</v>
          </cell>
          <cell r="I267">
            <v>0.04</v>
          </cell>
          <cell r="J267">
            <v>177434</v>
          </cell>
          <cell r="K267">
            <v>7393</v>
          </cell>
        </row>
        <row r="268">
          <cell r="B268">
            <v>10621660106740</v>
          </cell>
          <cell r="C268" t="str">
            <v/>
          </cell>
          <cell r="D268" t="str">
            <v/>
          </cell>
          <cell r="E268" t="str">
            <v>Valley Preparatory Academy Charter</v>
          </cell>
          <cell r="F268" t="str">
            <v>15-16</v>
          </cell>
          <cell r="G268">
            <v>358</v>
          </cell>
          <cell r="H268">
            <v>334.85</v>
          </cell>
          <cell r="I268">
            <v>0.06</v>
          </cell>
          <cell r="J268">
            <v>201118</v>
          </cell>
          <cell r="K268">
            <v>12837</v>
          </cell>
        </row>
        <row r="269">
          <cell r="B269">
            <v>7616630130930</v>
          </cell>
          <cell r="C269" t="str">
            <v/>
          </cell>
          <cell r="D269" t="str">
            <v/>
          </cell>
          <cell r="E269" t="str">
            <v>Vista Oaks Charter</v>
          </cell>
          <cell r="F269" t="str">
            <v>15-16</v>
          </cell>
          <cell r="G269">
            <v>368</v>
          </cell>
          <cell r="H269">
            <v>576</v>
          </cell>
          <cell r="I269">
            <v>0.06</v>
          </cell>
          <cell r="J269">
            <v>316770</v>
          </cell>
          <cell r="K269">
            <v>20219</v>
          </cell>
        </row>
        <row r="270">
          <cell r="B270">
            <v>1100170124172</v>
          </cell>
          <cell r="C270" t="str">
            <v/>
          </cell>
          <cell r="D270" t="str">
            <v/>
          </cell>
          <cell r="E270" t="str">
            <v>Yu Ming Charter</v>
          </cell>
          <cell r="F270" t="str">
            <v>11-12</v>
          </cell>
          <cell r="G270">
            <v>257</v>
          </cell>
          <cell r="H270">
            <v>298.85000000000002</v>
          </cell>
          <cell r="I270">
            <v>0.04</v>
          </cell>
          <cell r="J270">
            <v>175796</v>
          </cell>
          <cell r="K270">
            <v>7325</v>
          </cell>
        </row>
        <row r="271">
          <cell r="K271">
            <v>3120806</v>
          </cell>
          <cell r="W271">
            <v>57319862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22">
          <cell r="Y322">
            <v>-8113</v>
          </cell>
        </row>
        <row r="330">
          <cell r="Y330">
            <v>-12070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ExpenditureReport"/>
    </sheetNames>
    <sheetDataSet>
      <sheetData sheetId="0">
        <row r="3">
          <cell r="E3">
            <v>39686270128553</v>
          </cell>
          <cell r="F3" t="str">
            <v>2015-16</v>
          </cell>
          <cell r="G3">
            <v>42551</v>
          </cell>
          <cell r="H3">
            <v>34582</v>
          </cell>
          <cell r="I3">
            <v>0</v>
          </cell>
          <cell r="J3">
            <v>34582</v>
          </cell>
          <cell r="K3">
            <v>31124</v>
          </cell>
          <cell r="L3">
            <v>0</v>
          </cell>
          <cell r="M3">
            <v>3458</v>
          </cell>
          <cell r="N3">
            <v>0</v>
          </cell>
          <cell r="O3">
            <v>0</v>
          </cell>
          <cell r="P3">
            <v>0</v>
          </cell>
          <cell r="Q3">
            <v>34582</v>
          </cell>
          <cell r="R3">
            <v>5.1100000000000003</v>
          </cell>
          <cell r="S3">
            <v>0</v>
          </cell>
          <cell r="T3">
            <v>34582</v>
          </cell>
          <cell r="U3">
            <v>0</v>
          </cell>
          <cell r="V3">
            <v>34582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>Stephanie Pavlenko</v>
          </cell>
        </row>
        <row r="4">
          <cell r="E4">
            <v>39686270128546</v>
          </cell>
          <cell r="F4" t="str">
            <v>2015-16</v>
          </cell>
          <cell r="G4">
            <v>42551</v>
          </cell>
          <cell r="H4">
            <v>9272</v>
          </cell>
          <cell r="I4">
            <v>0</v>
          </cell>
          <cell r="J4">
            <v>9272</v>
          </cell>
          <cell r="K4">
            <v>8345</v>
          </cell>
          <cell r="L4">
            <v>0</v>
          </cell>
          <cell r="M4">
            <v>927</v>
          </cell>
          <cell r="N4">
            <v>0</v>
          </cell>
          <cell r="O4">
            <v>0</v>
          </cell>
          <cell r="P4">
            <v>0</v>
          </cell>
          <cell r="Q4">
            <v>9272</v>
          </cell>
          <cell r="R4">
            <v>5.1100000000000003</v>
          </cell>
          <cell r="S4">
            <v>0</v>
          </cell>
          <cell r="T4">
            <v>9272</v>
          </cell>
          <cell r="U4">
            <v>0</v>
          </cell>
          <cell r="V4">
            <v>9272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 t="str">
            <v>Stephanie Pavlenko</v>
          </cell>
        </row>
        <row r="5">
          <cell r="E5">
            <v>37682130127068</v>
          </cell>
          <cell r="F5" t="str">
            <v>2015-16</v>
          </cell>
          <cell r="G5">
            <v>42551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5.1100000000000003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 t="str">
            <v>Ellie Watkins</v>
          </cell>
        </row>
        <row r="6">
          <cell r="E6">
            <v>37682130127084</v>
          </cell>
          <cell r="F6" t="str">
            <v>2015-16</v>
          </cell>
          <cell r="G6">
            <v>42551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5.1100000000000003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 t="str">
            <v>Ellie Watkins</v>
          </cell>
        </row>
        <row r="7">
          <cell r="E7">
            <v>37682130127035</v>
          </cell>
          <cell r="F7" t="str">
            <v>2015-16</v>
          </cell>
          <cell r="G7">
            <v>42551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5.1100000000000003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 t="str">
            <v>Ellie Watkins</v>
          </cell>
        </row>
        <row r="8">
          <cell r="E8">
            <v>37682130127050</v>
          </cell>
          <cell r="F8" t="str">
            <v>2015-16</v>
          </cell>
          <cell r="G8">
            <v>42551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5.1100000000000003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 t="str">
            <v>Ellie Watkins</v>
          </cell>
        </row>
        <row r="9">
          <cell r="E9">
            <v>10623310130880</v>
          </cell>
          <cell r="F9" t="str">
            <v>2015-16</v>
          </cell>
          <cell r="G9">
            <v>42551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5.1100000000000003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 t="str">
            <v>Ellie Watkins</v>
          </cell>
        </row>
        <row r="10">
          <cell r="E10">
            <v>19753090130781</v>
          </cell>
          <cell r="F10" t="str">
            <v>2015-16</v>
          </cell>
          <cell r="G10">
            <v>42551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5.1100000000000003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 t="str">
            <v>Ellie Watkins</v>
          </cell>
        </row>
        <row r="11">
          <cell r="E11">
            <v>19753090130773</v>
          </cell>
          <cell r="F11" t="str">
            <v>2015-16</v>
          </cell>
          <cell r="G11">
            <v>42551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5.1100000000000003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>Ellie Watkins</v>
          </cell>
        </row>
        <row r="12">
          <cell r="E12">
            <v>56725040127076</v>
          </cell>
          <cell r="F12" t="str">
            <v>2015-16</v>
          </cell>
          <cell r="G12">
            <v>42551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5.1100000000000003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 t="str">
            <v>Ellie Watkins</v>
          </cell>
        </row>
        <row r="13">
          <cell r="E13">
            <v>49738820127092</v>
          </cell>
          <cell r="F13" t="str">
            <v>2015-16</v>
          </cell>
          <cell r="G13">
            <v>42551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5.1100000000000003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Ellie Watkins</v>
          </cell>
        </row>
        <row r="14">
          <cell r="E14">
            <v>56725040127043</v>
          </cell>
          <cell r="F14" t="str">
            <v>2015-16</v>
          </cell>
          <cell r="G14">
            <v>42551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5.1100000000000003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Ellie Watkins</v>
          </cell>
        </row>
        <row r="15">
          <cell r="E15">
            <v>45752670120170</v>
          </cell>
          <cell r="F15" t="str">
            <v>2015-16</v>
          </cell>
          <cell r="G15">
            <v>42551</v>
          </cell>
          <cell r="H15">
            <v>54504</v>
          </cell>
          <cell r="I15">
            <v>0</v>
          </cell>
          <cell r="J15">
            <v>54504</v>
          </cell>
          <cell r="K15">
            <v>36210.68</v>
          </cell>
          <cell r="L15">
            <v>0</v>
          </cell>
          <cell r="M15">
            <v>10985.22</v>
          </cell>
          <cell r="N15">
            <v>0</v>
          </cell>
          <cell r="O15">
            <v>6295</v>
          </cell>
          <cell r="P15">
            <v>0</v>
          </cell>
          <cell r="Q15">
            <v>53490.9</v>
          </cell>
          <cell r="R15">
            <v>1.91</v>
          </cell>
          <cell r="S15">
            <v>1014.1</v>
          </cell>
          <cell r="T15">
            <v>54505</v>
          </cell>
          <cell r="U15">
            <v>1</v>
          </cell>
          <cell r="V15">
            <v>54504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 t="str">
            <v>Patricia Dougherty</v>
          </cell>
        </row>
        <row r="16">
          <cell r="E16">
            <v>43693690129254</v>
          </cell>
          <cell r="F16" t="str">
            <v>2015-16</v>
          </cell>
          <cell r="G16">
            <v>42551</v>
          </cell>
          <cell r="H16">
            <v>8896</v>
          </cell>
          <cell r="I16">
            <v>0</v>
          </cell>
          <cell r="J16">
            <v>8896</v>
          </cell>
          <cell r="K16">
            <v>8896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8896</v>
          </cell>
          <cell r="R16">
            <v>5.1100000000000003</v>
          </cell>
          <cell r="S16">
            <v>0</v>
          </cell>
          <cell r="T16">
            <v>8896</v>
          </cell>
          <cell r="U16">
            <v>0</v>
          </cell>
          <cell r="V16">
            <v>8896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Melissa Mora</v>
          </cell>
        </row>
        <row r="17">
          <cell r="E17">
            <v>43694270125617</v>
          </cell>
          <cell r="F17" t="str">
            <v>2015-16</v>
          </cell>
          <cell r="G17">
            <v>42551</v>
          </cell>
          <cell r="H17">
            <v>27691</v>
          </cell>
          <cell r="I17">
            <v>0</v>
          </cell>
          <cell r="J17">
            <v>27691</v>
          </cell>
          <cell r="K17">
            <v>22455</v>
          </cell>
          <cell r="L17">
            <v>3974.12</v>
          </cell>
          <cell r="M17">
            <v>2326.34</v>
          </cell>
          <cell r="N17">
            <v>0</v>
          </cell>
          <cell r="O17">
            <v>0</v>
          </cell>
          <cell r="P17">
            <v>0</v>
          </cell>
          <cell r="Q17">
            <v>28755.46</v>
          </cell>
          <cell r="R17">
            <v>5.1100000000000003</v>
          </cell>
          <cell r="S17">
            <v>0</v>
          </cell>
          <cell r="T17">
            <v>28755.46</v>
          </cell>
          <cell r="U17">
            <v>1064.46</v>
          </cell>
          <cell r="V17">
            <v>27691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 t="str">
            <v>Melissa Mora</v>
          </cell>
        </row>
        <row r="18">
          <cell r="E18">
            <v>43104390116814</v>
          </cell>
          <cell r="F18" t="str">
            <v>2015-16</v>
          </cell>
          <cell r="G18">
            <v>42551</v>
          </cell>
          <cell r="H18">
            <v>50620</v>
          </cell>
          <cell r="I18">
            <v>0</v>
          </cell>
          <cell r="J18">
            <v>50620</v>
          </cell>
          <cell r="K18">
            <v>42186.37</v>
          </cell>
          <cell r="L18">
            <v>4845.46</v>
          </cell>
          <cell r="M18">
            <v>4539.25</v>
          </cell>
          <cell r="N18">
            <v>0</v>
          </cell>
          <cell r="O18">
            <v>0</v>
          </cell>
          <cell r="P18">
            <v>0</v>
          </cell>
          <cell r="Q18">
            <v>51571.08</v>
          </cell>
          <cell r="R18">
            <v>5.1100000000000003</v>
          </cell>
          <cell r="S18">
            <v>0</v>
          </cell>
          <cell r="T18">
            <v>51571.08</v>
          </cell>
          <cell r="U18">
            <v>951.08</v>
          </cell>
          <cell r="V18">
            <v>50620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 t="str">
            <v>Melissa Mora</v>
          </cell>
        </row>
        <row r="19">
          <cell r="E19">
            <v>43694500129247</v>
          </cell>
          <cell r="F19" t="str">
            <v>2015-16</v>
          </cell>
          <cell r="G19">
            <v>42551</v>
          </cell>
          <cell r="H19">
            <v>18669</v>
          </cell>
          <cell r="I19">
            <v>0</v>
          </cell>
          <cell r="J19">
            <v>18669</v>
          </cell>
          <cell r="K19">
            <v>20618.150000000001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20618.150000000001</v>
          </cell>
          <cell r="R19">
            <v>5.1100000000000003</v>
          </cell>
          <cell r="S19">
            <v>0</v>
          </cell>
          <cell r="T19">
            <v>20618.150000000001</v>
          </cell>
          <cell r="U19">
            <v>1949.15</v>
          </cell>
          <cell r="V19">
            <v>18669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 t="str">
            <v>Melissa Mora</v>
          </cell>
        </row>
        <row r="20">
          <cell r="E20">
            <v>43696660131656</v>
          </cell>
          <cell r="F20" t="str">
            <v>2015-16</v>
          </cell>
          <cell r="G20">
            <v>42551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5.1100000000000003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 t="str">
            <v>Melissa Mora</v>
          </cell>
        </row>
        <row r="21">
          <cell r="E21">
            <v>1612590111476</v>
          </cell>
          <cell r="F21" t="str">
            <v>2015-16</v>
          </cell>
          <cell r="G21">
            <v>42551</v>
          </cell>
          <cell r="H21">
            <v>93848</v>
          </cell>
          <cell r="I21">
            <v>0</v>
          </cell>
          <cell r="J21">
            <v>93848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93848</v>
          </cell>
          <cell r="P21">
            <v>0</v>
          </cell>
          <cell r="Q21">
            <v>93848</v>
          </cell>
          <cell r="R21">
            <v>5.1100000000000003</v>
          </cell>
          <cell r="S21">
            <v>0</v>
          </cell>
          <cell r="T21">
            <v>93848</v>
          </cell>
          <cell r="U21">
            <v>0</v>
          </cell>
          <cell r="V21">
            <v>93848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 t="str">
            <v>Robin Detterman</v>
          </cell>
        </row>
        <row r="22">
          <cell r="E22">
            <v>1611190130609</v>
          </cell>
          <cell r="F22" t="str">
            <v>2015-16</v>
          </cell>
          <cell r="G22">
            <v>42551</v>
          </cell>
          <cell r="H22">
            <v>47112</v>
          </cell>
          <cell r="I22">
            <v>0</v>
          </cell>
          <cell r="J22">
            <v>47112</v>
          </cell>
          <cell r="K22">
            <v>14986.2</v>
          </cell>
          <cell r="L22">
            <v>12836.38</v>
          </cell>
          <cell r="M22">
            <v>6157.64</v>
          </cell>
          <cell r="N22">
            <v>0</v>
          </cell>
          <cell r="O22">
            <v>15975.01</v>
          </cell>
          <cell r="P22">
            <v>0</v>
          </cell>
          <cell r="Q22">
            <v>49955.23</v>
          </cell>
          <cell r="R22">
            <v>5.1100000000000003</v>
          </cell>
          <cell r="S22">
            <v>0</v>
          </cell>
          <cell r="T22">
            <v>49955.23</v>
          </cell>
          <cell r="U22">
            <v>2843.23</v>
          </cell>
          <cell r="V22">
            <v>47112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 t="str">
            <v>Patti Wilczek</v>
          </cell>
        </row>
        <row r="23">
          <cell r="E23">
            <v>37683380111898</v>
          </cell>
          <cell r="F23" t="str">
            <v>2015-16</v>
          </cell>
          <cell r="G23">
            <v>42551</v>
          </cell>
          <cell r="H23">
            <v>59767</v>
          </cell>
          <cell r="I23">
            <v>0</v>
          </cell>
          <cell r="J23">
            <v>59767</v>
          </cell>
          <cell r="K23">
            <v>44422</v>
          </cell>
          <cell r="L23">
            <v>0</v>
          </cell>
          <cell r="M23">
            <v>9345</v>
          </cell>
          <cell r="N23">
            <v>0</v>
          </cell>
          <cell r="O23">
            <v>6000</v>
          </cell>
          <cell r="P23">
            <v>0</v>
          </cell>
          <cell r="Q23">
            <v>59767</v>
          </cell>
          <cell r="R23">
            <v>5.1100000000000003</v>
          </cell>
          <cell r="S23">
            <v>0</v>
          </cell>
          <cell r="T23">
            <v>59767</v>
          </cell>
          <cell r="U23">
            <v>0</v>
          </cell>
          <cell r="V23">
            <v>59767</v>
          </cell>
          <cell r="W23">
            <v>1404</v>
          </cell>
          <cell r="X23">
            <v>0</v>
          </cell>
          <cell r="Y23">
            <v>171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1575</v>
          </cell>
          <cell r="AE23" t="str">
            <v>Andy Kim</v>
          </cell>
        </row>
        <row r="24">
          <cell r="E24">
            <v>19647330121285</v>
          </cell>
          <cell r="F24" t="str">
            <v>2015-16</v>
          </cell>
          <cell r="G24">
            <v>42551</v>
          </cell>
          <cell r="H24">
            <v>65029</v>
          </cell>
          <cell r="I24">
            <v>0</v>
          </cell>
          <cell r="J24">
            <v>65029</v>
          </cell>
          <cell r="K24">
            <v>52383.65</v>
          </cell>
          <cell r="L24">
            <v>0</v>
          </cell>
          <cell r="M24">
            <v>12645.35</v>
          </cell>
          <cell r="N24">
            <v>0</v>
          </cell>
          <cell r="O24">
            <v>0</v>
          </cell>
          <cell r="P24">
            <v>0</v>
          </cell>
          <cell r="Q24">
            <v>65029</v>
          </cell>
          <cell r="R24">
            <v>3.86</v>
          </cell>
          <cell r="S24">
            <v>0.1</v>
          </cell>
          <cell r="T24">
            <v>65029.1</v>
          </cell>
          <cell r="U24">
            <v>0.1</v>
          </cell>
          <cell r="V24">
            <v>65029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 t="str">
            <v>Ana Villanueva</v>
          </cell>
        </row>
        <row r="25">
          <cell r="E25">
            <v>19647330123141</v>
          </cell>
          <cell r="F25" t="str">
            <v>2015-16</v>
          </cell>
          <cell r="G25">
            <v>42551</v>
          </cell>
          <cell r="H25">
            <v>37965</v>
          </cell>
          <cell r="I25">
            <v>0</v>
          </cell>
          <cell r="J25">
            <v>37965</v>
          </cell>
          <cell r="K25">
            <v>30372</v>
          </cell>
          <cell r="L25">
            <v>0</v>
          </cell>
          <cell r="M25">
            <v>7593</v>
          </cell>
          <cell r="N25">
            <v>0</v>
          </cell>
          <cell r="O25">
            <v>0</v>
          </cell>
          <cell r="P25">
            <v>0</v>
          </cell>
          <cell r="Q25">
            <v>37965</v>
          </cell>
          <cell r="R25">
            <v>3.86</v>
          </cell>
          <cell r="S25">
            <v>0</v>
          </cell>
          <cell r="T25">
            <v>37965</v>
          </cell>
          <cell r="U25">
            <v>0</v>
          </cell>
          <cell r="V25">
            <v>37965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 t="str">
            <v>Ana Villanueva</v>
          </cell>
        </row>
        <row r="26">
          <cell r="E26">
            <v>19647330108936</v>
          </cell>
          <cell r="F26" t="str">
            <v>2015-16</v>
          </cell>
          <cell r="G26">
            <v>42551</v>
          </cell>
          <cell r="H26">
            <v>76933</v>
          </cell>
          <cell r="I26">
            <v>0</v>
          </cell>
          <cell r="J26">
            <v>76933</v>
          </cell>
          <cell r="K26">
            <v>61546.400000000001</v>
          </cell>
          <cell r="L26">
            <v>0</v>
          </cell>
          <cell r="M26">
            <v>15386.6</v>
          </cell>
          <cell r="N26">
            <v>0</v>
          </cell>
          <cell r="O26">
            <v>0</v>
          </cell>
          <cell r="P26">
            <v>0</v>
          </cell>
          <cell r="Q26">
            <v>76933</v>
          </cell>
          <cell r="R26">
            <v>3.86</v>
          </cell>
          <cell r="S26">
            <v>0</v>
          </cell>
          <cell r="T26">
            <v>76933</v>
          </cell>
          <cell r="U26">
            <v>0</v>
          </cell>
          <cell r="V26">
            <v>76933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 t="str">
            <v>Ana Villanueva</v>
          </cell>
        </row>
        <row r="27">
          <cell r="E27">
            <v>19647330108894</v>
          </cell>
          <cell r="F27" t="str">
            <v>2015-16</v>
          </cell>
          <cell r="G27">
            <v>42551</v>
          </cell>
          <cell r="H27">
            <v>75805</v>
          </cell>
          <cell r="I27">
            <v>0</v>
          </cell>
          <cell r="J27">
            <v>75805</v>
          </cell>
          <cell r="K27">
            <v>60644</v>
          </cell>
          <cell r="L27">
            <v>0</v>
          </cell>
          <cell r="M27">
            <v>15161</v>
          </cell>
          <cell r="N27">
            <v>0</v>
          </cell>
          <cell r="O27">
            <v>0</v>
          </cell>
          <cell r="P27">
            <v>0</v>
          </cell>
          <cell r="Q27">
            <v>75805</v>
          </cell>
          <cell r="R27">
            <v>3.86</v>
          </cell>
          <cell r="S27">
            <v>0</v>
          </cell>
          <cell r="T27">
            <v>75805</v>
          </cell>
          <cell r="U27">
            <v>0</v>
          </cell>
          <cell r="V27">
            <v>75805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 t="str">
            <v>Ana Villanueva</v>
          </cell>
        </row>
        <row r="28">
          <cell r="E28">
            <v>43693690125526</v>
          </cell>
          <cell r="F28" t="str">
            <v>2015-16</v>
          </cell>
          <cell r="G28">
            <v>42551</v>
          </cell>
          <cell r="H28">
            <v>58639</v>
          </cell>
          <cell r="I28">
            <v>0</v>
          </cell>
          <cell r="J28">
            <v>58639</v>
          </cell>
          <cell r="K28">
            <v>58639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58639</v>
          </cell>
          <cell r="R28">
            <v>9.0500000000000007</v>
          </cell>
          <cell r="S28">
            <v>0</v>
          </cell>
          <cell r="T28">
            <v>58639</v>
          </cell>
          <cell r="U28">
            <v>0</v>
          </cell>
          <cell r="V28">
            <v>58639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 t="str">
            <v>Russell Michaud</v>
          </cell>
        </row>
        <row r="29">
          <cell r="E29">
            <v>43694270132274</v>
          </cell>
          <cell r="F29" t="str">
            <v>2015-16</v>
          </cell>
          <cell r="G29">
            <v>42551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5.1100000000000003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 t="str">
            <v>Russell Michaud</v>
          </cell>
        </row>
        <row r="30">
          <cell r="E30">
            <v>43104390129213</v>
          </cell>
          <cell r="F30" t="str">
            <v>2015-16</v>
          </cell>
          <cell r="G30">
            <v>42551</v>
          </cell>
          <cell r="H30">
            <v>21050</v>
          </cell>
          <cell r="I30">
            <v>0</v>
          </cell>
          <cell r="J30">
            <v>21050</v>
          </cell>
          <cell r="K30">
            <v>21050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21050</v>
          </cell>
          <cell r="R30">
            <v>5.1100000000000003</v>
          </cell>
          <cell r="S30">
            <v>0</v>
          </cell>
          <cell r="T30">
            <v>21050</v>
          </cell>
          <cell r="U30">
            <v>0</v>
          </cell>
          <cell r="V30">
            <v>21050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 t="str">
            <v>Russell Michaud</v>
          </cell>
        </row>
        <row r="31">
          <cell r="E31">
            <v>36675870120592</v>
          </cell>
          <cell r="F31" t="str">
            <v>2015-16</v>
          </cell>
          <cell r="G31">
            <v>42551</v>
          </cell>
          <cell r="H31">
            <v>180303</v>
          </cell>
          <cell r="I31">
            <v>0</v>
          </cell>
          <cell r="J31">
            <v>180303</v>
          </cell>
          <cell r="K31">
            <v>158351.23000000001</v>
          </cell>
          <cell r="L31">
            <v>0</v>
          </cell>
          <cell r="M31">
            <v>12113.87</v>
          </cell>
          <cell r="N31">
            <v>0</v>
          </cell>
          <cell r="O31">
            <v>9837.9</v>
          </cell>
          <cell r="P31">
            <v>0</v>
          </cell>
          <cell r="Q31">
            <v>180303</v>
          </cell>
          <cell r="R31">
            <v>5.3</v>
          </cell>
          <cell r="S31">
            <v>0</v>
          </cell>
          <cell r="T31">
            <v>180303</v>
          </cell>
          <cell r="U31">
            <v>0</v>
          </cell>
          <cell r="V31">
            <v>180303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 t="str">
            <v>Connie Petit</v>
          </cell>
        </row>
        <row r="32">
          <cell r="E32">
            <v>36677360131151</v>
          </cell>
          <cell r="F32" t="str">
            <v>2015-16</v>
          </cell>
          <cell r="G32">
            <v>42551</v>
          </cell>
          <cell r="H32">
            <v>36837</v>
          </cell>
          <cell r="I32">
            <v>0</v>
          </cell>
          <cell r="J32">
            <v>36837</v>
          </cell>
          <cell r="K32">
            <v>34315.26</v>
          </cell>
          <cell r="L32">
            <v>0</v>
          </cell>
          <cell r="M32">
            <v>2521.7399999999998</v>
          </cell>
          <cell r="N32">
            <v>0</v>
          </cell>
          <cell r="O32">
            <v>0</v>
          </cell>
          <cell r="P32">
            <v>0</v>
          </cell>
          <cell r="Q32">
            <v>36837</v>
          </cell>
          <cell r="R32">
            <v>5.1100000000000003</v>
          </cell>
          <cell r="S32">
            <v>0</v>
          </cell>
          <cell r="T32">
            <v>36837</v>
          </cell>
          <cell r="U32">
            <v>0</v>
          </cell>
          <cell r="V32">
            <v>36837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 t="str">
            <v>Dr. Connie Petit</v>
          </cell>
        </row>
        <row r="33">
          <cell r="E33">
            <v>10623800124982</v>
          </cell>
          <cell r="F33" t="str">
            <v>2015-16</v>
          </cell>
          <cell r="G33">
            <v>42551</v>
          </cell>
          <cell r="H33">
            <v>71670</v>
          </cell>
          <cell r="I33">
            <v>0</v>
          </cell>
          <cell r="J33">
            <v>71670</v>
          </cell>
          <cell r="K33">
            <v>52668.93</v>
          </cell>
          <cell r="L33">
            <v>0</v>
          </cell>
          <cell r="M33">
            <v>4029.17</v>
          </cell>
          <cell r="N33">
            <v>0</v>
          </cell>
          <cell r="O33">
            <v>14971.9</v>
          </cell>
          <cell r="P33">
            <v>0</v>
          </cell>
          <cell r="Q33">
            <v>71670</v>
          </cell>
          <cell r="R33">
            <v>4.88</v>
          </cell>
          <cell r="S33">
            <v>0</v>
          </cell>
          <cell r="T33">
            <v>71670</v>
          </cell>
          <cell r="U33">
            <v>0</v>
          </cell>
          <cell r="V33">
            <v>71670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 t="str">
            <v>Dr. Connie Petit</v>
          </cell>
        </row>
        <row r="34">
          <cell r="E34">
            <v>37683380124206</v>
          </cell>
          <cell r="F34" t="str">
            <v>2015-16</v>
          </cell>
          <cell r="G34">
            <v>42551</v>
          </cell>
          <cell r="H34">
            <v>31951</v>
          </cell>
          <cell r="I34">
            <v>0</v>
          </cell>
          <cell r="J34">
            <v>31951</v>
          </cell>
          <cell r="K34">
            <v>9150</v>
          </cell>
          <cell r="L34">
            <v>0</v>
          </cell>
          <cell r="M34">
            <v>1350</v>
          </cell>
          <cell r="N34">
            <v>0</v>
          </cell>
          <cell r="O34">
            <v>22058</v>
          </cell>
          <cell r="P34">
            <v>0</v>
          </cell>
          <cell r="Q34">
            <v>32558</v>
          </cell>
          <cell r="R34">
            <v>5.1100000000000003</v>
          </cell>
          <cell r="S34">
            <v>0</v>
          </cell>
          <cell r="T34">
            <v>32558</v>
          </cell>
          <cell r="U34">
            <v>607</v>
          </cell>
          <cell r="V34">
            <v>31951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 t="str">
            <v>Jan Perry</v>
          </cell>
        </row>
        <row r="35">
          <cell r="E35">
            <v>19768850132928</v>
          </cell>
          <cell r="F35" t="str">
            <v>2015-16</v>
          </cell>
          <cell r="G35">
            <v>42551</v>
          </cell>
          <cell r="H35">
            <v>14033</v>
          </cell>
          <cell r="I35">
            <v>0</v>
          </cell>
          <cell r="J35">
            <v>14033</v>
          </cell>
          <cell r="K35">
            <v>16129.64</v>
          </cell>
          <cell r="L35">
            <v>0</v>
          </cell>
          <cell r="M35">
            <v>2667.41</v>
          </cell>
          <cell r="N35">
            <v>0</v>
          </cell>
          <cell r="O35">
            <v>667.53</v>
          </cell>
          <cell r="P35">
            <v>0</v>
          </cell>
          <cell r="Q35">
            <v>19464.579999999998</v>
          </cell>
          <cell r="R35">
            <v>5.1100000000000003</v>
          </cell>
          <cell r="S35">
            <v>0</v>
          </cell>
          <cell r="T35">
            <v>19464.580000000002</v>
          </cell>
          <cell r="U35">
            <v>5431.58</v>
          </cell>
          <cell r="V35">
            <v>14033.000000000002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 t="str">
            <v>Minnie Ferguson</v>
          </cell>
        </row>
        <row r="36">
          <cell r="E36">
            <v>19648570112714</v>
          </cell>
          <cell r="F36" t="str">
            <v>2015-16</v>
          </cell>
          <cell r="G36">
            <v>42551</v>
          </cell>
          <cell r="H36">
            <v>145470</v>
          </cell>
          <cell r="I36">
            <v>0</v>
          </cell>
          <cell r="J36">
            <v>145470</v>
          </cell>
          <cell r="K36">
            <v>73309</v>
          </cell>
          <cell r="L36">
            <v>0</v>
          </cell>
          <cell r="M36">
            <v>30821</v>
          </cell>
          <cell r="N36">
            <v>0</v>
          </cell>
          <cell r="O36">
            <v>41340</v>
          </cell>
          <cell r="P36">
            <v>0</v>
          </cell>
          <cell r="Q36">
            <v>145470</v>
          </cell>
          <cell r="R36">
            <v>14.05</v>
          </cell>
          <cell r="S36">
            <v>0</v>
          </cell>
          <cell r="T36">
            <v>145470</v>
          </cell>
          <cell r="U36">
            <v>0</v>
          </cell>
          <cell r="V36">
            <v>145470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 t="str">
            <v>Connie Petit</v>
          </cell>
        </row>
        <row r="37">
          <cell r="E37">
            <v>37683380114520</v>
          </cell>
          <cell r="F37" t="str">
            <v>2015-16</v>
          </cell>
          <cell r="G37">
            <v>42551</v>
          </cell>
          <cell r="H37">
            <v>17542</v>
          </cell>
          <cell r="I37">
            <v>0</v>
          </cell>
          <cell r="J37">
            <v>17542</v>
          </cell>
          <cell r="K37">
            <v>15635.84</v>
          </cell>
          <cell r="L37">
            <v>0</v>
          </cell>
          <cell r="M37">
            <v>1912.26</v>
          </cell>
          <cell r="N37">
            <v>0</v>
          </cell>
          <cell r="O37">
            <v>0</v>
          </cell>
          <cell r="P37">
            <v>0</v>
          </cell>
          <cell r="Q37">
            <v>17548.099999999999</v>
          </cell>
          <cell r="R37">
            <v>5.1100000000000003</v>
          </cell>
          <cell r="S37">
            <v>0</v>
          </cell>
          <cell r="T37">
            <v>17548.099999999999</v>
          </cell>
          <cell r="U37">
            <v>6.1</v>
          </cell>
          <cell r="V37">
            <v>17542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 t="str">
            <v>Daniel Ruiz</v>
          </cell>
        </row>
        <row r="38">
          <cell r="E38">
            <v>1612596118608</v>
          </cell>
          <cell r="F38" t="str">
            <v>2015-16</v>
          </cell>
          <cell r="G38">
            <v>42551</v>
          </cell>
          <cell r="H38">
            <v>54254</v>
          </cell>
          <cell r="I38">
            <v>0</v>
          </cell>
          <cell r="J38">
            <v>54254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54254</v>
          </cell>
          <cell r="P38">
            <v>0</v>
          </cell>
          <cell r="Q38">
            <v>54254</v>
          </cell>
          <cell r="R38">
            <v>5.1100000000000003</v>
          </cell>
          <cell r="S38">
            <v>0</v>
          </cell>
          <cell r="T38">
            <v>54254</v>
          </cell>
          <cell r="U38">
            <v>0</v>
          </cell>
          <cell r="V38">
            <v>54254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 t="str">
            <v>Robin Detterman</v>
          </cell>
        </row>
        <row r="39">
          <cell r="E39">
            <v>34674470120469</v>
          </cell>
          <cell r="F39" t="str">
            <v>2015-16</v>
          </cell>
          <cell r="G39">
            <v>42551</v>
          </cell>
          <cell r="H39">
            <v>53376</v>
          </cell>
          <cell r="I39">
            <v>0</v>
          </cell>
          <cell r="J39">
            <v>53376</v>
          </cell>
          <cell r="K39">
            <v>38500</v>
          </cell>
          <cell r="L39">
            <v>0</v>
          </cell>
          <cell r="M39">
            <v>14876</v>
          </cell>
          <cell r="N39">
            <v>0</v>
          </cell>
          <cell r="O39">
            <v>0</v>
          </cell>
          <cell r="P39">
            <v>0</v>
          </cell>
          <cell r="Q39">
            <v>53376</v>
          </cell>
          <cell r="R39">
            <v>5.1100000000000003</v>
          </cell>
          <cell r="S39">
            <v>0</v>
          </cell>
          <cell r="T39">
            <v>53376</v>
          </cell>
          <cell r="U39">
            <v>0</v>
          </cell>
          <cell r="V39">
            <v>53376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 t="str">
            <v xml:space="preserve">Lisa Freccero </v>
          </cell>
        </row>
        <row r="40">
          <cell r="E40">
            <v>34674470121467</v>
          </cell>
          <cell r="F40" t="str">
            <v>2015-16</v>
          </cell>
          <cell r="G40">
            <v>42551</v>
          </cell>
          <cell r="H40">
            <v>45733</v>
          </cell>
          <cell r="I40">
            <v>0</v>
          </cell>
          <cell r="J40">
            <v>45733</v>
          </cell>
          <cell r="K40">
            <v>36776</v>
          </cell>
          <cell r="L40">
            <v>0</v>
          </cell>
          <cell r="M40">
            <v>8957</v>
          </cell>
          <cell r="N40">
            <v>0</v>
          </cell>
          <cell r="O40">
            <v>0</v>
          </cell>
          <cell r="P40">
            <v>0</v>
          </cell>
          <cell r="Q40">
            <v>45733</v>
          </cell>
          <cell r="R40">
            <v>5.1100000000000003</v>
          </cell>
          <cell r="S40">
            <v>0</v>
          </cell>
          <cell r="T40">
            <v>45733</v>
          </cell>
          <cell r="U40">
            <v>0</v>
          </cell>
          <cell r="V40">
            <v>45733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 t="str">
            <v xml:space="preserve">Lisa Freccero </v>
          </cell>
        </row>
        <row r="41">
          <cell r="E41">
            <v>19101990109660</v>
          </cell>
          <cell r="F41" t="str">
            <v>2015-16</v>
          </cell>
          <cell r="G41">
            <v>42551</v>
          </cell>
          <cell r="H41">
            <v>23806</v>
          </cell>
          <cell r="I41">
            <v>0</v>
          </cell>
          <cell r="J41">
            <v>23806</v>
          </cell>
          <cell r="K41">
            <v>19649</v>
          </cell>
          <cell r="L41">
            <v>0</v>
          </cell>
          <cell r="M41">
            <v>4157</v>
          </cell>
          <cell r="N41">
            <v>0</v>
          </cell>
          <cell r="O41">
            <v>0</v>
          </cell>
          <cell r="P41">
            <v>0</v>
          </cell>
          <cell r="Q41">
            <v>23806</v>
          </cell>
          <cell r="R41">
            <v>3.86</v>
          </cell>
          <cell r="S41">
            <v>0</v>
          </cell>
          <cell r="T41">
            <v>23806</v>
          </cell>
          <cell r="U41">
            <v>0</v>
          </cell>
          <cell r="V41">
            <v>23806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 t="str">
            <v xml:space="preserve">Lisa Freccero </v>
          </cell>
        </row>
        <row r="42">
          <cell r="E42">
            <v>39686760121541</v>
          </cell>
          <cell r="F42" t="str">
            <v>2015-16</v>
          </cell>
          <cell r="G42">
            <v>42551</v>
          </cell>
          <cell r="H42">
            <v>38466</v>
          </cell>
          <cell r="I42">
            <v>0</v>
          </cell>
          <cell r="J42">
            <v>38466</v>
          </cell>
          <cell r="K42">
            <v>33294</v>
          </cell>
          <cell r="L42">
            <v>0</v>
          </cell>
          <cell r="M42">
            <v>5172</v>
          </cell>
          <cell r="N42">
            <v>0</v>
          </cell>
          <cell r="O42">
            <v>0</v>
          </cell>
          <cell r="P42">
            <v>0</v>
          </cell>
          <cell r="Q42">
            <v>38466</v>
          </cell>
          <cell r="R42">
            <v>5.1100000000000003</v>
          </cell>
          <cell r="S42">
            <v>0</v>
          </cell>
          <cell r="T42">
            <v>38466</v>
          </cell>
          <cell r="U42">
            <v>0</v>
          </cell>
          <cell r="V42">
            <v>38466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 t="str">
            <v xml:space="preserve">Lisa Freccero </v>
          </cell>
        </row>
        <row r="43">
          <cell r="E43">
            <v>39685850101956</v>
          </cell>
          <cell r="F43" t="str">
            <v>2015-16</v>
          </cell>
          <cell r="G43">
            <v>42551</v>
          </cell>
          <cell r="H43">
            <v>90715</v>
          </cell>
          <cell r="I43">
            <v>0</v>
          </cell>
          <cell r="J43">
            <v>90715</v>
          </cell>
          <cell r="K43">
            <v>67746</v>
          </cell>
          <cell r="L43">
            <v>0</v>
          </cell>
          <cell r="M43">
            <v>22969</v>
          </cell>
          <cell r="N43">
            <v>0</v>
          </cell>
          <cell r="O43">
            <v>0</v>
          </cell>
          <cell r="P43">
            <v>0</v>
          </cell>
          <cell r="Q43">
            <v>90715</v>
          </cell>
          <cell r="R43">
            <v>5.1100000000000003</v>
          </cell>
          <cell r="S43">
            <v>0</v>
          </cell>
          <cell r="T43">
            <v>90715</v>
          </cell>
          <cell r="U43">
            <v>0</v>
          </cell>
          <cell r="V43">
            <v>90715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 t="str">
            <v xml:space="preserve">Lisa Freccero </v>
          </cell>
        </row>
        <row r="44">
          <cell r="E44">
            <v>1612590109819</v>
          </cell>
          <cell r="F44" t="str">
            <v>2015-16</v>
          </cell>
          <cell r="G44">
            <v>42551</v>
          </cell>
          <cell r="H44">
            <v>70918</v>
          </cell>
          <cell r="I44">
            <v>0</v>
          </cell>
          <cell r="J44">
            <v>70918</v>
          </cell>
          <cell r="K44">
            <v>56431</v>
          </cell>
          <cell r="L44">
            <v>0</v>
          </cell>
          <cell r="M44">
            <v>14487</v>
          </cell>
          <cell r="N44">
            <v>0</v>
          </cell>
          <cell r="O44">
            <v>0</v>
          </cell>
          <cell r="P44">
            <v>0</v>
          </cell>
          <cell r="Q44">
            <v>70918</v>
          </cell>
          <cell r="R44">
            <v>5.1100000000000003</v>
          </cell>
          <cell r="S44">
            <v>0</v>
          </cell>
          <cell r="T44">
            <v>70918</v>
          </cell>
          <cell r="U44">
            <v>0</v>
          </cell>
          <cell r="V44">
            <v>70918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 t="str">
            <v xml:space="preserve">Lisa Freccero </v>
          </cell>
        </row>
        <row r="45">
          <cell r="E45">
            <v>34674390102343</v>
          </cell>
          <cell r="F45" t="str">
            <v>2015-16</v>
          </cell>
          <cell r="G45">
            <v>42551</v>
          </cell>
          <cell r="H45">
            <v>37715</v>
          </cell>
          <cell r="I45">
            <v>0</v>
          </cell>
          <cell r="J45">
            <v>37715</v>
          </cell>
          <cell r="K45">
            <v>27643</v>
          </cell>
          <cell r="L45">
            <v>0</v>
          </cell>
          <cell r="M45">
            <v>10072</v>
          </cell>
          <cell r="N45">
            <v>0</v>
          </cell>
          <cell r="O45">
            <v>0</v>
          </cell>
          <cell r="P45">
            <v>0</v>
          </cell>
          <cell r="Q45">
            <v>37715</v>
          </cell>
          <cell r="R45">
            <v>5.1100000000000003</v>
          </cell>
          <cell r="S45">
            <v>0</v>
          </cell>
          <cell r="T45">
            <v>37715</v>
          </cell>
          <cell r="U45">
            <v>0</v>
          </cell>
          <cell r="V45">
            <v>37715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 t="str">
            <v xml:space="preserve">Lisa Freccero </v>
          </cell>
        </row>
        <row r="46">
          <cell r="E46">
            <v>1612590128413</v>
          </cell>
          <cell r="F46" t="str">
            <v>2015-16</v>
          </cell>
          <cell r="G46">
            <v>42551</v>
          </cell>
          <cell r="H46">
            <v>34707</v>
          </cell>
          <cell r="I46">
            <v>0</v>
          </cell>
          <cell r="J46">
            <v>34707</v>
          </cell>
          <cell r="K46">
            <v>27004</v>
          </cell>
          <cell r="L46">
            <v>0</v>
          </cell>
          <cell r="M46">
            <v>7703</v>
          </cell>
          <cell r="N46">
            <v>0</v>
          </cell>
          <cell r="O46">
            <v>0</v>
          </cell>
          <cell r="P46">
            <v>0</v>
          </cell>
          <cell r="Q46">
            <v>34707</v>
          </cell>
          <cell r="R46">
            <v>5.1100000000000003</v>
          </cell>
          <cell r="S46">
            <v>0</v>
          </cell>
          <cell r="T46">
            <v>34707</v>
          </cell>
          <cell r="U46">
            <v>0</v>
          </cell>
          <cell r="V46">
            <v>34707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 t="str">
            <v xml:space="preserve">Lisa Freccero </v>
          </cell>
        </row>
        <row r="47">
          <cell r="E47">
            <v>41689990134197</v>
          </cell>
          <cell r="F47" t="str">
            <v>2015-16</v>
          </cell>
          <cell r="G47">
            <v>42551</v>
          </cell>
          <cell r="H47">
            <v>95100</v>
          </cell>
          <cell r="I47">
            <v>0</v>
          </cell>
          <cell r="J47">
            <v>95100</v>
          </cell>
          <cell r="K47">
            <v>72533</v>
          </cell>
          <cell r="L47">
            <v>0</v>
          </cell>
          <cell r="M47">
            <v>22567</v>
          </cell>
          <cell r="N47">
            <v>0</v>
          </cell>
          <cell r="O47">
            <v>0</v>
          </cell>
          <cell r="P47">
            <v>0</v>
          </cell>
          <cell r="Q47">
            <v>95100</v>
          </cell>
          <cell r="R47">
            <v>5.1100000000000003</v>
          </cell>
          <cell r="S47">
            <v>0</v>
          </cell>
          <cell r="T47">
            <v>95100</v>
          </cell>
          <cell r="U47">
            <v>0</v>
          </cell>
          <cell r="V47">
            <v>95100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 t="str">
            <v xml:space="preserve">Lisa Freccero </v>
          </cell>
        </row>
        <row r="48">
          <cell r="E48">
            <v>1612590120188</v>
          </cell>
          <cell r="F48" t="str">
            <v>2015-16</v>
          </cell>
          <cell r="G48">
            <v>42551</v>
          </cell>
          <cell r="H48">
            <v>27940</v>
          </cell>
          <cell r="I48">
            <v>0</v>
          </cell>
          <cell r="J48">
            <v>27940</v>
          </cell>
          <cell r="K48">
            <v>23327</v>
          </cell>
          <cell r="L48">
            <v>0</v>
          </cell>
          <cell r="M48">
            <v>4613</v>
          </cell>
          <cell r="N48">
            <v>0</v>
          </cell>
          <cell r="O48">
            <v>0</v>
          </cell>
          <cell r="P48">
            <v>0</v>
          </cell>
          <cell r="Q48">
            <v>27940</v>
          </cell>
          <cell r="R48">
            <v>5.1100000000000003</v>
          </cell>
          <cell r="S48">
            <v>0</v>
          </cell>
          <cell r="T48">
            <v>27940</v>
          </cell>
          <cell r="U48">
            <v>0</v>
          </cell>
          <cell r="V48">
            <v>27940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 t="str">
            <v xml:space="preserve">Lisa Freccero </v>
          </cell>
        </row>
        <row r="49">
          <cell r="E49">
            <v>1612590118224</v>
          </cell>
          <cell r="F49" t="str">
            <v>2015-16</v>
          </cell>
          <cell r="G49">
            <v>42551</v>
          </cell>
          <cell r="H49">
            <v>70416</v>
          </cell>
          <cell r="I49">
            <v>0</v>
          </cell>
          <cell r="J49">
            <v>70416</v>
          </cell>
          <cell r="K49">
            <v>58153</v>
          </cell>
          <cell r="L49">
            <v>0</v>
          </cell>
          <cell r="M49">
            <v>12263</v>
          </cell>
          <cell r="N49">
            <v>0</v>
          </cell>
          <cell r="O49">
            <v>0</v>
          </cell>
          <cell r="P49">
            <v>0</v>
          </cell>
          <cell r="Q49">
            <v>70416</v>
          </cell>
          <cell r="R49">
            <v>5.1100000000000003</v>
          </cell>
          <cell r="S49">
            <v>0</v>
          </cell>
          <cell r="T49">
            <v>70416</v>
          </cell>
          <cell r="U49">
            <v>0</v>
          </cell>
          <cell r="V49">
            <v>70416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 xml:space="preserve">Lisa Freccero </v>
          </cell>
        </row>
        <row r="50">
          <cell r="E50">
            <v>19647330114884</v>
          </cell>
          <cell r="F50" t="str">
            <v>2015-16</v>
          </cell>
          <cell r="G50">
            <v>42551</v>
          </cell>
          <cell r="H50">
            <v>37088</v>
          </cell>
          <cell r="I50">
            <v>0</v>
          </cell>
          <cell r="J50">
            <v>37088</v>
          </cell>
          <cell r="K50">
            <v>28933</v>
          </cell>
          <cell r="L50">
            <v>0</v>
          </cell>
          <cell r="M50">
            <v>8155</v>
          </cell>
          <cell r="N50">
            <v>0</v>
          </cell>
          <cell r="O50">
            <v>0</v>
          </cell>
          <cell r="P50">
            <v>0</v>
          </cell>
          <cell r="Q50">
            <v>37088</v>
          </cell>
          <cell r="R50">
            <v>3.86</v>
          </cell>
          <cell r="S50">
            <v>0</v>
          </cell>
          <cell r="T50">
            <v>37088</v>
          </cell>
          <cell r="U50">
            <v>0</v>
          </cell>
          <cell r="V50">
            <v>37088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 xml:space="preserve">Lisa Freccero </v>
          </cell>
        </row>
        <row r="51">
          <cell r="E51">
            <v>39686760118497</v>
          </cell>
          <cell r="F51" t="str">
            <v>2015-16</v>
          </cell>
          <cell r="G51">
            <v>42551</v>
          </cell>
          <cell r="H51">
            <v>86580</v>
          </cell>
          <cell r="I51">
            <v>0</v>
          </cell>
          <cell r="J51">
            <v>86580</v>
          </cell>
          <cell r="K51">
            <v>64295</v>
          </cell>
          <cell r="L51">
            <v>0</v>
          </cell>
          <cell r="M51">
            <v>22285</v>
          </cell>
          <cell r="N51">
            <v>0</v>
          </cell>
          <cell r="O51">
            <v>0</v>
          </cell>
          <cell r="P51">
            <v>0</v>
          </cell>
          <cell r="Q51">
            <v>86580</v>
          </cell>
          <cell r="R51">
            <v>5.1100000000000003</v>
          </cell>
          <cell r="S51">
            <v>0</v>
          </cell>
          <cell r="T51">
            <v>86580</v>
          </cell>
          <cell r="U51">
            <v>0</v>
          </cell>
          <cell r="V51">
            <v>86580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 t="str">
            <v xml:space="preserve">Lisa Freccero </v>
          </cell>
        </row>
        <row r="52">
          <cell r="E52">
            <v>1612590130666</v>
          </cell>
          <cell r="F52" t="str">
            <v>2015-16</v>
          </cell>
          <cell r="G52">
            <v>42551</v>
          </cell>
          <cell r="H52">
            <v>61521</v>
          </cell>
          <cell r="I52">
            <v>0</v>
          </cell>
          <cell r="J52">
            <v>61521</v>
          </cell>
          <cell r="K52">
            <v>51160</v>
          </cell>
          <cell r="L52">
            <v>0</v>
          </cell>
          <cell r="M52">
            <v>10361</v>
          </cell>
          <cell r="N52">
            <v>0</v>
          </cell>
          <cell r="O52">
            <v>0</v>
          </cell>
          <cell r="P52">
            <v>0</v>
          </cell>
          <cell r="Q52">
            <v>61521</v>
          </cell>
          <cell r="R52">
            <v>5.1100000000000003</v>
          </cell>
          <cell r="S52">
            <v>0</v>
          </cell>
          <cell r="T52">
            <v>61521</v>
          </cell>
          <cell r="U52">
            <v>0</v>
          </cell>
          <cell r="V52">
            <v>61521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 t="str">
            <v xml:space="preserve">Lisa Freccero </v>
          </cell>
        </row>
        <row r="53">
          <cell r="E53">
            <v>1612596117568</v>
          </cell>
          <cell r="F53" t="str">
            <v>2015-16</v>
          </cell>
          <cell r="G53">
            <v>42551</v>
          </cell>
          <cell r="H53">
            <v>49242</v>
          </cell>
          <cell r="I53">
            <v>0</v>
          </cell>
          <cell r="J53">
            <v>49242</v>
          </cell>
          <cell r="K53">
            <v>40957</v>
          </cell>
          <cell r="L53">
            <v>0</v>
          </cell>
          <cell r="M53">
            <v>8285</v>
          </cell>
          <cell r="N53">
            <v>0</v>
          </cell>
          <cell r="O53">
            <v>0</v>
          </cell>
          <cell r="P53">
            <v>0</v>
          </cell>
          <cell r="Q53">
            <v>49242</v>
          </cell>
          <cell r="R53">
            <v>5.1100000000000003</v>
          </cell>
          <cell r="S53">
            <v>0</v>
          </cell>
          <cell r="T53">
            <v>49242</v>
          </cell>
          <cell r="U53">
            <v>0</v>
          </cell>
          <cell r="V53">
            <v>49242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 t="str">
            <v xml:space="preserve">Lisa Freccero </v>
          </cell>
        </row>
        <row r="54">
          <cell r="E54">
            <v>19101990112128</v>
          </cell>
          <cell r="F54" t="str">
            <v>2015-16</v>
          </cell>
          <cell r="G54">
            <v>42551</v>
          </cell>
          <cell r="H54">
            <v>71169</v>
          </cell>
          <cell r="I54">
            <v>0</v>
          </cell>
          <cell r="J54">
            <v>71169</v>
          </cell>
          <cell r="K54">
            <v>55399</v>
          </cell>
          <cell r="L54">
            <v>0</v>
          </cell>
          <cell r="M54">
            <v>15770</v>
          </cell>
          <cell r="N54">
            <v>0</v>
          </cell>
          <cell r="O54">
            <v>0</v>
          </cell>
          <cell r="P54">
            <v>0</v>
          </cell>
          <cell r="Q54">
            <v>71169</v>
          </cell>
          <cell r="R54">
            <v>3.86</v>
          </cell>
          <cell r="S54">
            <v>0</v>
          </cell>
          <cell r="T54">
            <v>71169</v>
          </cell>
          <cell r="U54">
            <v>0</v>
          </cell>
          <cell r="V54">
            <v>71169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 t="str">
            <v xml:space="preserve">Lisa Freccero </v>
          </cell>
        </row>
        <row r="55">
          <cell r="E55">
            <v>39686760114876</v>
          </cell>
          <cell r="F55" t="str">
            <v>2015-16</v>
          </cell>
          <cell r="G55">
            <v>42551</v>
          </cell>
          <cell r="H55">
            <v>51497</v>
          </cell>
          <cell r="I55">
            <v>0</v>
          </cell>
          <cell r="J55">
            <v>51497</v>
          </cell>
          <cell r="K55">
            <v>41724</v>
          </cell>
          <cell r="L55">
            <v>0</v>
          </cell>
          <cell r="M55">
            <v>9773</v>
          </cell>
          <cell r="N55">
            <v>0</v>
          </cell>
          <cell r="O55">
            <v>0</v>
          </cell>
          <cell r="P55">
            <v>0</v>
          </cell>
          <cell r="Q55">
            <v>51497</v>
          </cell>
          <cell r="R55">
            <v>5.1100000000000003</v>
          </cell>
          <cell r="S55">
            <v>0</v>
          </cell>
          <cell r="T55">
            <v>51497</v>
          </cell>
          <cell r="U55">
            <v>0</v>
          </cell>
          <cell r="V55">
            <v>51497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 t="str">
            <v xml:space="preserve">Lisa Freccero </v>
          </cell>
        </row>
        <row r="56">
          <cell r="E56">
            <v>39685856118921</v>
          </cell>
          <cell r="F56" t="str">
            <v>2015-16</v>
          </cell>
          <cell r="G56">
            <v>42551</v>
          </cell>
          <cell r="H56">
            <v>48741</v>
          </cell>
          <cell r="I56">
            <v>0</v>
          </cell>
          <cell r="J56">
            <v>48741</v>
          </cell>
          <cell r="K56">
            <v>35624</v>
          </cell>
          <cell r="L56">
            <v>0</v>
          </cell>
          <cell r="M56">
            <v>13117</v>
          </cell>
          <cell r="N56">
            <v>0</v>
          </cell>
          <cell r="O56">
            <v>0</v>
          </cell>
          <cell r="P56">
            <v>0</v>
          </cell>
          <cell r="Q56">
            <v>48741</v>
          </cell>
          <cell r="R56">
            <v>5.1100000000000003</v>
          </cell>
          <cell r="S56">
            <v>0</v>
          </cell>
          <cell r="T56">
            <v>48741</v>
          </cell>
          <cell r="U56">
            <v>0</v>
          </cell>
          <cell r="V56">
            <v>48741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 t="str">
            <v xml:space="preserve">Lisa Freccero </v>
          </cell>
        </row>
        <row r="57">
          <cell r="E57">
            <v>39686760108647</v>
          </cell>
          <cell r="F57" t="str">
            <v>2015-16</v>
          </cell>
          <cell r="G57">
            <v>42551</v>
          </cell>
          <cell r="H57">
            <v>47112</v>
          </cell>
          <cell r="I57">
            <v>0</v>
          </cell>
          <cell r="J57">
            <v>47112</v>
          </cell>
          <cell r="K57">
            <v>39800</v>
          </cell>
          <cell r="L57">
            <v>0</v>
          </cell>
          <cell r="M57">
            <v>7312</v>
          </cell>
          <cell r="N57">
            <v>0</v>
          </cell>
          <cell r="O57">
            <v>0</v>
          </cell>
          <cell r="P57">
            <v>0</v>
          </cell>
          <cell r="Q57">
            <v>47112</v>
          </cell>
          <cell r="R57">
            <v>5.1100000000000003</v>
          </cell>
          <cell r="S57">
            <v>0</v>
          </cell>
          <cell r="T57">
            <v>47112</v>
          </cell>
          <cell r="U57">
            <v>0</v>
          </cell>
          <cell r="V57">
            <v>47112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 t="str">
            <v xml:space="preserve">Lisa Freccero </v>
          </cell>
        </row>
        <row r="58">
          <cell r="E58">
            <v>50710430112292</v>
          </cell>
          <cell r="F58" t="str">
            <v>2015-16</v>
          </cell>
          <cell r="G58">
            <v>42551</v>
          </cell>
          <cell r="H58">
            <v>50620</v>
          </cell>
          <cell r="I58">
            <v>0</v>
          </cell>
          <cell r="J58">
            <v>50620</v>
          </cell>
          <cell r="K58">
            <v>40982</v>
          </cell>
          <cell r="L58">
            <v>0</v>
          </cell>
          <cell r="M58">
            <v>9638</v>
          </cell>
          <cell r="N58">
            <v>0</v>
          </cell>
          <cell r="O58">
            <v>0</v>
          </cell>
          <cell r="P58">
            <v>0</v>
          </cell>
          <cell r="Q58">
            <v>50620</v>
          </cell>
          <cell r="R58">
            <v>5.1100000000000003</v>
          </cell>
          <cell r="S58">
            <v>0</v>
          </cell>
          <cell r="T58">
            <v>50620</v>
          </cell>
          <cell r="U58">
            <v>0</v>
          </cell>
          <cell r="V58">
            <v>50620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 t="str">
            <v xml:space="preserve">Lisa Freccero </v>
          </cell>
        </row>
        <row r="59">
          <cell r="E59">
            <v>19647330120477</v>
          </cell>
          <cell r="F59" t="str">
            <v>2015-16</v>
          </cell>
          <cell r="G59">
            <v>42551</v>
          </cell>
          <cell r="H59">
            <v>41098</v>
          </cell>
          <cell r="I59">
            <v>0</v>
          </cell>
          <cell r="J59">
            <v>41098</v>
          </cell>
          <cell r="K59">
            <v>33154</v>
          </cell>
          <cell r="L59">
            <v>0</v>
          </cell>
          <cell r="M59">
            <v>7944</v>
          </cell>
          <cell r="N59">
            <v>0</v>
          </cell>
          <cell r="O59">
            <v>0</v>
          </cell>
          <cell r="P59">
            <v>0</v>
          </cell>
          <cell r="Q59">
            <v>41098</v>
          </cell>
          <cell r="R59">
            <v>3.86</v>
          </cell>
          <cell r="S59">
            <v>0</v>
          </cell>
          <cell r="T59">
            <v>41098</v>
          </cell>
          <cell r="U59">
            <v>0</v>
          </cell>
          <cell r="V59">
            <v>41098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 t="str">
            <v xml:space="preserve">Lisa Freccero </v>
          </cell>
        </row>
        <row r="60">
          <cell r="E60">
            <v>1612590130732</v>
          </cell>
          <cell r="F60" t="str">
            <v>2015-16</v>
          </cell>
          <cell r="G60">
            <v>42551</v>
          </cell>
          <cell r="H60">
            <v>35584</v>
          </cell>
          <cell r="I60">
            <v>0</v>
          </cell>
          <cell r="J60">
            <v>35584</v>
          </cell>
          <cell r="K60">
            <v>29110</v>
          </cell>
          <cell r="L60">
            <v>0</v>
          </cell>
          <cell r="M60">
            <v>6474</v>
          </cell>
          <cell r="N60">
            <v>0</v>
          </cell>
          <cell r="O60">
            <v>0</v>
          </cell>
          <cell r="P60">
            <v>0</v>
          </cell>
          <cell r="Q60">
            <v>35584</v>
          </cell>
          <cell r="R60">
            <v>5.1100000000000003</v>
          </cell>
          <cell r="S60">
            <v>0</v>
          </cell>
          <cell r="T60">
            <v>35584</v>
          </cell>
          <cell r="U60">
            <v>0</v>
          </cell>
          <cell r="V60">
            <v>35584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 t="str">
            <v xml:space="preserve">Lisa Freccero </v>
          </cell>
        </row>
        <row r="61">
          <cell r="E61">
            <v>50712900118125</v>
          </cell>
          <cell r="F61" t="str">
            <v>2015-16</v>
          </cell>
          <cell r="G61">
            <v>42551</v>
          </cell>
          <cell r="H61">
            <v>33079</v>
          </cell>
          <cell r="I61">
            <v>0</v>
          </cell>
          <cell r="J61">
            <v>33079</v>
          </cell>
          <cell r="K61">
            <v>23951</v>
          </cell>
          <cell r="L61">
            <v>0</v>
          </cell>
          <cell r="M61">
            <v>9128</v>
          </cell>
          <cell r="N61">
            <v>0</v>
          </cell>
          <cell r="O61">
            <v>0</v>
          </cell>
          <cell r="P61">
            <v>0</v>
          </cell>
          <cell r="Q61">
            <v>33079</v>
          </cell>
          <cell r="R61">
            <v>5.1100000000000003</v>
          </cell>
          <cell r="S61">
            <v>0</v>
          </cell>
          <cell r="T61">
            <v>33079</v>
          </cell>
          <cell r="U61">
            <v>0</v>
          </cell>
          <cell r="V61">
            <v>33079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 t="str">
            <v xml:space="preserve">Lisa Freccero </v>
          </cell>
        </row>
        <row r="62">
          <cell r="E62">
            <v>50711750120212</v>
          </cell>
          <cell r="F62" t="str">
            <v>2015-16</v>
          </cell>
          <cell r="G62">
            <v>42551</v>
          </cell>
          <cell r="H62">
            <v>39093</v>
          </cell>
          <cell r="I62">
            <v>0</v>
          </cell>
          <cell r="J62">
            <v>39093</v>
          </cell>
          <cell r="K62">
            <v>28005</v>
          </cell>
          <cell r="L62">
            <v>0</v>
          </cell>
          <cell r="M62">
            <v>11088</v>
          </cell>
          <cell r="N62">
            <v>0</v>
          </cell>
          <cell r="O62">
            <v>0</v>
          </cell>
          <cell r="P62">
            <v>0</v>
          </cell>
          <cell r="Q62">
            <v>39093</v>
          </cell>
          <cell r="R62">
            <v>5.1100000000000003</v>
          </cell>
          <cell r="S62">
            <v>0</v>
          </cell>
          <cell r="T62">
            <v>39093</v>
          </cell>
          <cell r="U62">
            <v>0</v>
          </cell>
          <cell r="V62">
            <v>39093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 t="str">
            <v xml:space="preserve">Lisa Freccero </v>
          </cell>
        </row>
        <row r="63">
          <cell r="E63">
            <v>39685856116594</v>
          </cell>
          <cell r="F63" t="str">
            <v>2015-16</v>
          </cell>
          <cell r="G63">
            <v>42551</v>
          </cell>
          <cell r="H63">
            <v>48741</v>
          </cell>
          <cell r="I63">
            <v>0</v>
          </cell>
          <cell r="J63">
            <v>48741</v>
          </cell>
          <cell r="K63">
            <v>35515</v>
          </cell>
          <cell r="L63">
            <v>0</v>
          </cell>
          <cell r="M63">
            <v>13226</v>
          </cell>
          <cell r="N63">
            <v>0</v>
          </cell>
          <cell r="O63">
            <v>0</v>
          </cell>
          <cell r="P63">
            <v>0</v>
          </cell>
          <cell r="Q63">
            <v>48741</v>
          </cell>
          <cell r="R63">
            <v>5.1100000000000003</v>
          </cell>
          <cell r="S63">
            <v>0</v>
          </cell>
          <cell r="T63">
            <v>48741</v>
          </cell>
          <cell r="U63">
            <v>0</v>
          </cell>
          <cell r="V63">
            <v>48741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 t="str">
            <v xml:space="preserve">Lisa Freccero </v>
          </cell>
        </row>
        <row r="64">
          <cell r="E64">
            <v>19753090127100</v>
          </cell>
          <cell r="F64" t="str">
            <v>2015-16</v>
          </cell>
          <cell r="G64">
            <v>42551</v>
          </cell>
          <cell r="H64">
            <v>76933</v>
          </cell>
          <cell r="I64">
            <v>0</v>
          </cell>
          <cell r="J64">
            <v>76933</v>
          </cell>
          <cell r="K64">
            <v>59864.08</v>
          </cell>
          <cell r="L64">
            <v>2237.94</v>
          </cell>
          <cell r="M64">
            <v>4750.8100000000004</v>
          </cell>
          <cell r="N64">
            <v>0</v>
          </cell>
          <cell r="O64">
            <v>10080.17</v>
          </cell>
          <cell r="P64">
            <v>0</v>
          </cell>
          <cell r="Q64">
            <v>76933</v>
          </cell>
          <cell r="R64">
            <v>2.89</v>
          </cell>
          <cell r="S64">
            <v>0</v>
          </cell>
          <cell r="T64">
            <v>76933</v>
          </cell>
          <cell r="U64">
            <v>0</v>
          </cell>
          <cell r="V64">
            <v>76933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 t="str">
            <v>Dr. Connie Petit</v>
          </cell>
        </row>
        <row r="65">
          <cell r="E65">
            <v>37683383731395</v>
          </cell>
          <cell r="F65" t="str">
            <v>2015-16</v>
          </cell>
          <cell r="G65">
            <v>42551</v>
          </cell>
          <cell r="H65">
            <v>95101</v>
          </cell>
          <cell r="I65">
            <v>0</v>
          </cell>
          <cell r="J65">
            <v>95101</v>
          </cell>
          <cell r="K65">
            <v>68955.240000000005</v>
          </cell>
          <cell r="L65">
            <v>0</v>
          </cell>
          <cell r="M65">
            <v>25567.31</v>
          </cell>
          <cell r="N65">
            <v>0</v>
          </cell>
          <cell r="O65">
            <v>578.45000000000005</v>
          </cell>
          <cell r="P65">
            <v>0</v>
          </cell>
          <cell r="Q65">
            <v>95101</v>
          </cell>
          <cell r="R65">
            <v>5.1100000000000003</v>
          </cell>
          <cell r="S65">
            <v>0</v>
          </cell>
          <cell r="T65">
            <v>95101</v>
          </cell>
          <cell r="U65">
            <v>0</v>
          </cell>
          <cell r="V65">
            <v>95101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 t="str">
            <v>Stephanie Starr</v>
          </cell>
        </row>
        <row r="66">
          <cell r="E66">
            <v>19765470118760</v>
          </cell>
          <cell r="F66" t="str">
            <v>2015-16</v>
          </cell>
          <cell r="G66">
            <v>42551</v>
          </cell>
          <cell r="H66">
            <v>44606</v>
          </cell>
          <cell r="I66">
            <v>0</v>
          </cell>
          <cell r="J66">
            <v>44606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44606</v>
          </cell>
          <cell r="P66">
            <v>0</v>
          </cell>
          <cell r="Q66">
            <v>44606</v>
          </cell>
          <cell r="R66">
            <v>5.1100000000000003</v>
          </cell>
          <cell r="S66">
            <v>1277.5</v>
          </cell>
          <cell r="T66">
            <v>45883.5</v>
          </cell>
          <cell r="U66">
            <v>1277.5</v>
          </cell>
          <cell r="V66">
            <v>44606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 t="str">
            <v>Michael Martucci</v>
          </cell>
        </row>
        <row r="67">
          <cell r="E67">
            <v>37737910109785</v>
          </cell>
          <cell r="F67" t="str">
            <v>2015-16</v>
          </cell>
          <cell r="G67">
            <v>42551</v>
          </cell>
          <cell r="H67">
            <v>14033</v>
          </cell>
          <cell r="I67">
            <v>0</v>
          </cell>
          <cell r="J67">
            <v>14033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14033</v>
          </cell>
          <cell r="P67">
            <v>0</v>
          </cell>
          <cell r="Q67">
            <v>14033</v>
          </cell>
          <cell r="R67">
            <v>5.1100000000000003</v>
          </cell>
          <cell r="S67">
            <v>0</v>
          </cell>
          <cell r="T67">
            <v>14033</v>
          </cell>
          <cell r="U67">
            <v>0</v>
          </cell>
          <cell r="V67">
            <v>14033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 t="str">
            <v>Nancy Spencer</v>
          </cell>
        </row>
        <row r="68">
          <cell r="E68">
            <v>7100740129528</v>
          </cell>
          <cell r="F68" t="str">
            <v>2015-16</v>
          </cell>
          <cell r="G68">
            <v>42551</v>
          </cell>
          <cell r="H68">
            <v>36837</v>
          </cell>
          <cell r="I68">
            <v>0</v>
          </cell>
          <cell r="J68">
            <v>36837</v>
          </cell>
          <cell r="K68">
            <v>0</v>
          </cell>
          <cell r="L68">
            <v>39056.51</v>
          </cell>
          <cell r="M68">
            <v>16840.009999999998</v>
          </cell>
          <cell r="N68">
            <v>0</v>
          </cell>
          <cell r="O68">
            <v>0</v>
          </cell>
          <cell r="P68">
            <v>0</v>
          </cell>
          <cell r="Q68">
            <v>55896.520000000004</v>
          </cell>
          <cell r="R68">
            <v>5.1100000000000003</v>
          </cell>
          <cell r="S68">
            <v>0</v>
          </cell>
          <cell r="T68">
            <v>55896.52</v>
          </cell>
          <cell r="U68">
            <v>19059.52</v>
          </cell>
          <cell r="V68">
            <v>36837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 t="str">
            <v>Yumi Lifer</v>
          </cell>
        </row>
        <row r="69">
          <cell r="E69">
            <v>10623310127175</v>
          </cell>
          <cell r="F69" t="str">
            <v>2015-16</v>
          </cell>
          <cell r="G69">
            <v>42551</v>
          </cell>
          <cell r="H69">
            <v>75178</v>
          </cell>
          <cell r="I69">
            <v>0</v>
          </cell>
          <cell r="J69">
            <v>75178</v>
          </cell>
          <cell r="K69">
            <v>68042</v>
          </cell>
          <cell r="L69">
            <v>0</v>
          </cell>
          <cell r="M69">
            <v>7087</v>
          </cell>
          <cell r="N69">
            <v>305</v>
          </cell>
          <cell r="O69">
            <v>0</v>
          </cell>
          <cell r="P69">
            <v>0</v>
          </cell>
          <cell r="Q69">
            <v>75434</v>
          </cell>
          <cell r="R69">
            <v>5.1100000000000003</v>
          </cell>
          <cell r="S69">
            <v>0</v>
          </cell>
          <cell r="T69">
            <v>75434</v>
          </cell>
          <cell r="U69">
            <v>256</v>
          </cell>
          <cell r="V69">
            <v>75178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 t="str">
            <v>Laura Terrazas</v>
          </cell>
        </row>
        <row r="70">
          <cell r="E70">
            <v>16638750112698</v>
          </cell>
          <cell r="F70" t="str">
            <v>2015-16</v>
          </cell>
          <cell r="G70">
            <v>42551</v>
          </cell>
          <cell r="H70">
            <v>70793</v>
          </cell>
          <cell r="I70">
            <v>0</v>
          </cell>
          <cell r="J70">
            <v>70793</v>
          </cell>
          <cell r="K70">
            <v>74456.92</v>
          </cell>
          <cell r="L70">
            <v>0</v>
          </cell>
          <cell r="M70">
            <v>10899.12</v>
          </cell>
          <cell r="N70">
            <v>0</v>
          </cell>
          <cell r="O70">
            <v>1710.32</v>
          </cell>
          <cell r="P70">
            <v>0</v>
          </cell>
          <cell r="Q70">
            <v>87066.36</v>
          </cell>
          <cell r="R70">
            <v>5.1100000000000003</v>
          </cell>
          <cell r="S70">
            <v>0</v>
          </cell>
          <cell r="T70">
            <v>87066.36</v>
          </cell>
          <cell r="U70">
            <v>16273.36</v>
          </cell>
          <cell r="V70">
            <v>70793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 t="str">
            <v>Laura Terrazas</v>
          </cell>
        </row>
        <row r="71">
          <cell r="E71">
            <v>41689160112284</v>
          </cell>
          <cell r="F71" t="str">
            <v>2015-16</v>
          </cell>
          <cell r="G71">
            <v>42551</v>
          </cell>
          <cell r="H71">
            <v>103872</v>
          </cell>
          <cell r="I71">
            <v>0</v>
          </cell>
          <cell r="J71">
            <v>103872</v>
          </cell>
          <cell r="K71">
            <v>90370.23</v>
          </cell>
          <cell r="L71">
            <v>0</v>
          </cell>
          <cell r="M71">
            <v>11953.2</v>
          </cell>
          <cell r="N71">
            <v>1585.55</v>
          </cell>
          <cell r="O71">
            <v>1589.24</v>
          </cell>
          <cell r="P71">
            <v>0</v>
          </cell>
          <cell r="Q71">
            <v>105498.22</v>
          </cell>
          <cell r="R71">
            <v>5.1100000000000003</v>
          </cell>
          <cell r="S71">
            <v>0</v>
          </cell>
          <cell r="T71">
            <v>105498.22</v>
          </cell>
          <cell r="U71">
            <v>1626.22</v>
          </cell>
          <cell r="V71">
            <v>103872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 t="str">
            <v>Laura Terrazas</v>
          </cell>
        </row>
        <row r="72">
          <cell r="E72">
            <v>34674390123901</v>
          </cell>
          <cell r="F72" t="str">
            <v>2015-16</v>
          </cell>
          <cell r="G72">
            <v>42551</v>
          </cell>
          <cell r="H72">
            <v>27190</v>
          </cell>
          <cell r="I72">
            <v>0</v>
          </cell>
          <cell r="J72">
            <v>27190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27190</v>
          </cell>
          <cell r="P72">
            <v>0</v>
          </cell>
          <cell r="Q72">
            <v>27190</v>
          </cell>
          <cell r="R72">
            <v>5.1100000000000003</v>
          </cell>
          <cell r="S72">
            <v>0</v>
          </cell>
          <cell r="T72">
            <v>27190</v>
          </cell>
          <cell r="U72">
            <v>0</v>
          </cell>
          <cell r="V72">
            <v>27190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 t="str">
            <v>Ana Gutierrez</v>
          </cell>
        </row>
        <row r="73">
          <cell r="E73">
            <v>44697990117804</v>
          </cell>
          <cell r="F73" t="str">
            <v>2015-16</v>
          </cell>
          <cell r="G73">
            <v>42551</v>
          </cell>
          <cell r="H73">
            <v>23431</v>
          </cell>
          <cell r="I73">
            <v>0</v>
          </cell>
          <cell r="J73">
            <v>23431</v>
          </cell>
          <cell r="K73">
            <v>9716</v>
          </cell>
          <cell r="L73">
            <v>14764</v>
          </cell>
          <cell r="M73">
            <v>5532</v>
          </cell>
          <cell r="N73">
            <v>1853</v>
          </cell>
          <cell r="O73">
            <v>32162</v>
          </cell>
          <cell r="P73">
            <v>0</v>
          </cell>
          <cell r="Q73">
            <v>64027</v>
          </cell>
          <cell r="R73">
            <v>5.1100000000000003</v>
          </cell>
          <cell r="S73">
            <v>0</v>
          </cell>
          <cell r="T73">
            <v>64027</v>
          </cell>
          <cell r="U73">
            <v>40596</v>
          </cell>
          <cell r="V73">
            <v>23431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 t="str">
            <v>John J. Arndt</v>
          </cell>
        </row>
        <row r="74">
          <cell r="E74">
            <v>37683383730959</v>
          </cell>
          <cell r="F74" t="str">
            <v>2015-16</v>
          </cell>
          <cell r="G74">
            <v>42551</v>
          </cell>
          <cell r="H74">
            <v>274025</v>
          </cell>
          <cell r="I74">
            <v>0</v>
          </cell>
          <cell r="J74">
            <v>274025</v>
          </cell>
          <cell r="K74">
            <v>204913.48</v>
          </cell>
          <cell r="L74">
            <v>0</v>
          </cell>
          <cell r="M74">
            <v>67504.03</v>
          </cell>
          <cell r="N74">
            <v>0</v>
          </cell>
          <cell r="O74">
            <v>1607.49</v>
          </cell>
          <cell r="P74">
            <v>0</v>
          </cell>
          <cell r="Q74">
            <v>274025</v>
          </cell>
          <cell r="R74">
            <v>5.1100000000000003</v>
          </cell>
          <cell r="S74">
            <v>0</v>
          </cell>
          <cell r="T74">
            <v>274025</v>
          </cell>
          <cell r="U74">
            <v>0</v>
          </cell>
          <cell r="V74">
            <v>274025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 t="str">
            <v>Stephanie Starr</v>
          </cell>
        </row>
        <row r="75">
          <cell r="E75">
            <v>38684780107300</v>
          </cell>
          <cell r="F75" t="str">
            <v>2015-16</v>
          </cell>
          <cell r="G75">
            <v>42551</v>
          </cell>
          <cell r="H75">
            <v>45107</v>
          </cell>
          <cell r="I75">
            <v>0</v>
          </cell>
          <cell r="J75">
            <v>45107</v>
          </cell>
          <cell r="K75">
            <v>60541</v>
          </cell>
          <cell r="L75">
            <v>7661</v>
          </cell>
          <cell r="M75">
            <v>15896</v>
          </cell>
          <cell r="N75">
            <v>181</v>
          </cell>
          <cell r="O75">
            <v>17285</v>
          </cell>
          <cell r="P75">
            <v>0</v>
          </cell>
          <cell r="Q75">
            <v>101564</v>
          </cell>
          <cell r="R75">
            <v>5.1100000000000003</v>
          </cell>
          <cell r="S75">
            <v>0</v>
          </cell>
          <cell r="T75">
            <v>101564</v>
          </cell>
          <cell r="U75">
            <v>56457</v>
          </cell>
          <cell r="V75">
            <v>45107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 t="str">
            <v>Carole Fisher</v>
          </cell>
        </row>
        <row r="76">
          <cell r="E76">
            <v>37683380124347</v>
          </cell>
          <cell r="F76" t="str">
            <v>2015-16</v>
          </cell>
          <cell r="G76">
            <v>42551</v>
          </cell>
          <cell r="H76">
            <v>14284</v>
          </cell>
          <cell r="I76">
            <v>0</v>
          </cell>
          <cell r="J76">
            <v>14284</v>
          </cell>
          <cell r="K76">
            <v>7156.22</v>
          </cell>
          <cell r="L76">
            <v>4084.68</v>
          </cell>
          <cell r="M76">
            <v>2349.1</v>
          </cell>
          <cell r="N76">
            <v>0</v>
          </cell>
          <cell r="O76">
            <v>0</v>
          </cell>
          <cell r="P76">
            <v>0</v>
          </cell>
          <cell r="Q76">
            <v>13590</v>
          </cell>
          <cell r="R76">
            <v>5.1100000000000003</v>
          </cell>
          <cell r="S76">
            <v>694</v>
          </cell>
          <cell r="T76">
            <v>14284</v>
          </cell>
          <cell r="U76">
            <v>0</v>
          </cell>
          <cell r="V76">
            <v>14284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 t="str">
            <v>Marnie Nair</v>
          </cell>
        </row>
        <row r="77">
          <cell r="E77">
            <v>37680986116776</v>
          </cell>
          <cell r="F77" t="str">
            <v>2015-16</v>
          </cell>
          <cell r="G77">
            <v>42551</v>
          </cell>
          <cell r="H77">
            <v>154868</v>
          </cell>
          <cell r="I77">
            <v>0</v>
          </cell>
          <cell r="J77">
            <v>154868</v>
          </cell>
          <cell r="K77">
            <v>123434</v>
          </cell>
          <cell r="L77">
            <v>0</v>
          </cell>
          <cell r="M77">
            <v>23891</v>
          </cell>
          <cell r="N77">
            <v>0</v>
          </cell>
          <cell r="O77">
            <v>5952</v>
          </cell>
          <cell r="P77">
            <v>0</v>
          </cell>
          <cell r="Q77">
            <v>153277</v>
          </cell>
          <cell r="R77">
            <v>5.1100000000000003</v>
          </cell>
          <cell r="S77">
            <v>1591</v>
          </cell>
          <cell r="T77">
            <v>154868</v>
          </cell>
          <cell r="U77">
            <v>0</v>
          </cell>
          <cell r="V77">
            <v>154868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Cori Coffey, Director of Special Education</v>
          </cell>
        </row>
        <row r="78">
          <cell r="E78">
            <v>37681060111195</v>
          </cell>
          <cell r="F78" t="str">
            <v>2015-16</v>
          </cell>
          <cell r="G78">
            <v>42551</v>
          </cell>
          <cell r="H78">
            <v>113519</v>
          </cell>
          <cell r="I78">
            <v>0</v>
          </cell>
          <cell r="J78">
            <v>113519</v>
          </cell>
          <cell r="K78">
            <v>94922</v>
          </cell>
          <cell r="L78">
            <v>0</v>
          </cell>
          <cell r="M78">
            <v>18223</v>
          </cell>
          <cell r="N78">
            <v>0</v>
          </cell>
          <cell r="O78">
            <v>374</v>
          </cell>
          <cell r="P78">
            <v>0</v>
          </cell>
          <cell r="Q78">
            <v>113519</v>
          </cell>
          <cell r="R78">
            <v>5.1100000000000003</v>
          </cell>
          <cell r="S78">
            <v>0</v>
          </cell>
          <cell r="T78">
            <v>113519</v>
          </cell>
          <cell r="U78">
            <v>0</v>
          </cell>
          <cell r="V78">
            <v>113519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 t="str">
            <v>Cori Coffey, Director of Special Education</v>
          </cell>
        </row>
        <row r="79">
          <cell r="E79">
            <v>7100740731380</v>
          </cell>
          <cell r="F79" t="str">
            <v>2015-16</v>
          </cell>
          <cell r="G79">
            <v>42551</v>
          </cell>
          <cell r="H79">
            <v>247212</v>
          </cell>
          <cell r="I79">
            <v>0</v>
          </cell>
          <cell r="J79">
            <v>247212</v>
          </cell>
          <cell r="K79">
            <v>116768</v>
          </cell>
          <cell r="L79">
            <v>38226</v>
          </cell>
          <cell r="M79">
            <v>46991</v>
          </cell>
          <cell r="N79">
            <v>1459</v>
          </cell>
          <cell r="O79">
            <v>32182</v>
          </cell>
          <cell r="P79">
            <v>0</v>
          </cell>
          <cell r="Q79">
            <v>235626</v>
          </cell>
          <cell r="R79">
            <v>5.1100000000000003</v>
          </cell>
          <cell r="S79">
            <v>11673.49</v>
          </cell>
          <cell r="T79">
            <v>247299.49</v>
          </cell>
          <cell r="U79">
            <v>87.49</v>
          </cell>
          <cell r="V79">
            <v>247212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 t="str">
            <v>Patrick Gaffney</v>
          </cell>
        </row>
        <row r="80">
          <cell r="E80">
            <v>37735690101071</v>
          </cell>
          <cell r="F80" t="str">
            <v>2015-16</v>
          </cell>
          <cell r="G80">
            <v>42551</v>
          </cell>
          <cell r="H80">
            <v>170780</v>
          </cell>
          <cell r="I80">
            <v>0</v>
          </cell>
          <cell r="J80">
            <v>170780</v>
          </cell>
          <cell r="K80">
            <v>131345</v>
          </cell>
          <cell r="L80">
            <v>0</v>
          </cell>
          <cell r="M80">
            <v>36010</v>
          </cell>
          <cell r="N80">
            <v>0</v>
          </cell>
          <cell r="O80">
            <v>3425</v>
          </cell>
          <cell r="P80">
            <v>0</v>
          </cell>
          <cell r="Q80">
            <v>170780</v>
          </cell>
          <cell r="R80">
            <v>5.1100000000000003</v>
          </cell>
          <cell r="S80">
            <v>0</v>
          </cell>
          <cell r="T80">
            <v>170780</v>
          </cell>
          <cell r="U80">
            <v>0</v>
          </cell>
          <cell r="V80">
            <v>170780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 t="str">
            <v>Cori Coffey, Director of Special Education</v>
          </cell>
        </row>
        <row r="81">
          <cell r="E81">
            <v>1100170123968</v>
          </cell>
          <cell r="F81" t="str">
            <v>2015-16</v>
          </cell>
          <cell r="G81">
            <v>42551</v>
          </cell>
          <cell r="H81">
            <v>23932</v>
          </cell>
          <cell r="I81">
            <v>0</v>
          </cell>
          <cell r="J81">
            <v>23932</v>
          </cell>
          <cell r="K81">
            <v>13932</v>
          </cell>
          <cell r="L81">
            <v>10000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23932</v>
          </cell>
          <cell r="R81">
            <v>5.1100000000000003</v>
          </cell>
          <cell r="S81">
            <v>0</v>
          </cell>
          <cell r="T81">
            <v>23932</v>
          </cell>
          <cell r="U81">
            <v>0</v>
          </cell>
          <cell r="V81">
            <v>23932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 t="str">
            <v>Clifford Thompson</v>
          </cell>
        </row>
        <row r="82">
          <cell r="E82">
            <v>1100176001788</v>
          </cell>
          <cell r="F82" t="str">
            <v>2015-16</v>
          </cell>
          <cell r="G82">
            <v>42551</v>
          </cell>
          <cell r="H82">
            <v>74803</v>
          </cell>
          <cell r="I82">
            <v>0</v>
          </cell>
          <cell r="J82">
            <v>74803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74803</v>
          </cell>
          <cell r="P82">
            <v>0</v>
          </cell>
          <cell r="Q82">
            <v>74803</v>
          </cell>
          <cell r="R82">
            <v>5.1100000000000003</v>
          </cell>
          <cell r="S82">
            <v>0</v>
          </cell>
          <cell r="T82">
            <v>74803</v>
          </cell>
          <cell r="U82">
            <v>0</v>
          </cell>
          <cell r="V82">
            <v>74803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 t="str">
            <v>Robin Detterman</v>
          </cell>
        </row>
        <row r="83">
          <cell r="E83">
            <v>54721400123273</v>
          </cell>
          <cell r="F83" t="str">
            <v>2015-16</v>
          </cell>
          <cell r="G83">
            <v>42551</v>
          </cell>
          <cell r="H83">
            <v>69039</v>
          </cell>
          <cell r="I83">
            <v>0</v>
          </cell>
          <cell r="J83">
            <v>69039</v>
          </cell>
          <cell r="K83">
            <v>64264.73</v>
          </cell>
          <cell r="L83">
            <v>0</v>
          </cell>
          <cell r="M83">
            <v>4774.2700000000004</v>
          </cell>
          <cell r="N83">
            <v>0</v>
          </cell>
          <cell r="O83">
            <v>0</v>
          </cell>
          <cell r="P83">
            <v>0</v>
          </cell>
          <cell r="Q83">
            <v>69039</v>
          </cell>
          <cell r="R83">
            <v>4.26</v>
          </cell>
          <cell r="S83">
            <v>0</v>
          </cell>
          <cell r="T83">
            <v>69039</v>
          </cell>
          <cell r="U83">
            <v>0</v>
          </cell>
          <cell r="V83">
            <v>69039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 t="str">
            <v>Dr. Connie Petit</v>
          </cell>
        </row>
        <row r="84">
          <cell r="E84">
            <v>10625470120535</v>
          </cell>
          <cell r="F84" t="str">
            <v>2015-16</v>
          </cell>
          <cell r="G84">
            <v>42551</v>
          </cell>
          <cell r="H84">
            <v>73675</v>
          </cell>
          <cell r="I84">
            <v>0</v>
          </cell>
          <cell r="J84">
            <v>73675</v>
          </cell>
          <cell r="K84">
            <v>40206.07</v>
          </cell>
          <cell r="L84">
            <v>8607</v>
          </cell>
          <cell r="M84">
            <v>3734.21</v>
          </cell>
          <cell r="N84">
            <v>0</v>
          </cell>
          <cell r="O84">
            <v>21127.72</v>
          </cell>
          <cell r="P84">
            <v>0</v>
          </cell>
          <cell r="Q84">
            <v>73675</v>
          </cell>
          <cell r="R84">
            <v>6.52</v>
          </cell>
          <cell r="S84">
            <v>0</v>
          </cell>
          <cell r="T84">
            <v>73675</v>
          </cell>
          <cell r="U84">
            <v>0</v>
          </cell>
          <cell r="V84">
            <v>73675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 t="str">
            <v>Dr. Connie Petit</v>
          </cell>
        </row>
        <row r="85">
          <cell r="E85">
            <v>10101080109991</v>
          </cell>
          <cell r="F85" t="str">
            <v>2015-16</v>
          </cell>
          <cell r="G85">
            <v>42551</v>
          </cell>
          <cell r="H85">
            <v>57512</v>
          </cell>
          <cell r="I85">
            <v>0</v>
          </cell>
          <cell r="J85">
            <v>57512</v>
          </cell>
          <cell r="K85">
            <v>43207.24</v>
          </cell>
          <cell r="L85">
            <v>1941.53</v>
          </cell>
          <cell r="M85">
            <v>3453.88</v>
          </cell>
          <cell r="N85">
            <v>0</v>
          </cell>
          <cell r="O85">
            <v>8909.35</v>
          </cell>
          <cell r="P85">
            <v>0</v>
          </cell>
          <cell r="Q85">
            <v>57511.999999999993</v>
          </cell>
          <cell r="R85">
            <v>8.3699999999999992</v>
          </cell>
          <cell r="S85">
            <v>0</v>
          </cell>
          <cell r="T85">
            <v>57512</v>
          </cell>
          <cell r="U85">
            <v>0</v>
          </cell>
          <cell r="V85">
            <v>57512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 t="str">
            <v>Dr. Connie Petit</v>
          </cell>
        </row>
        <row r="86">
          <cell r="E86">
            <v>19768690131128</v>
          </cell>
          <cell r="F86" t="str">
            <v>2015-16</v>
          </cell>
          <cell r="G86">
            <v>42551</v>
          </cell>
          <cell r="H86">
            <v>16790</v>
          </cell>
          <cell r="I86">
            <v>0</v>
          </cell>
          <cell r="J86">
            <v>16790</v>
          </cell>
          <cell r="K86">
            <v>13253</v>
          </cell>
          <cell r="L86">
            <v>0</v>
          </cell>
          <cell r="M86">
            <v>3537</v>
          </cell>
          <cell r="N86">
            <v>0</v>
          </cell>
          <cell r="O86">
            <v>0</v>
          </cell>
          <cell r="P86">
            <v>0</v>
          </cell>
          <cell r="Q86">
            <v>16790</v>
          </cell>
          <cell r="R86">
            <v>5.1100000000000003</v>
          </cell>
          <cell r="S86">
            <v>0</v>
          </cell>
          <cell r="T86">
            <v>16790</v>
          </cell>
          <cell r="U86">
            <v>0</v>
          </cell>
          <cell r="V86">
            <v>16790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 t="str">
            <v>Allegra Johnson</v>
          </cell>
        </row>
        <row r="87">
          <cell r="E87">
            <v>37683386039457</v>
          </cell>
          <cell r="F87" t="str">
            <v>2015-16</v>
          </cell>
          <cell r="G87">
            <v>42551</v>
          </cell>
          <cell r="H87">
            <v>80065</v>
          </cell>
          <cell r="I87">
            <v>0</v>
          </cell>
          <cell r="J87">
            <v>80065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80065</v>
          </cell>
          <cell r="P87">
            <v>0</v>
          </cell>
          <cell r="Q87">
            <v>80065</v>
          </cell>
          <cell r="R87">
            <v>5.1100000000000003</v>
          </cell>
          <cell r="S87">
            <v>0</v>
          </cell>
          <cell r="T87">
            <v>80065</v>
          </cell>
          <cell r="U87">
            <v>0</v>
          </cell>
          <cell r="V87">
            <v>80065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 t="str">
            <v>Tim Simmons</v>
          </cell>
        </row>
        <row r="88">
          <cell r="E88">
            <v>19642461996537</v>
          </cell>
          <cell r="F88" t="str">
            <v>2015-16</v>
          </cell>
          <cell r="G88">
            <v>42551</v>
          </cell>
          <cell r="H88">
            <v>249342</v>
          </cell>
          <cell r="I88">
            <v>0</v>
          </cell>
          <cell r="J88">
            <v>249342</v>
          </cell>
          <cell r="K88">
            <v>203863</v>
          </cell>
          <cell r="L88">
            <v>0</v>
          </cell>
          <cell r="M88">
            <v>43593</v>
          </cell>
          <cell r="N88">
            <v>1886</v>
          </cell>
          <cell r="O88">
            <v>0</v>
          </cell>
          <cell r="P88">
            <v>0</v>
          </cell>
          <cell r="Q88">
            <v>249342</v>
          </cell>
          <cell r="R88">
            <v>0</v>
          </cell>
          <cell r="S88">
            <v>0</v>
          </cell>
          <cell r="T88">
            <v>249342</v>
          </cell>
          <cell r="U88">
            <v>0</v>
          </cell>
          <cell r="V88">
            <v>249342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 t="str">
            <v>Dr. Connie Petit</v>
          </cell>
        </row>
        <row r="89">
          <cell r="E89">
            <v>37680490119990</v>
          </cell>
          <cell r="F89" t="str">
            <v>2015-16</v>
          </cell>
          <cell r="G89">
            <v>42551</v>
          </cell>
          <cell r="H89">
            <v>109510</v>
          </cell>
          <cell r="I89">
            <v>0</v>
          </cell>
          <cell r="J89">
            <v>109510</v>
          </cell>
          <cell r="K89">
            <v>71768</v>
          </cell>
          <cell r="L89">
            <v>0</v>
          </cell>
          <cell r="M89">
            <v>20507</v>
          </cell>
          <cell r="N89">
            <v>0</v>
          </cell>
          <cell r="O89">
            <v>17235</v>
          </cell>
          <cell r="P89">
            <v>0</v>
          </cell>
          <cell r="Q89">
            <v>109510</v>
          </cell>
          <cell r="R89">
            <v>5.72</v>
          </cell>
          <cell r="S89">
            <v>0</v>
          </cell>
          <cell r="T89">
            <v>109510</v>
          </cell>
          <cell r="U89">
            <v>0</v>
          </cell>
          <cell r="V89">
            <v>109510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 t="str">
            <v>Connie Petit</v>
          </cell>
        </row>
        <row r="90">
          <cell r="E90">
            <v>37679830131144</v>
          </cell>
          <cell r="F90" t="str">
            <v>2015-16</v>
          </cell>
          <cell r="G90">
            <v>42551</v>
          </cell>
          <cell r="H90">
            <v>9648</v>
          </cell>
          <cell r="I90">
            <v>0</v>
          </cell>
          <cell r="J90">
            <v>9648</v>
          </cell>
          <cell r="K90">
            <v>9648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9648</v>
          </cell>
          <cell r="R90">
            <v>5.1100000000000003</v>
          </cell>
          <cell r="S90">
            <v>0</v>
          </cell>
          <cell r="T90">
            <v>9648</v>
          </cell>
          <cell r="U90">
            <v>0</v>
          </cell>
          <cell r="V90">
            <v>9648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 t="str">
            <v>Connie Petit</v>
          </cell>
        </row>
        <row r="91">
          <cell r="E91">
            <v>37681630124271</v>
          </cell>
          <cell r="F91" t="str">
            <v>2015-16</v>
          </cell>
          <cell r="G91">
            <v>42551</v>
          </cell>
          <cell r="H91">
            <v>96855</v>
          </cell>
          <cell r="I91">
            <v>0</v>
          </cell>
          <cell r="J91">
            <v>96855</v>
          </cell>
          <cell r="K91">
            <v>70546</v>
          </cell>
          <cell r="L91">
            <v>0</v>
          </cell>
          <cell r="M91">
            <v>12467</v>
          </cell>
          <cell r="N91">
            <v>0</v>
          </cell>
          <cell r="O91">
            <v>13842</v>
          </cell>
          <cell r="P91">
            <v>0</v>
          </cell>
          <cell r="Q91">
            <v>96855</v>
          </cell>
          <cell r="R91">
            <v>6.67</v>
          </cell>
          <cell r="S91">
            <v>0</v>
          </cell>
          <cell r="T91">
            <v>96855</v>
          </cell>
          <cell r="U91">
            <v>0</v>
          </cell>
          <cell r="V91">
            <v>96855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 t="str">
            <v>Connie Petit</v>
          </cell>
        </row>
        <row r="92">
          <cell r="E92">
            <v>48705320122267</v>
          </cell>
          <cell r="F92" t="str">
            <v>2015-16</v>
          </cell>
          <cell r="G92">
            <v>42551</v>
          </cell>
          <cell r="H92">
            <v>50871</v>
          </cell>
          <cell r="I92">
            <v>0</v>
          </cell>
          <cell r="J92">
            <v>50871</v>
          </cell>
          <cell r="K92">
            <v>38350.080000000002</v>
          </cell>
          <cell r="L92">
            <v>0</v>
          </cell>
          <cell r="M92">
            <v>5942.4</v>
          </cell>
          <cell r="N92">
            <v>0</v>
          </cell>
          <cell r="O92">
            <v>6578.53</v>
          </cell>
          <cell r="P92">
            <v>0</v>
          </cell>
          <cell r="Q92">
            <v>50871.01</v>
          </cell>
          <cell r="R92">
            <v>5.1100000000000003</v>
          </cell>
          <cell r="S92">
            <v>0</v>
          </cell>
          <cell r="T92">
            <v>50871.01</v>
          </cell>
          <cell r="U92">
            <v>0.01</v>
          </cell>
          <cell r="V92">
            <v>50871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 t="str">
            <v>Amy Valenzuela</v>
          </cell>
        </row>
        <row r="93">
          <cell r="E93">
            <v>39686760117853</v>
          </cell>
          <cell r="F93" t="str">
            <v>2015-16</v>
          </cell>
          <cell r="G93">
            <v>42551</v>
          </cell>
          <cell r="H93">
            <v>26939</v>
          </cell>
          <cell r="I93">
            <v>0</v>
          </cell>
          <cell r="J93">
            <v>26939</v>
          </cell>
          <cell r="K93">
            <v>24900</v>
          </cell>
          <cell r="L93">
            <v>2119.6</v>
          </cell>
          <cell r="M93">
            <v>3249</v>
          </cell>
          <cell r="N93">
            <v>0</v>
          </cell>
          <cell r="O93">
            <v>0</v>
          </cell>
          <cell r="P93">
            <v>0</v>
          </cell>
          <cell r="Q93">
            <v>30268.6</v>
          </cell>
          <cell r="R93">
            <v>5.1100000000000003</v>
          </cell>
          <cell r="S93">
            <v>0</v>
          </cell>
          <cell r="T93">
            <v>30268.6</v>
          </cell>
          <cell r="U93">
            <v>3329.6</v>
          </cell>
          <cell r="V93">
            <v>26939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 t="str">
            <v>Dr. Keisha Middleton</v>
          </cell>
        </row>
        <row r="94">
          <cell r="E94">
            <v>37683380127647</v>
          </cell>
          <cell r="F94" t="str">
            <v>2015-16</v>
          </cell>
          <cell r="G94">
            <v>42551</v>
          </cell>
          <cell r="H94">
            <v>42977</v>
          </cell>
          <cell r="I94">
            <v>0</v>
          </cell>
          <cell r="J94">
            <v>42977</v>
          </cell>
          <cell r="K94">
            <v>0</v>
          </cell>
          <cell r="L94">
            <v>40756.300000000003</v>
          </cell>
          <cell r="M94">
            <v>3138.23</v>
          </cell>
          <cell r="N94">
            <v>0</v>
          </cell>
          <cell r="O94">
            <v>0</v>
          </cell>
          <cell r="P94">
            <v>0</v>
          </cell>
          <cell r="Q94">
            <v>43894.530000000006</v>
          </cell>
          <cell r="R94">
            <v>5.1100000000000003</v>
          </cell>
          <cell r="S94">
            <v>0</v>
          </cell>
          <cell r="T94">
            <v>43894.53</v>
          </cell>
          <cell r="U94">
            <v>917.53</v>
          </cell>
          <cell r="V94">
            <v>42977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 t="str">
            <v>Dr. Helen V. Griffith</v>
          </cell>
        </row>
        <row r="95">
          <cell r="E95">
            <v>1612590129932</v>
          </cell>
          <cell r="F95" t="str">
            <v>2015-16</v>
          </cell>
          <cell r="G95">
            <v>42551</v>
          </cell>
          <cell r="H95">
            <v>27064</v>
          </cell>
          <cell r="I95">
            <v>0</v>
          </cell>
          <cell r="J95">
            <v>27064</v>
          </cell>
          <cell r="K95">
            <v>36309.589999999997</v>
          </cell>
          <cell r="L95">
            <v>18693.32</v>
          </cell>
          <cell r="M95">
            <v>9220.06</v>
          </cell>
          <cell r="N95">
            <v>0</v>
          </cell>
          <cell r="O95">
            <v>0</v>
          </cell>
          <cell r="P95">
            <v>0</v>
          </cell>
          <cell r="Q95">
            <v>64222.969999999994</v>
          </cell>
          <cell r="R95">
            <v>5.1100000000000003</v>
          </cell>
          <cell r="S95">
            <v>0</v>
          </cell>
          <cell r="T95">
            <v>64222.97</v>
          </cell>
          <cell r="U95">
            <v>37158.97</v>
          </cell>
          <cell r="V95">
            <v>27064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 t="str">
            <v>Devin Krugman</v>
          </cell>
        </row>
        <row r="96">
          <cell r="E96">
            <v>38684786040935</v>
          </cell>
          <cell r="F96" t="str">
            <v>2015-16</v>
          </cell>
          <cell r="G96">
            <v>42551</v>
          </cell>
          <cell r="H96">
            <v>82320</v>
          </cell>
          <cell r="I96">
            <v>0</v>
          </cell>
          <cell r="J96">
            <v>82320</v>
          </cell>
          <cell r="K96">
            <v>40596.129999999997</v>
          </cell>
          <cell r="L96">
            <v>30892.400000000001</v>
          </cell>
          <cell r="M96">
            <v>5089.7299999999996</v>
          </cell>
          <cell r="N96">
            <v>0</v>
          </cell>
          <cell r="O96">
            <v>1760</v>
          </cell>
          <cell r="P96">
            <v>0</v>
          </cell>
          <cell r="Q96">
            <v>78338.259999999995</v>
          </cell>
          <cell r="R96">
            <v>5.1100000000000003</v>
          </cell>
          <cell r="S96">
            <v>3993</v>
          </cell>
          <cell r="T96">
            <v>82331.259999999995</v>
          </cell>
          <cell r="U96">
            <v>11.26</v>
          </cell>
          <cell r="V96">
            <v>82320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 t="str">
            <v>Andrew Tuomey</v>
          </cell>
        </row>
        <row r="97">
          <cell r="E97">
            <v>37683386120935</v>
          </cell>
          <cell r="F97" t="str">
            <v>2015-16</v>
          </cell>
          <cell r="G97">
            <v>42551</v>
          </cell>
          <cell r="H97">
            <v>77559</v>
          </cell>
          <cell r="I97">
            <v>0</v>
          </cell>
          <cell r="J97">
            <v>77559</v>
          </cell>
          <cell r="K97">
            <v>67539</v>
          </cell>
          <cell r="L97">
            <v>0</v>
          </cell>
          <cell r="M97">
            <v>10020</v>
          </cell>
          <cell r="N97">
            <v>0</v>
          </cell>
          <cell r="O97">
            <v>0</v>
          </cell>
          <cell r="P97">
            <v>0</v>
          </cell>
          <cell r="Q97">
            <v>77559</v>
          </cell>
          <cell r="R97">
            <v>5.1100000000000003</v>
          </cell>
          <cell r="S97">
            <v>0</v>
          </cell>
          <cell r="T97">
            <v>77559</v>
          </cell>
          <cell r="U97">
            <v>0</v>
          </cell>
          <cell r="V97">
            <v>77559</v>
          </cell>
          <cell r="W97">
            <v>4465</v>
          </cell>
          <cell r="X97">
            <v>0</v>
          </cell>
          <cell r="Y97">
            <v>673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5138</v>
          </cell>
          <cell r="AE97" t="str">
            <v>Andy Kim</v>
          </cell>
        </row>
        <row r="98">
          <cell r="E98">
            <v>54105466119291</v>
          </cell>
          <cell r="F98" t="str">
            <v>2015-16</v>
          </cell>
          <cell r="G98">
            <v>42551</v>
          </cell>
          <cell r="H98">
            <v>35835</v>
          </cell>
          <cell r="I98">
            <v>0</v>
          </cell>
          <cell r="J98">
            <v>35835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35835</v>
          </cell>
          <cell r="P98">
            <v>0</v>
          </cell>
          <cell r="Q98">
            <v>35835</v>
          </cell>
          <cell r="R98">
            <v>0</v>
          </cell>
          <cell r="S98">
            <v>0</v>
          </cell>
          <cell r="T98">
            <v>35835</v>
          </cell>
          <cell r="U98">
            <v>0</v>
          </cell>
          <cell r="V98">
            <v>35835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 t="str">
            <v>Ron Paez</v>
          </cell>
        </row>
        <row r="99">
          <cell r="E99">
            <v>37683380129395</v>
          </cell>
          <cell r="F99" t="str">
            <v>2015-16</v>
          </cell>
          <cell r="G99">
            <v>42551</v>
          </cell>
          <cell r="H99">
            <v>20674</v>
          </cell>
          <cell r="I99">
            <v>0</v>
          </cell>
          <cell r="J99">
            <v>20674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20724.21</v>
          </cell>
          <cell r="P99">
            <v>0</v>
          </cell>
          <cell r="Q99">
            <v>20724.21</v>
          </cell>
          <cell r="R99">
            <v>5.1100000000000003</v>
          </cell>
          <cell r="S99">
            <v>0</v>
          </cell>
          <cell r="T99">
            <v>20724.21</v>
          </cell>
          <cell r="U99">
            <v>50.21</v>
          </cell>
          <cell r="V99">
            <v>20674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 t="str">
            <v>RYAN ELLIOTT</v>
          </cell>
        </row>
        <row r="100">
          <cell r="E100">
            <v>37683380129387</v>
          </cell>
          <cell r="F100" t="str">
            <v>2015-16</v>
          </cell>
          <cell r="G100">
            <v>42551</v>
          </cell>
          <cell r="H100">
            <v>8520</v>
          </cell>
          <cell r="I100">
            <v>0</v>
          </cell>
          <cell r="J100">
            <v>8520</v>
          </cell>
          <cell r="K100">
            <v>6270</v>
          </cell>
          <cell r="L100">
            <v>0</v>
          </cell>
          <cell r="M100">
            <v>1404.22</v>
          </cell>
          <cell r="N100">
            <v>0</v>
          </cell>
          <cell r="O100">
            <v>900</v>
          </cell>
          <cell r="P100">
            <v>0</v>
          </cell>
          <cell r="Q100">
            <v>8574.2200000000012</v>
          </cell>
          <cell r="R100">
            <v>5.1100000000000003</v>
          </cell>
          <cell r="S100">
            <v>0</v>
          </cell>
          <cell r="T100">
            <v>8574.2199999999993</v>
          </cell>
          <cell r="U100">
            <v>54.22</v>
          </cell>
          <cell r="V100">
            <v>8520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 t="str">
            <v>Demi Brown</v>
          </cell>
        </row>
        <row r="101">
          <cell r="E101">
            <v>1100170112607</v>
          </cell>
          <cell r="F101" t="str">
            <v>2015-16</v>
          </cell>
          <cell r="G101">
            <v>42551</v>
          </cell>
          <cell r="H101">
            <v>49492</v>
          </cell>
          <cell r="I101">
            <v>0</v>
          </cell>
          <cell r="J101">
            <v>49492</v>
          </cell>
          <cell r="K101">
            <v>49577</v>
          </cell>
          <cell r="L101">
            <v>2373</v>
          </cell>
          <cell r="M101">
            <v>12996</v>
          </cell>
          <cell r="N101">
            <v>193</v>
          </cell>
          <cell r="O101">
            <v>9803</v>
          </cell>
          <cell r="P101">
            <v>0</v>
          </cell>
          <cell r="Q101">
            <v>74942</v>
          </cell>
          <cell r="R101">
            <v>5.1100000000000003</v>
          </cell>
          <cell r="S101">
            <v>0</v>
          </cell>
          <cell r="T101">
            <v>74942</v>
          </cell>
          <cell r="U101">
            <v>25450</v>
          </cell>
          <cell r="V101">
            <v>49492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 t="str">
            <v>Carole Fisher</v>
          </cell>
        </row>
        <row r="102">
          <cell r="E102">
            <v>1612590129403</v>
          </cell>
          <cell r="F102" t="str">
            <v>2015-16</v>
          </cell>
          <cell r="G102">
            <v>42551</v>
          </cell>
          <cell r="H102">
            <v>20549</v>
          </cell>
          <cell r="I102">
            <v>0</v>
          </cell>
          <cell r="J102">
            <v>20549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20549</v>
          </cell>
          <cell r="P102">
            <v>0</v>
          </cell>
          <cell r="Q102">
            <v>20549</v>
          </cell>
          <cell r="R102">
            <v>5.1100000000000003</v>
          </cell>
          <cell r="S102">
            <v>0</v>
          </cell>
          <cell r="T102">
            <v>20549</v>
          </cell>
          <cell r="U102">
            <v>0</v>
          </cell>
          <cell r="V102">
            <v>20549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 t="str">
            <v>Robin Detterman</v>
          </cell>
        </row>
        <row r="103">
          <cell r="E103">
            <v>37683380126151</v>
          </cell>
          <cell r="F103" t="str">
            <v>2015-16</v>
          </cell>
          <cell r="G103">
            <v>42551</v>
          </cell>
          <cell r="H103">
            <v>31826</v>
          </cell>
          <cell r="I103">
            <v>0</v>
          </cell>
          <cell r="J103">
            <v>31826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31826</v>
          </cell>
          <cell r="P103">
            <v>0</v>
          </cell>
          <cell r="Q103">
            <v>31826</v>
          </cell>
          <cell r="R103">
            <v>5.1100000000000003</v>
          </cell>
          <cell r="S103">
            <v>0</v>
          </cell>
          <cell r="T103">
            <v>31826</v>
          </cell>
          <cell r="U103">
            <v>0</v>
          </cell>
          <cell r="V103">
            <v>31826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 t="str">
            <v>David Rivera</v>
          </cell>
        </row>
        <row r="104">
          <cell r="E104">
            <v>38684780118141</v>
          </cell>
          <cell r="F104" t="str">
            <v>2015-16</v>
          </cell>
          <cell r="G104">
            <v>42551</v>
          </cell>
          <cell r="H104">
            <v>178423</v>
          </cell>
          <cell r="I104">
            <v>0</v>
          </cell>
          <cell r="J104">
            <v>178423</v>
          </cell>
          <cell r="K104">
            <v>83087.429999999993</v>
          </cell>
          <cell r="L104">
            <v>43590.8</v>
          </cell>
          <cell r="M104">
            <v>43070.6</v>
          </cell>
          <cell r="N104">
            <v>0</v>
          </cell>
          <cell r="O104">
            <v>0</v>
          </cell>
          <cell r="P104">
            <v>0</v>
          </cell>
          <cell r="Q104">
            <v>169748.83</v>
          </cell>
          <cell r="R104">
            <v>5.1100000000000003</v>
          </cell>
          <cell r="S104">
            <v>8674.17</v>
          </cell>
          <cell r="T104">
            <v>178423</v>
          </cell>
          <cell r="U104">
            <v>0</v>
          </cell>
          <cell r="V104">
            <v>178423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 t="str">
            <v>Julia Seymour</v>
          </cell>
        </row>
        <row r="105">
          <cell r="E105">
            <v>34103480124651</v>
          </cell>
          <cell r="F105" t="str">
            <v>2015-16</v>
          </cell>
          <cell r="G105">
            <v>42551</v>
          </cell>
          <cell r="H105">
            <v>112517</v>
          </cell>
          <cell r="I105">
            <v>0</v>
          </cell>
          <cell r="J105">
            <v>112517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109962</v>
          </cell>
          <cell r="P105">
            <v>0</v>
          </cell>
          <cell r="Q105">
            <v>109962</v>
          </cell>
          <cell r="R105">
            <v>5.1100000000000003</v>
          </cell>
          <cell r="S105">
            <v>2555</v>
          </cell>
          <cell r="T105">
            <v>112517</v>
          </cell>
          <cell r="U105">
            <v>0</v>
          </cell>
          <cell r="V105">
            <v>112517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 t="str">
            <v>Andre Slade</v>
          </cell>
        </row>
        <row r="106">
          <cell r="E106">
            <v>34674470128124</v>
          </cell>
          <cell r="F106" t="str">
            <v>2015-16</v>
          </cell>
          <cell r="G106">
            <v>42551</v>
          </cell>
          <cell r="H106">
            <v>55883</v>
          </cell>
          <cell r="I106">
            <v>0</v>
          </cell>
          <cell r="J106">
            <v>55883</v>
          </cell>
          <cell r="K106">
            <v>0</v>
          </cell>
          <cell r="L106">
            <v>40074.03</v>
          </cell>
          <cell r="M106">
            <v>10267.85</v>
          </cell>
          <cell r="N106">
            <v>4806.08</v>
          </cell>
          <cell r="O106">
            <v>0</v>
          </cell>
          <cell r="P106">
            <v>0</v>
          </cell>
          <cell r="Q106">
            <v>55147.96</v>
          </cell>
          <cell r="R106">
            <v>5.97</v>
          </cell>
          <cell r="S106">
            <v>3292.33</v>
          </cell>
          <cell r="T106">
            <v>58440.29</v>
          </cell>
          <cell r="U106">
            <v>2557.29</v>
          </cell>
          <cell r="V106">
            <v>55883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 t="str">
            <v>Michael Gillespie</v>
          </cell>
        </row>
        <row r="107">
          <cell r="E107">
            <v>43694840123760</v>
          </cell>
          <cell r="F107" t="str">
            <v>2015-16</v>
          </cell>
          <cell r="G107">
            <v>42551</v>
          </cell>
          <cell r="H107">
            <v>45358</v>
          </cell>
          <cell r="I107">
            <v>0</v>
          </cell>
          <cell r="J107">
            <v>45358</v>
          </cell>
          <cell r="K107">
            <v>45358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45358</v>
          </cell>
          <cell r="R107">
            <v>5.1100000000000003</v>
          </cell>
          <cell r="S107">
            <v>0</v>
          </cell>
          <cell r="T107">
            <v>45358</v>
          </cell>
          <cell r="U107">
            <v>0</v>
          </cell>
          <cell r="V107">
            <v>45358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 t="str">
            <v>Sharon Waller</v>
          </cell>
        </row>
        <row r="108">
          <cell r="E108">
            <v>37683380119610</v>
          </cell>
          <cell r="F108" t="str">
            <v>2015-16</v>
          </cell>
          <cell r="G108">
            <v>42551</v>
          </cell>
          <cell r="H108">
            <v>143215</v>
          </cell>
          <cell r="I108">
            <v>0</v>
          </cell>
          <cell r="J108">
            <v>143215</v>
          </cell>
          <cell r="K108">
            <v>38500</v>
          </cell>
          <cell r="L108">
            <v>37138</v>
          </cell>
          <cell r="M108">
            <v>21131.41</v>
          </cell>
          <cell r="N108">
            <v>0</v>
          </cell>
          <cell r="O108">
            <v>47237.35</v>
          </cell>
          <cell r="P108">
            <v>0</v>
          </cell>
          <cell r="Q108">
            <v>144006.76</v>
          </cell>
          <cell r="R108">
            <v>5.1100000000000003</v>
          </cell>
          <cell r="S108">
            <v>0</v>
          </cell>
          <cell r="T108">
            <v>144006.76</v>
          </cell>
          <cell r="U108">
            <v>791.76</v>
          </cell>
          <cell r="V108">
            <v>143215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 t="str">
            <v>Jane Firpo</v>
          </cell>
        </row>
        <row r="109">
          <cell r="E109">
            <v>36678760122317</v>
          </cell>
          <cell r="F109" t="str">
            <v>2015-16</v>
          </cell>
          <cell r="G109">
            <v>42551</v>
          </cell>
          <cell r="H109">
            <v>47738</v>
          </cell>
          <cell r="I109">
            <v>0</v>
          </cell>
          <cell r="J109">
            <v>47738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45757.62</v>
          </cell>
          <cell r="P109">
            <v>0</v>
          </cell>
          <cell r="Q109">
            <v>45757.62</v>
          </cell>
          <cell r="R109">
            <v>5.1100000000000003</v>
          </cell>
          <cell r="S109">
            <v>1980.38</v>
          </cell>
          <cell r="T109">
            <v>47738</v>
          </cell>
          <cell r="U109">
            <v>0</v>
          </cell>
          <cell r="V109">
            <v>47738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 t="str">
            <v>Andre Slade</v>
          </cell>
        </row>
        <row r="110">
          <cell r="E110">
            <v>37683386040018</v>
          </cell>
          <cell r="F110" t="str">
            <v>2015-16</v>
          </cell>
          <cell r="G110">
            <v>42551</v>
          </cell>
          <cell r="H110">
            <v>45483</v>
          </cell>
          <cell r="I110">
            <v>0</v>
          </cell>
          <cell r="J110">
            <v>45483</v>
          </cell>
          <cell r="K110">
            <v>37500</v>
          </cell>
          <cell r="L110">
            <v>0</v>
          </cell>
          <cell r="M110">
            <v>7983</v>
          </cell>
          <cell r="N110">
            <v>0</v>
          </cell>
          <cell r="O110">
            <v>0</v>
          </cell>
          <cell r="P110">
            <v>0</v>
          </cell>
          <cell r="Q110">
            <v>45483</v>
          </cell>
          <cell r="R110">
            <v>5.1100000000000003</v>
          </cell>
          <cell r="S110">
            <v>0</v>
          </cell>
          <cell r="T110">
            <v>45483</v>
          </cell>
          <cell r="U110">
            <v>0</v>
          </cell>
          <cell r="V110">
            <v>45483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 t="str">
            <v>Michele Schuetz</v>
          </cell>
        </row>
        <row r="111">
          <cell r="E111">
            <v>35674700127688</v>
          </cell>
          <cell r="F111" t="str">
            <v>2015-16</v>
          </cell>
          <cell r="G111">
            <v>42551</v>
          </cell>
          <cell r="H111">
            <v>30322</v>
          </cell>
          <cell r="I111">
            <v>0</v>
          </cell>
          <cell r="J111">
            <v>30322</v>
          </cell>
          <cell r="K111">
            <v>30322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30322</v>
          </cell>
          <cell r="R111">
            <v>5.1100000000000003</v>
          </cell>
          <cell r="S111">
            <v>0</v>
          </cell>
          <cell r="T111">
            <v>30322</v>
          </cell>
          <cell r="U111">
            <v>0</v>
          </cell>
          <cell r="V111">
            <v>30322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 t="str">
            <v>Sharon Waller</v>
          </cell>
        </row>
        <row r="112">
          <cell r="E112">
            <v>37680230124321</v>
          </cell>
          <cell r="F112" t="str">
            <v>2015-16</v>
          </cell>
          <cell r="G112">
            <v>42551</v>
          </cell>
          <cell r="H112">
            <v>23556</v>
          </cell>
          <cell r="I112">
            <v>0</v>
          </cell>
          <cell r="J112">
            <v>23556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23556</v>
          </cell>
          <cell r="P112">
            <v>0</v>
          </cell>
          <cell r="Q112">
            <v>23556</v>
          </cell>
          <cell r="R112">
            <v>5.1100000000000003</v>
          </cell>
          <cell r="S112">
            <v>0</v>
          </cell>
          <cell r="T112">
            <v>23556</v>
          </cell>
          <cell r="U112">
            <v>0</v>
          </cell>
          <cell r="V112">
            <v>23556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 t="str">
            <v>Beverly Bautista</v>
          </cell>
        </row>
        <row r="113">
          <cell r="E113">
            <v>37683380108548</v>
          </cell>
          <cell r="F113" t="str">
            <v>2015-16</v>
          </cell>
          <cell r="G113">
            <v>42551</v>
          </cell>
          <cell r="H113">
            <v>59642</v>
          </cell>
          <cell r="I113">
            <v>0</v>
          </cell>
          <cell r="J113">
            <v>59642</v>
          </cell>
          <cell r="K113">
            <v>29000</v>
          </cell>
          <cell r="L113">
            <v>14616</v>
          </cell>
          <cell r="M113">
            <v>7822</v>
          </cell>
          <cell r="N113">
            <v>0</v>
          </cell>
          <cell r="O113">
            <v>8233</v>
          </cell>
          <cell r="P113">
            <v>0</v>
          </cell>
          <cell r="Q113">
            <v>59671</v>
          </cell>
          <cell r="R113">
            <v>5.1100000000000003</v>
          </cell>
          <cell r="S113">
            <v>0</v>
          </cell>
          <cell r="T113">
            <v>59671</v>
          </cell>
          <cell r="U113">
            <v>29</v>
          </cell>
          <cell r="V113">
            <v>59642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 t="str">
            <v>Gretel Ramos</v>
          </cell>
        </row>
        <row r="114">
          <cell r="E114">
            <v>19753090131987</v>
          </cell>
          <cell r="F114" t="str">
            <v>2015-16</v>
          </cell>
          <cell r="G114">
            <v>42551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5.1100000000000003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 t="str">
            <v>Kim Shaw</v>
          </cell>
        </row>
        <row r="115">
          <cell r="E115">
            <v>19646670125559</v>
          </cell>
          <cell r="F115" t="str">
            <v>2015-16</v>
          </cell>
          <cell r="G115">
            <v>42551</v>
          </cell>
          <cell r="H115">
            <v>63275</v>
          </cell>
          <cell r="I115">
            <v>0</v>
          </cell>
          <cell r="J115">
            <v>63275</v>
          </cell>
          <cell r="K115">
            <v>63275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63275</v>
          </cell>
          <cell r="R115">
            <v>0</v>
          </cell>
          <cell r="S115">
            <v>0</v>
          </cell>
          <cell r="T115">
            <v>63275</v>
          </cell>
          <cell r="U115">
            <v>0</v>
          </cell>
          <cell r="V115">
            <v>63275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 t="str">
            <v>Kim Shaw</v>
          </cell>
        </row>
        <row r="116">
          <cell r="E116">
            <v>1611920113902</v>
          </cell>
          <cell r="F116" t="str">
            <v>2015-16</v>
          </cell>
          <cell r="G116">
            <v>42551</v>
          </cell>
          <cell r="H116">
            <v>58639</v>
          </cell>
          <cell r="I116">
            <v>0</v>
          </cell>
          <cell r="J116">
            <v>58639</v>
          </cell>
          <cell r="K116">
            <v>49431</v>
          </cell>
          <cell r="L116">
            <v>6581</v>
          </cell>
          <cell r="M116">
            <v>11146</v>
          </cell>
          <cell r="N116">
            <v>177</v>
          </cell>
          <cell r="O116">
            <v>12279</v>
          </cell>
          <cell r="P116">
            <v>0</v>
          </cell>
          <cell r="Q116">
            <v>79614</v>
          </cell>
          <cell r="R116">
            <v>5.1100000000000003</v>
          </cell>
          <cell r="S116">
            <v>0</v>
          </cell>
          <cell r="T116">
            <v>79614</v>
          </cell>
          <cell r="U116">
            <v>20975</v>
          </cell>
          <cell r="V116">
            <v>58639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 t="str">
            <v>Carole Fisher</v>
          </cell>
        </row>
        <row r="117">
          <cell r="E117">
            <v>19647330121137</v>
          </cell>
          <cell r="F117" t="str">
            <v>2015-16</v>
          </cell>
          <cell r="G117">
            <v>42551</v>
          </cell>
          <cell r="H117">
            <v>58389</v>
          </cell>
          <cell r="I117">
            <v>0</v>
          </cell>
          <cell r="J117">
            <v>58389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58389</v>
          </cell>
          <cell r="P117">
            <v>0</v>
          </cell>
          <cell r="Q117">
            <v>58389</v>
          </cell>
          <cell r="R117">
            <v>5.1100000000000003</v>
          </cell>
          <cell r="S117">
            <v>1277.5</v>
          </cell>
          <cell r="T117">
            <v>59666.5</v>
          </cell>
          <cell r="U117">
            <v>1277.5</v>
          </cell>
          <cell r="V117">
            <v>58389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 t="str">
            <v>Michael Martucci</v>
          </cell>
        </row>
        <row r="118">
          <cell r="E118">
            <v>36679590114256</v>
          </cell>
          <cell r="F118" t="str">
            <v>2015-16</v>
          </cell>
          <cell r="G118">
            <v>42551</v>
          </cell>
          <cell r="H118">
            <v>109761</v>
          </cell>
          <cell r="I118">
            <v>0</v>
          </cell>
          <cell r="J118">
            <v>109761</v>
          </cell>
          <cell r="K118">
            <v>78202.259999999995</v>
          </cell>
          <cell r="L118">
            <v>0</v>
          </cell>
          <cell r="M118">
            <v>9761.35</v>
          </cell>
          <cell r="N118">
            <v>0</v>
          </cell>
          <cell r="O118">
            <v>16461.39</v>
          </cell>
          <cell r="P118">
            <v>0</v>
          </cell>
          <cell r="Q118">
            <v>104425</v>
          </cell>
          <cell r="R118">
            <v>5.1100000000000003</v>
          </cell>
          <cell r="S118">
            <v>5336</v>
          </cell>
          <cell r="T118">
            <v>109761</v>
          </cell>
          <cell r="U118">
            <v>0</v>
          </cell>
          <cell r="V118">
            <v>109761</v>
          </cell>
          <cell r="W118">
            <v>13732.68</v>
          </cell>
          <cell r="X118">
            <v>0</v>
          </cell>
          <cell r="Y118">
            <v>1645.88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15378.560000000001</v>
          </cell>
          <cell r="AE118" t="str">
            <v>Steve Perry</v>
          </cell>
        </row>
        <row r="119">
          <cell r="E119">
            <v>37683380118083</v>
          </cell>
          <cell r="F119" t="str">
            <v>2015-16</v>
          </cell>
          <cell r="G119">
            <v>42551</v>
          </cell>
          <cell r="H119">
            <v>43854</v>
          </cell>
          <cell r="I119">
            <v>0</v>
          </cell>
          <cell r="J119">
            <v>43854</v>
          </cell>
          <cell r="K119">
            <v>20563</v>
          </cell>
          <cell r="L119">
            <v>8812</v>
          </cell>
          <cell r="M119">
            <v>8378</v>
          </cell>
          <cell r="N119">
            <v>0</v>
          </cell>
          <cell r="O119">
            <v>6500</v>
          </cell>
          <cell r="P119">
            <v>0</v>
          </cell>
          <cell r="Q119">
            <v>44253</v>
          </cell>
          <cell r="R119">
            <v>5.1100000000000003</v>
          </cell>
          <cell r="S119">
            <v>0</v>
          </cell>
          <cell r="T119">
            <v>44253</v>
          </cell>
          <cell r="U119">
            <v>399</v>
          </cell>
          <cell r="V119">
            <v>43854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 t="str">
            <v>Christine Kuglen</v>
          </cell>
        </row>
        <row r="120">
          <cell r="E120">
            <v>37680490132506</v>
          </cell>
          <cell r="F120" t="str">
            <v>2015-16</v>
          </cell>
          <cell r="G120">
            <v>42551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5.1100000000000003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 t="str">
            <v>Yolanda Vazquez</v>
          </cell>
        </row>
        <row r="121">
          <cell r="E121">
            <v>31668450121418</v>
          </cell>
          <cell r="F121" t="str">
            <v>2015-16</v>
          </cell>
          <cell r="G121">
            <v>42551</v>
          </cell>
          <cell r="H121">
            <v>110262</v>
          </cell>
          <cell r="I121">
            <v>0</v>
          </cell>
          <cell r="J121">
            <v>110262</v>
          </cell>
          <cell r="K121">
            <v>20444.55</v>
          </cell>
          <cell r="L121">
            <v>66230.990000000005</v>
          </cell>
          <cell r="M121">
            <v>23701.94</v>
          </cell>
          <cell r="N121">
            <v>0</v>
          </cell>
          <cell r="O121">
            <v>0</v>
          </cell>
          <cell r="P121">
            <v>0</v>
          </cell>
          <cell r="Q121">
            <v>110377.48000000001</v>
          </cell>
          <cell r="R121">
            <v>7.89</v>
          </cell>
          <cell r="S121">
            <v>0</v>
          </cell>
          <cell r="T121">
            <v>110377.48</v>
          </cell>
          <cell r="U121">
            <v>115.48</v>
          </cell>
          <cell r="V121">
            <v>110262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 t="str">
            <v>Sarah Phillips</v>
          </cell>
        </row>
        <row r="122">
          <cell r="E122">
            <v>48705730129494</v>
          </cell>
          <cell r="F122" t="str">
            <v>2015-16</v>
          </cell>
          <cell r="G122">
            <v>42551</v>
          </cell>
          <cell r="H122">
            <v>58639</v>
          </cell>
          <cell r="I122">
            <v>0</v>
          </cell>
          <cell r="J122">
            <v>58639</v>
          </cell>
          <cell r="K122">
            <v>42328.35</v>
          </cell>
          <cell r="L122">
            <v>4825.8500000000004</v>
          </cell>
          <cell r="M122">
            <v>15181.52</v>
          </cell>
          <cell r="N122">
            <v>7911.4</v>
          </cell>
          <cell r="O122">
            <v>265.95999999999998</v>
          </cell>
          <cell r="P122">
            <v>0</v>
          </cell>
          <cell r="Q122">
            <v>70513.08</v>
          </cell>
          <cell r="R122">
            <v>5.1100000000000003</v>
          </cell>
          <cell r="S122">
            <v>3603.22</v>
          </cell>
          <cell r="T122">
            <v>74116.3</v>
          </cell>
          <cell r="U122">
            <v>15477.3</v>
          </cell>
          <cell r="V122">
            <v>58639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>Melanie Thomas</v>
          </cell>
        </row>
        <row r="123">
          <cell r="E123">
            <v>37683380126730</v>
          </cell>
          <cell r="F123" t="str">
            <v>2015-16</v>
          </cell>
          <cell r="G123">
            <v>42551</v>
          </cell>
          <cell r="H123">
            <v>11527</v>
          </cell>
          <cell r="I123">
            <v>0</v>
          </cell>
          <cell r="J123">
            <v>11527</v>
          </cell>
          <cell r="K123">
            <v>10035</v>
          </cell>
          <cell r="L123">
            <v>0</v>
          </cell>
          <cell r="M123">
            <v>1437.77</v>
          </cell>
          <cell r="N123">
            <v>0</v>
          </cell>
          <cell r="O123">
            <v>0</v>
          </cell>
          <cell r="P123">
            <v>0</v>
          </cell>
          <cell r="Q123">
            <v>11472.77</v>
          </cell>
          <cell r="R123">
            <v>5.1100000000000003</v>
          </cell>
          <cell r="S123">
            <v>54.23</v>
          </cell>
          <cell r="T123">
            <v>11527</v>
          </cell>
          <cell r="U123">
            <v>0</v>
          </cell>
          <cell r="V123">
            <v>11527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 t="str">
            <v>Nichole McIntosh</v>
          </cell>
        </row>
        <row r="124">
          <cell r="E124">
            <v>37683386039812</v>
          </cell>
          <cell r="F124" t="str">
            <v>2015-16</v>
          </cell>
          <cell r="G124">
            <v>42551</v>
          </cell>
          <cell r="H124">
            <v>64528</v>
          </cell>
          <cell r="I124">
            <v>0</v>
          </cell>
          <cell r="J124">
            <v>64528</v>
          </cell>
          <cell r="K124">
            <v>3813.43</v>
          </cell>
          <cell r="L124">
            <v>0</v>
          </cell>
          <cell r="M124">
            <v>0</v>
          </cell>
          <cell r="N124">
            <v>3728</v>
          </cell>
          <cell r="O124">
            <v>56730</v>
          </cell>
          <cell r="P124">
            <v>0</v>
          </cell>
          <cell r="Q124">
            <v>64271.43</v>
          </cell>
          <cell r="R124">
            <v>5.1100000000000003</v>
          </cell>
          <cell r="S124">
            <v>256.57</v>
          </cell>
          <cell r="T124">
            <v>64528</v>
          </cell>
          <cell r="U124">
            <v>0</v>
          </cell>
          <cell r="V124">
            <v>64528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 t="str">
            <v>Joel Christman</v>
          </cell>
        </row>
        <row r="125">
          <cell r="E125">
            <v>37683386119598</v>
          </cell>
          <cell r="F125" t="str">
            <v>2015-16</v>
          </cell>
          <cell r="G125">
            <v>42551</v>
          </cell>
          <cell r="H125">
            <v>40722</v>
          </cell>
          <cell r="I125">
            <v>0</v>
          </cell>
          <cell r="J125">
            <v>40722</v>
          </cell>
          <cell r="K125">
            <v>0</v>
          </cell>
          <cell r="L125">
            <v>34251</v>
          </cell>
          <cell r="M125">
            <v>6471</v>
          </cell>
          <cell r="N125">
            <v>0</v>
          </cell>
          <cell r="O125">
            <v>0</v>
          </cell>
          <cell r="P125">
            <v>0</v>
          </cell>
          <cell r="Q125">
            <v>40722</v>
          </cell>
          <cell r="R125">
            <v>5.1100000000000003</v>
          </cell>
          <cell r="S125">
            <v>0</v>
          </cell>
          <cell r="T125">
            <v>40722</v>
          </cell>
          <cell r="U125">
            <v>0</v>
          </cell>
          <cell r="V125">
            <v>40722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 t="str">
            <v>Laura May</v>
          </cell>
        </row>
        <row r="126">
          <cell r="E126">
            <v>37683380109033</v>
          </cell>
          <cell r="F126" t="str">
            <v>2015-16</v>
          </cell>
          <cell r="G126">
            <v>42551</v>
          </cell>
          <cell r="H126">
            <v>23556</v>
          </cell>
          <cell r="I126">
            <v>0</v>
          </cell>
          <cell r="J126">
            <v>23556</v>
          </cell>
          <cell r="K126">
            <v>8844.7999999999993</v>
          </cell>
          <cell r="L126">
            <v>10000</v>
          </cell>
          <cell r="M126">
            <v>4711.2</v>
          </cell>
          <cell r="N126">
            <v>0</v>
          </cell>
          <cell r="O126">
            <v>0</v>
          </cell>
          <cell r="P126">
            <v>0</v>
          </cell>
          <cell r="Q126">
            <v>23556</v>
          </cell>
          <cell r="R126">
            <v>5.1100000000000003</v>
          </cell>
          <cell r="S126">
            <v>0</v>
          </cell>
          <cell r="T126">
            <v>23556</v>
          </cell>
          <cell r="U126">
            <v>0</v>
          </cell>
          <cell r="V126">
            <v>23556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 t="str">
            <v>Laura May</v>
          </cell>
        </row>
        <row r="127">
          <cell r="E127">
            <v>37683380109041</v>
          </cell>
          <cell r="F127" t="str">
            <v>2015-16</v>
          </cell>
          <cell r="G127">
            <v>42551</v>
          </cell>
          <cell r="H127">
            <v>23180</v>
          </cell>
          <cell r="I127">
            <v>0</v>
          </cell>
          <cell r="J127">
            <v>23180</v>
          </cell>
          <cell r="K127">
            <v>8544</v>
          </cell>
          <cell r="L127">
            <v>10000</v>
          </cell>
          <cell r="M127">
            <v>4636</v>
          </cell>
          <cell r="N127">
            <v>0</v>
          </cell>
          <cell r="O127">
            <v>0</v>
          </cell>
          <cell r="P127">
            <v>0</v>
          </cell>
          <cell r="Q127">
            <v>23180</v>
          </cell>
          <cell r="R127">
            <v>5.1100000000000003</v>
          </cell>
          <cell r="S127">
            <v>0</v>
          </cell>
          <cell r="T127">
            <v>23180</v>
          </cell>
          <cell r="U127">
            <v>0</v>
          </cell>
          <cell r="V127">
            <v>23180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 t="str">
            <v>Laura May</v>
          </cell>
        </row>
        <row r="128">
          <cell r="E128">
            <v>37683380118851</v>
          </cell>
          <cell r="F128" t="str">
            <v>2015-16</v>
          </cell>
          <cell r="G128">
            <v>42551</v>
          </cell>
          <cell r="H128">
            <v>76933</v>
          </cell>
          <cell r="I128">
            <v>0</v>
          </cell>
          <cell r="J128">
            <v>76933</v>
          </cell>
          <cell r="K128">
            <v>34176</v>
          </cell>
          <cell r="L128">
            <v>27418.400000000001</v>
          </cell>
          <cell r="M128">
            <v>15398.6</v>
          </cell>
          <cell r="N128">
            <v>0</v>
          </cell>
          <cell r="O128">
            <v>0</v>
          </cell>
          <cell r="P128">
            <v>0</v>
          </cell>
          <cell r="Q128">
            <v>76993</v>
          </cell>
          <cell r="R128">
            <v>5.1100000000000003</v>
          </cell>
          <cell r="S128">
            <v>0</v>
          </cell>
          <cell r="T128">
            <v>76993</v>
          </cell>
          <cell r="U128">
            <v>60</v>
          </cell>
          <cell r="V128">
            <v>76933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 t="str">
            <v>Laura May</v>
          </cell>
        </row>
        <row r="129">
          <cell r="E129">
            <v>37683380111906</v>
          </cell>
          <cell r="F129" t="str">
            <v>2015-16</v>
          </cell>
          <cell r="G129">
            <v>42551</v>
          </cell>
          <cell r="H129">
            <v>44481</v>
          </cell>
          <cell r="I129">
            <v>0</v>
          </cell>
          <cell r="J129">
            <v>44481</v>
          </cell>
          <cell r="K129">
            <v>35584.800000000003</v>
          </cell>
          <cell r="L129">
            <v>0</v>
          </cell>
          <cell r="M129">
            <v>8896.2000000000007</v>
          </cell>
          <cell r="N129">
            <v>0</v>
          </cell>
          <cell r="O129">
            <v>0</v>
          </cell>
          <cell r="P129">
            <v>0</v>
          </cell>
          <cell r="Q129">
            <v>44481</v>
          </cell>
          <cell r="R129">
            <v>5.1100000000000003</v>
          </cell>
          <cell r="S129">
            <v>0</v>
          </cell>
          <cell r="T129">
            <v>44481</v>
          </cell>
          <cell r="U129">
            <v>0</v>
          </cell>
          <cell r="V129">
            <v>44481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 t="str">
            <v>Laura May</v>
          </cell>
        </row>
        <row r="130">
          <cell r="E130">
            <v>37683386040190</v>
          </cell>
          <cell r="F130" t="str">
            <v>2015-16</v>
          </cell>
          <cell r="G130">
            <v>42551</v>
          </cell>
          <cell r="H130">
            <v>50244</v>
          </cell>
          <cell r="I130">
            <v>0</v>
          </cell>
          <cell r="J130">
            <v>50244</v>
          </cell>
          <cell r="K130">
            <v>20000</v>
          </cell>
          <cell r="L130">
            <v>20195.2</v>
          </cell>
          <cell r="M130">
            <v>10048.799999999999</v>
          </cell>
          <cell r="N130">
            <v>0</v>
          </cell>
          <cell r="O130">
            <v>0</v>
          </cell>
          <cell r="P130">
            <v>0</v>
          </cell>
          <cell r="Q130">
            <v>50244</v>
          </cell>
          <cell r="R130">
            <v>5.1100000000000003</v>
          </cell>
          <cell r="S130">
            <v>0</v>
          </cell>
          <cell r="T130">
            <v>50244</v>
          </cell>
          <cell r="U130">
            <v>0</v>
          </cell>
          <cell r="V130">
            <v>50244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 t="str">
            <v>Laura May</v>
          </cell>
        </row>
        <row r="131">
          <cell r="E131">
            <v>37683380101345</v>
          </cell>
          <cell r="F131" t="str">
            <v>2015-16</v>
          </cell>
          <cell r="G131">
            <v>42551</v>
          </cell>
          <cell r="H131">
            <v>44355</v>
          </cell>
          <cell r="I131">
            <v>0</v>
          </cell>
          <cell r="J131">
            <v>44355</v>
          </cell>
          <cell r="K131">
            <v>42500</v>
          </cell>
          <cell r="L131">
            <v>0</v>
          </cell>
          <cell r="M131">
            <v>3273</v>
          </cell>
          <cell r="N131">
            <v>0</v>
          </cell>
          <cell r="O131">
            <v>0</v>
          </cell>
          <cell r="P131">
            <v>0</v>
          </cell>
          <cell r="Q131">
            <v>45773</v>
          </cell>
          <cell r="R131">
            <v>5.1100000000000003</v>
          </cell>
          <cell r="S131">
            <v>0</v>
          </cell>
          <cell r="T131">
            <v>45773</v>
          </cell>
          <cell r="U131">
            <v>1418</v>
          </cell>
          <cell r="V131">
            <v>44355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 t="str">
            <v>Allison Ohle</v>
          </cell>
        </row>
        <row r="132">
          <cell r="E132">
            <v>38684780101337</v>
          </cell>
          <cell r="F132" t="str">
            <v>2015-16</v>
          </cell>
          <cell r="G132">
            <v>42551</v>
          </cell>
          <cell r="H132">
            <v>35459</v>
          </cell>
          <cell r="I132">
            <v>0</v>
          </cell>
          <cell r="J132">
            <v>35459</v>
          </cell>
          <cell r="K132">
            <v>28367.200000000001</v>
          </cell>
          <cell r="L132">
            <v>0</v>
          </cell>
          <cell r="M132">
            <v>7091.8</v>
          </cell>
          <cell r="N132">
            <v>0</v>
          </cell>
          <cell r="O132">
            <v>0</v>
          </cell>
          <cell r="P132">
            <v>0</v>
          </cell>
          <cell r="Q132">
            <v>35459</v>
          </cell>
          <cell r="R132">
            <v>5.1100000000000003</v>
          </cell>
          <cell r="S132">
            <v>0</v>
          </cell>
          <cell r="T132">
            <v>35459</v>
          </cell>
          <cell r="U132">
            <v>0</v>
          </cell>
          <cell r="V132">
            <v>35459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 t="str">
            <v>Julie Mattoon</v>
          </cell>
        </row>
        <row r="133">
          <cell r="E133">
            <v>1612590115014</v>
          </cell>
          <cell r="F133" t="str">
            <v>2015-16</v>
          </cell>
          <cell r="G133">
            <v>42551</v>
          </cell>
          <cell r="H133">
            <v>42601</v>
          </cell>
          <cell r="I133">
            <v>0</v>
          </cell>
          <cell r="J133">
            <v>42601</v>
          </cell>
          <cell r="K133">
            <v>34080.800000000003</v>
          </cell>
          <cell r="L133">
            <v>0</v>
          </cell>
          <cell r="M133">
            <v>8520.2000000000007</v>
          </cell>
          <cell r="N133">
            <v>0</v>
          </cell>
          <cell r="O133">
            <v>0</v>
          </cell>
          <cell r="P133">
            <v>0</v>
          </cell>
          <cell r="Q133">
            <v>42601</v>
          </cell>
          <cell r="R133">
            <v>5.1100000000000003</v>
          </cell>
          <cell r="S133">
            <v>0</v>
          </cell>
          <cell r="T133">
            <v>42601</v>
          </cell>
          <cell r="U133">
            <v>0</v>
          </cell>
          <cell r="V133">
            <v>42601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 t="str">
            <v>Julie Mattoon</v>
          </cell>
        </row>
        <row r="134">
          <cell r="E134">
            <v>43693690106633</v>
          </cell>
          <cell r="F134" t="str">
            <v>2015-16</v>
          </cell>
          <cell r="G134">
            <v>42551</v>
          </cell>
          <cell r="H134">
            <v>51748</v>
          </cell>
          <cell r="I134">
            <v>0</v>
          </cell>
          <cell r="J134">
            <v>51748</v>
          </cell>
          <cell r="K134">
            <v>41398.400000000001</v>
          </cell>
          <cell r="L134">
            <v>0</v>
          </cell>
          <cell r="M134">
            <v>10349.6</v>
          </cell>
          <cell r="N134">
            <v>0</v>
          </cell>
          <cell r="O134">
            <v>0</v>
          </cell>
          <cell r="P134">
            <v>0</v>
          </cell>
          <cell r="Q134">
            <v>51748</v>
          </cell>
          <cell r="R134">
            <v>5.1100000000000003</v>
          </cell>
          <cell r="S134">
            <v>0</v>
          </cell>
          <cell r="T134">
            <v>51748</v>
          </cell>
          <cell r="U134">
            <v>0</v>
          </cell>
          <cell r="V134">
            <v>51748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 t="str">
            <v>Julie Mattoon</v>
          </cell>
        </row>
        <row r="135">
          <cell r="E135">
            <v>43694500129205</v>
          </cell>
          <cell r="F135" t="str">
            <v>2015-16</v>
          </cell>
          <cell r="G135">
            <v>42551</v>
          </cell>
          <cell r="H135">
            <v>13156</v>
          </cell>
          <cell r="I135">
            <v>0</v>
          </cell>
          <cell r="J135">
            <v>13156</v>
          </cell>
          <cell r="K135">
            <v>10524.8</v>
          </cell>
          <cell r="L135">
            <v>0</v>
          </cell>
          <cell r="M135">
            <v>2631.2</v>
          </cell>
          <cell r="N135">
            <v>0</v>
          </cell>
          <cell r="O135">
            <v>0</v>
          </cell>
          <cell r="P135">
            <v>0</v>
          </cell>
          <cell r="Q135">
            <v>13156</v>
          </cell>
          <cell r="R135">
            <v>5.1100000000000003</v>
          </cell>
          <cell r="S135">
            <v>0</v>
          </cell>
          <cell r="T135">
            <v>13156</v>
          </cell>
          <cell r="U135">
            <v>0</v>
          </cell>
          <cell r="V135">
            <v>13156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 t="str">
            <v>Julie Mattoon</v>
          </cell>
        </row>
        <row r="136">
          <cell r="E136">
            <v>1613090114421</v>
          </cell>
          <cell r="F136" t="str">
            <v>2015-16</v>
          </cell>
          <cell r="G136">
            <v>42551</v>
          </cell>
          <cell r="H136">
            <v>66157</v>
          </cell>
          <cell r="I136">
            <v>0</v>
          </cell>
          <cell r="J136">
            <v>66157</v>
          </cell>
          <cell r="K136">
            <v>52925.599999999999</v>
          </cell>
          <cell r="L136">
            <v>0</v>
          </cell>
          <cell r="M136">
            <v>13231.4</v>
          </cell>
          <cell r="N136">
            <v>0</v>
          </cell>
          <cell r="O136">
            <v>0</v>
          </cell>
          <cell r="P136">
            <v>0</v>
          </cell>
          <cell r="Q136">
            <v>66157</v>
          </cell>
          <cell r="R136">
            <v>5.1100000000000003</v>
          </cell>
          <cell r="S136">
            <v>0</v>
          </cell>
          <cell r="T136">
            <v>66157</v>
          </cell>
          <cell r="U136">
            <v>0</v>
          </cell>
          <cell r="V136">
            <v>66157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 t="str">
            <v>Julie Mattoon</v>
          </cell>
        </row>
        <row r="137">
          <cell r="E137">
            <v>43693690129924</v>
          </cell>
          <cell r="F137" t="str">
            <v>2015-16</v>
          </cell>
          <cell r="G137">
            <v>42551</v>
          </cell>
          <cell r="H137">
            <v>13282</v>
          </cell>
          <cell r="I137">
            <v>0</v>
          </cell>
          <cell r="J137">
            <v>13282</v>
          </cell>
          <cell r="K137">
            <v>10625.6</v>
          </cell>
          <cell r="L137">
            <v>0</v>
          </cell>
          <cell r="M137">
            <v>2656.4</v>
          </cell>
          <cell r="N137">
            <v>0</v>
          </cell>
          <cell r="O137">
            <v>0</v>
          </cell>
          <cell r="P137">
            <v>0</v>
          </cell>
          <cell r="Q137">
            <v>13282</v>
          </cell>
          <cell r="R137">
            <v>5.1100000000000003</v>
          </cell>
          <cell r="S137">
            <v>0</v>
          </cell>
          <cell r="T137">
            <v>13282</v>
          </cell>
          <cell r="U137">
            <v>0</v>
          </cell>
          <cell r="V137">
            <v>13282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 t="str">
            <v>Julie Mattoon</v>
          </cell>
        </row>
        <row r="138">
          <cell r="E138">
            <v>38684780101352</v>
          </cell>
          <cell r="F138" t="str">
            <v>2015-16</v>
          </cell>
          <cell r="G138">
            <v>42551</v>
          </cell>
          <cell r="H138">
            <v>45483</v>
          </cell>
          <cell r="I138">
            <v>0</v>
          </cell>
          <cell r="J138">
            <v>45483</v>
          </cell>
          <cell r="K138">
            <v>36386.400000000001</v>
          </cell>
          <cell r="L138">
            <v>0</v>
          </cell>
          <cell r="M138">
            <v>9096.6</v>
          </cell>
          <cell r="N138">
            <v>0</v>
          </cell>
          <cell r="O138">
            <v>0</v>
          </cell>
          <cell r="P138">
            <v>0</v>
          </cell>
          <cell r="Q138">
            <v>45483</v>
          </cell>
          <cell r="R138">
            <v>5.1100000000000003</v>
          </cell>
          <cell r="S138">
            <v>0</v>
          </cell>
          <cell r="T138">
            <v>45483</v>
          </cell>
          <cell r="U138">
            <v>0</v>
          </cell>
          <cell r="V138">
            <v>45483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 t="str">
            <v>Julie Mattoon</v>
          </cell>
        </row>
        <row r="139">
          <cell r="E139">
            <v>38684780127530</v>
          </cell>
          <cell r="F139" t="str">
            <v>2015-16</v>
          </cell>
          <cell r="G139">
            <v>42551</v>
          </cell>
          <cell r="H139">
            <v>31450</v>
          </cell>
          <cell r="I139">
            <v>0</v>
          </cell>
          <cell r="J139">
            <v>31450</v>
          </cell>
          <cell r="K139">
            <v>25160</v>
          </cell>
          <cell r="L139">
            <v>0</v>
          </cell>
          <cell r="M139">
            <v>6290</v>
          </cell>
          <cell r="N139">
            <v>0</v>
          </cell>
          <cell r="O139">
            <v>0</v>
          </cell>
          <cell r="P139">
            <v>0</v>
          </cell>
          <cell r="Q139">
            <v>31450</v>
          </cell>
          <cell r="R139">
            <v>5.1100000000000003</v>
          </cell>
          <cell r="S139">
            <v>0</v>
          </cell>
          <cell r="T139">
            <v>31450</v>
          </cell>
          <cell r="U139">
            <v>0</v>
          </cell>
          <cell r="V139">
            <v>31450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 t="str">
            <v>Julie Mattoon</v>
          </cell>
        </row>
        <row r="140">
          <cell r="E140">
            <v>43694270116889</v>
          </cell>
          <cell r="F140" t="str">
            <v>2015-16</v>
          </cell>
          <cell r="G140">
            <v>42551</v>
          </cell>
          <cell r="H140">
            <v>59516</v>
          </cell>
          <cell r="I140">
            <v>0</v>
          </cell>
          <cell r="J140">
            <v>59516</v>
          </cell>
          <cell r="K140">
            <v>47612.800000000003</v>
          </cell>
          <cell r="L140">
            <v>0</v>
          </cell>
          <cell r="M140">
            <v>11903.2</v>
          </cell>
          <cell r="N140">
            <v>0</v>
          </cell>
          <cell r="O140">
            <v>0</v>
          </cell>
          <cell r="P140">
            <v>0</v>
          </cell>
          <cell r="Q140">
            <v>59516</v>
          </cell>
          <cell r="R140">
            <v>5.1100000000000003</v>
          </cell>
          <cell r="S140">
            <v>0</v>
          </cell>
          <cell r="T140">
            <v>59516</v>
          </cell>
          <cell r="U140">
            <v>0</v>
          </cell>
          <cell r="V140">
            <v>59516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 t="str">
            <v>Julie Mattoon</v>
          </cell>
        </row>
        <row r="141">
          <cell r="E141">
            <v>1613090101212</v>
          </cell>
          <cell r="F141" t="str">
            <v>2015-16</v>
          </cell>
          <cell r="G141">
            <v>42551</v>
          </cell>
          <cell r="H141">
            <v>50996</v>
          </cell>
          <cell r="I141">
            <v>0</v>
          </cell>
          <cell r="J141">
            <v>50996</v>
          </cell>
          <cell r="K141">
            <v>40796.800000000003</v>
          </cell>
          <cell r="L141">
            <v>0</v>
          </cell>
          <cell r="M141">
            <v>10199.200000000001</v>
          </cell>
          <cell r="N141">
            <v>0</v>
          </cell>
          <cell r="O141">
            <v>0</v>
          </cell>
          <cell r="P141">
            <v>0</v>
          </cell>
          <cell r="Q141">
            <v>50996</v>
          </cell>
          <cell r="R141">
            <v>5.1100000000000003</v>
          </cell>
          <cell r="S141">
            <v>0</v>
          </cell>
          <cell r="T141">
            <v>50996</v>
          </cell>
          <cell r="U141">
            <v>0</v>
          </cell>
          <cell r="V141">
            <v>50996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 t="str">
            <v>Julie Mattoon</v>
          </cell>
        </row>
        <row r="142">
          <cell r="E142">
            <v>37683380128744</v>
          </cell>
          <cell r="F142" t="str">
            <v>2015-16</v>
          </cell>
          <cell r="G142">
            <v>42551</v>
          </cell>
          <cell r="H142">
            <v>17667</v>
          </cell>
          <cell r="I142">
            <v>0</v>
          </cell>
          <cell r="J142">
            <v>17667</v>
          </cell>
          <cell r="K142">
            <v>13630.64</v>
          </cell>
          <cell r="L142">
            <v>0</v>
          </cell>
          <cell r="M142">
            <v>3951.57</v>
          </cell>
          <cell r="N142">
            <v>0</v>
          </cell>
          <cell r="O142">
            <v>84.79</v>
          </cell>
          <cell r="P142">
            <v>0</v>
          </cell>
          <cell r="Q142">
            <v>17667</v>
          </cell>
          <cell r="R142">
            <v>5.1100000000000003</v>
          </cell>
          <cell r="S142">
            <v>0</v>
          </cell>
          <cell r="T142">
            <v>17667</v>
          </cell>
          <cell r="U142">
            <v>0</v>
          </cell>
          <cell r="V142">
            <v>17667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 t="str">
            <v>Stephanie Starr</v>
          </cell>
        </row>
        <row r="143">
          <cell r="E143">
            <v>1100176002000</v>
          </cell>
          <cell r="F143" t="str">
            <v>2015-16</v>
          </cell>
          <cell r="G143">
            <v>42551</v>
          </cell>
          <cell r="H143">
            <v>54755</v>
          </cell>
          <cell r="I143">
            <v>0</v>
          </cell>
          <cell r="J143">
            <v>54755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54755</v>
          </cell>
          <cell r="P143">
            <v>0</v>
          </cell>
          <cell r="Q143">
            <v>54755</v>
          </cell>
          <cell r="R143">
            <v>5.1100000000000003</v>
          </cell>
          <cell r="S143">
            <v>0</v>
          </cell>
          <cell r="T143">
            <v>54755</v>
          </cell>
          <cell r="U143">
            <v>0</v>
          </cell>
          <cell r="V143">
            <v>54755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 t="str">
            <v>Robin Detterman</v>
          </cell>
        </row>
        <row r="144">
          <cell r="E144">
            <v>1611920108670</v>
          </cell>
          <cell r="F144" t="str">
            <v>2015-16</v>
          </cell>
          <cell r="G144">
            <v>42551</v>
          </cell>
          <cell r="H144">
            <v>63526</v>
          </cell>
          <cell r="I144">
            <v>0</v>
          </cell>
          <cell r="J144">
            <v>63526</v>
          </cell>
          <cell r="K144">
            <v>48673.64</v>
          </cell>
          <cell r="L144">
            <v>0</v>
          </cell>
          <cell r="M144">
            <v>11302</v>
          </cell>
          <cell r="N144">
            <v>0</v>
          </cell>
          <cell r="O144">
            <v>462</v>
          </cell>
          <cell r="P144">
            <v>0</v>
          </cell>
          <cell r="Q144">
            <v>60437.64</v>
          </cell>
          <cell r="R144">
            <v>5.1100000000000003</v>
          </cell>
          <cell r="S144">
            <v>3088.36</v>
          </cell>
          <cell r="T144">
            <v>63526</v>
          </cell>
          <cell r="U144">
            <v>0</v>
          </cell>
          <cell r="V144">
            <v>63526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 t="str">
            <v>Joe Pacheco</v>
          </cell>
        </row>
        <row r="145">
          <cell r="E145">
            <v>43104390102905</v>
          </cell>
          <cell r="F145" t="str">
            <v>2015-16</v>
          </cell>
          <cell r="G145">
            <v>42551</v>
          </cell>
          <cell r="H145">
            <v>28693</v>
          </cell>
          <cell r="I145">
            <v>0</v>
          </cell>
          <cell r="J145">
            <v>28693</v>
          </cell>
          <cell r="K145">
            <v>21370.07</v>
          </cell>
          <cell r="L145">
            <v>0</v>
          </cell>
          <cell r="M145">
            <v>5719</v>
          </cell>
          <cell r="N145">
            <v>0</v>
          </cell>
          <cell r="O145">
            <v>209</v>
          </cell>
          <cell r="P145">
            <v>0</v>
          </cell>
          <cell r="Q145">
            <v>27298.07</v>
          </cell>
          <cell r="R145">
            <v>5.1100000000000003</v>
          </cell>
          <cell r="S145">
            <v>1394.93</v>
          </cell>
          <cell r="T145">
            <v>28693</v>
          </cell>
          <cell r="U145">
            <v>0</v>
          </cell>
          <cell r="V145">
            <v>28693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 t="str">
            <v>Joe Pacheco</v>
          </cell>
        </row>
        <row r="146">
          <cell r="E146">
            <v>7617960101477</v>
          </cell>
          <cell r="F146" t="str">
            <v>2015-16</v>
          </cell>
          <cell r="G146">
            <v>42551</v>
          </cell>
          <cell r="H146">
            <v>60143</v>
          </cell>
          <cell r="I146">
            <v>0</v>
          </cell>
          <cell r="J146">
            <v>60143</v>
          </cell>
          <cell r="K146">
            <v>45445.1</v>
          </cell>
          <cell r="L146">
            <v>0</v>
          </cell>
          <cell r="M146">
            <v>11336</v>
          </cell>
          <cell r="N146">
            <v>0</v>
          </cell>
          <cell r="O146">
            <v>438</v>
          </cell>
          <cell r="P146">
            <v>0</v>
          </cell>
          <cell r="Q146">
            <v>57219.1</v>
          </cell>
          <cell r="R146">
            <v>5.1100000000000003</v>
          </cell>
          <cell r="S146">
            <v>2923.9</v>
          </cell>
          <cell r="T146">
            <v>60143</v>
          </cell>
          <cell r="U146">
            <v>0</v>
          </cell>
          <cell r="V146">
            <v>60143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 t="str">
            <v>Joe Pacheco</v>
          </cell>
        </row>
        <row r="147">
          <cell r="E147">
            <v>37683380106799</v>
          </cell>
          <cell r="F147" t="str">
            <v>2015-16</v>
          </cell>
          <cell r="G147">
            <v>42551</v>
          </cell>
          <cell r="H147">
            <v>120787</v>
          </cell>
          <cell r="I147">
            <v>0</v>
          </cell>
          <cell r="J147">
            <v>120787</v>
          </cell>
          <cell r="K147">
            <v>48018.5</v>
          </cell>
          <cell r="L147">
            <v>0</v>
          </cell>
          <cell r="M147">
            <v>12507.89</v>
          </cell>
          <cell r="N147">
            <v>0</v>
          </cell>
          <cell r="O147">
            <v>61175.29</v>
          </cell>
          <cell r="P147">
            <v>0</v>
          </cell>
          <cell r="Q147">
            <v>121701.68</v>
          </cell>
          <cell r="R147">
            <v>5.1100000000000003</v>
          </cell>
          <cell r="S147">
            <v>0</v>
          </cell>
          <cell r="T147">
            <v>121701.68</v>
          </cell>
          <cell r="U147">
            <v>914.68</v>
          </cell>
          <cell r="V147">
            <v>120787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 t="str">
            <v>Debi Gooding</v>
          </cell>
        </row>
        <row r="148">
          <cell r="E148">
            <v>1612590115592</v>
          </cell>
          <cell r="F148" t="str">
            <v>2015-16</v>
          </cell>
          <cell r="G148">
            <v>42551</v>
          </cell>
          <cell r="H148">
            <v>51497</v>
          </cell>
          <cell r="I148">
            <v>0</v>
          </cell>
          <cell r="J148">
            <v>51497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51497</v>
          </cell>
          <cell r="P148">
            <v>0</v>
          </cell>
          <cell r="Q148">
            <v>51497</v>
          </cell>
          <cell r="R148">
            <v>5.1100000000000003</v>
          </cell>
          <cell r="S148">
            <v>0</v>
          </cell>
          <cell r="T148">
            <v>51497</v>
          </cell>
          <cell r="U148">
            <v>0</v>
          </cell>
          <cell r="V148">
            <v>51497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 t="str">
            <v>Robin Detterman</v>
          </cell>
        </row>
        <row r="149">
          <cell r="E149">
            <v>19646670123174</v>
          </cell>
          <cell r="F149" t="str">
            <v>2015-16</v>
          </cell>
          <cell r="G149">
            <v>42551</v>
          </cell>
          <cell r="H149">
            <v>48866</v>
          </cell>
          <cell r="I149">
            <v>0</v>
          </cell>
          <cell r="J149">
            <v>48866</v>
          </cell>
          <cell r="K149">
            <v>34251.550000000003</v>
          </cell>
          <cell r="L149">
            <v>0</v>
          </cell>
          <cell r="M149">
            <v>4370.28</v>
          </cell>
          <cell r="N149">
            <v>0</v>
          </cell>
          <cell r="O149">
            <v>7868.51</v>
          </cell>
          <cell r="P149">
            <v>0</v>
          </cell>
          <cell r="Q149">
            <v>46490.340000000004</v>
          </cell>
          <cell r="R149">
            <v>5.1100000000000003</v>
          </cell>
          <cell r="S149">
            <v>2375.66</v>
          </cell>
          <cell r="T149">
            <v>48866</v>
          </cell>
          <cell r="U149">
            <v>0</v>
          </cell>
          <cell r="V149">
            <v>48866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 t="str">
            <v>Pamela Bell</v>
          </cell>
        </row>
        <row r="150">
          <cell r="E150">
            <v>19764970115725</v>
          </cell>
          <cell r="F150" t="str">
            <v>2015-16</v>
          </cell>
          <cell r="G150">
            <v>42551</v>
          </cell>
          <cell r="H150">
            <v>59266</v>
          </cell>
          <cell r="I150">
            <v>0</v>
          </cell>
          <cell r="J150">
            <v>59266</v>
          </cell>
          <cell r="K150">
            <v>16681.13</v>
          </cell>
          <cell r="L150">
            <v>35247.85</v>
          </cell>
          <cell r="M150">
            <v>7337.02</v>
          </cell>
          <cell r="N150">
            <v>0</v>
          </cell>
          <cell r="O150">
            <v>0</v>
          </cell>
          <cell r="P150">
            <v>0</v>
          </cell>
          <cell r="Q150">
            <v>59266</v>
          </cell>
          <cell r="R150">
            <v>5.1100000000000003</v>
          </cell>
          <cell r="S150">
            <v>0</v>
          </cell>
          <cell r="T150">
            <v>59266</v>
          </cell>
          <cell r="U150">
            <v>0</v>
          </cell>
          <cell r="V150">
            <v>59266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 t="str">
            <v>India Preito</v>
          </cell>
        </row>
        <row r="151">
          <cell r="E151">
            <v>1612590130633</v>
          </cell>
          <cell r="F151" t="str">
            <v>2015-16</v>
          </cell>
          <cell r="G151">
            <v>42551</v>
          </cell>
          <cell r="H151">
            <v>61145</v>
          </cell>
          <cell r="I151">
            <v>0</v>
          </cell>
          <cell r="J151">
            <v>61145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60167.5</v>
          </cell>
          <cell r="P151">
            <v>0</v>
          </cell>
          <cell r="Q151">
            <v>60167.5</v>
          </cell>
          <cell r="R151">
            <v>5.1100000000000003</v>
          </cell>
          <cell r="S151">
            <v>1277.5</v>
          </cell>
          <cell r="T151">
            <v>61445</v>
          </cell>
          <cell r="U151">
            <v>300</v>
          </cell>
          <cell r="V151">
            <v>61145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 t="str">
            <v>Meka Tull</v>
          </cell>
        </row>
        <row r="152">
          <cell r="E152">
            <v>1612590108944</v>
          </cell>
          <cell r="F152" t="str">
            <v>2015-16</v>
          </cell>
          <cell r="G152">
            <v>42551</v>
          </cell>
          <cell r="H152">
            <v>32828</v>
          </cell>
          <cell r="I152">
            <v>0</v>
          </cell>
          <cell r="J152">
            <v>32828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32828</v>
          </cell>
          <cell r="P152">
            <v>0</v>
          </cell>
          <cell r="Q152">
            <v>32828</v>
          </cell>
          <cell r="R152">
            <v>5.1100000000000003</v>
          </cell>
          <cell r="S152">
            <v>0</v>
          </cell>
          <cell r="T152">
            <v>32828</v>
          </cell>
          <cell r="U152">
            <v>0</v>
          </cell>
          <cell r="V152">
            <v>32828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 t="str">
            <v>Meka Tull</v>
          </cell>
        </row>
        <row r="153">
          <cell r="E153">
            <v>1612000107839</v>
          </cell>
          <cell r="F153" t="str">
            <v>2015-16</v>
          </cell>
          <cell r="G153">
            <v>42551</v>
          </cell>
          <cell r="H153">
            <v>139456</v>
          </cell>
          <cell r="I153">
            <v>0</v>
          </cell>
          <cell r="J153">
            <v>139456</v>
          </cell>
          <cell r="K153">
            <v>125511</v>
          </cell>
          <cell r="L153">
            <v>0</v>
          </cell>
          <cell r="M153">
            <v>13945</v>
          </cell>
          <cell r="N153">
            <v>0</v>
          </cell>
          <cell r="O153">
            <v>0</v>
          </cell>
          <cell r="P153">
            <v>0</v>
          </cell>
          <cell r="Q153">
            <v>139456</v>
          </cell>
          <cell r="R153">
            <v>5.1100000000000003</v>
          </cell>
          <cell r="S153">
            <v>0</v>
          </cell>
          <cell r="T153">
            <v>139456</v>
          </cell>
          <cell r="U153">
            <v>0</v>
          </cell>
          <cell r="V153">
            <v>139456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 t="str">
            <v>Stephanie Pavlenko</v>
          </cell>
        </row>
        <row r="154">
          <cell r="E154">
            <v>1612000120931</v>
          </cell>
          <cell r="F154" t="str">
            <v>2015-16</v>
          </cell>
          <cell r="G154">
            <v>42551</v>
          </cell>
          <cell r="H154">
            <v>50871</v>
          </cell>
          <cell r="I154">
            <v>0</v>
          </cell>
          <cell r="J154">
            <v>50871</v>
          </cell>
          <cell r="K154">
            <v>45784</v>
          </cell>
          <cell r="L154">
            <v>0</v>
          </cell>
          <cell r="M154">
            <v>5087</v>
          </cell>
          <cell r="N154">
            <v>0</v>
          </cell>
          <cell r="O154">
            <v>0</v>
          </cell>
          <cell r="P154">
            <v>0</v>
          </cell>
          <cell r="Q154">
            <v>50871</v>
          </cell>
          <cell r="R154">
            <v>5.1100000000000003</v>
          </cell>
          <cell r="S154">
            <v>0</v>
          </cell>
          <cell r="T154">
            <v>50871</v>
          </cell>
          <cell r="U154">
            <v>0</v>
          </cell>
          <cell r="V154">
            <v>50871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 t="str">
            <v>Stephanie Pavlenko</v>
          </cell>
        </row>
        <row r="155">
          <cell r="E155">
            <v>1612590126748</v>
          </cell>
          <cell r="F155" t="str">
            <v>2015-16</v>
          </cell>
          <cell r="G155">
            <v>42551</v>
          </cell>
          <cell r="H155">
            <v>36587</v>
          </cell>
          <cell r="I155">
            <v>0</v>
          </cell>
          <cell r="J155">
            <v>36587</v>
          </cell>
          <cell r="K155">
            <v>26594.35</v>
          </cell>
          <cell r="L155">
            <v>0</v>
          </cell>
          <cell r="M155">
            <v>7947</v>
          </cell>
          <cell r="N155">
            <v>0</v>
          </cell>
          <cell r="O155">
            <v>267</v>
          </cell>
          <cell r="P155">
            <v>0</v>
          </cell>
          <cell r="Q155">
            <v>34808.35</v>
          </cell>
          <cell r="R155">
            <v>5.1100000000000003</v>
          </cell>
          <cell r="S155">
            <v>1778.65</v>
          </cell>
          <cell r="T155">
            <v>36587</v>
          </cell>
          <cell r="U155">
            <v>0</v>
          </cell>
          <cell r="V155">
            <v>36587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 t="str">
            <v>Joe Pacheco</v>
          </cell>
        </row>
        <row r="156">
          <cell r="E156">
            <v>37684113731304</v>
          </cell>
          <cell r="F156" t="str">
            <v>2015-16</v>
          </cell>
          <cell r="G156">
            <v>42551</v>
          </cell>
          <cell r="H156">
            <v>38216</v>
          </cell>
          <cell r="I156">
            <v>0</v>
          </cell>
          <cell r="J156">
            <v>38216</v>
          </cell>
          <cell r="K156">
            <v>31692</v>
          </cell>
          <cell r="L156">
            <v>0</v>
          </cell>
          <cell r="M156">
            <v>7850</v>
          </cell>
          <cell r="N156">
            <v>0</v>
          </cell>
          <cell r="O156">
            <v>0</v>
          </cell>
          <cell r="P156">
            <v>0</v>
          </cell>
          <cell r="Q156">
            <v>39542</v>
          </cell>
          <cell r="R156">
            <v>5.1100000000000003</v>
          </cell>
          <cell r="S156">
            <v>0</v>
          </cell>
          <cell r="T156">
            <v>39542</v>
          </cell>
          <cell r="U156">
            <v>1326</v>
          </cell>
          <cell r="V156">
            <v>38216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 t="str">
            <v>Cindy Atlas</v>
          </cell>
        </row>
        <row r="157">
          <cell r="E157">
            <v>30768930130765</v>
          </cell>
          <cell r="F157" t="str">
            <v>2015-16</v>
          </cell>
          <cell r="G157">
            <v>42551</v>
          </cell>
          <cell r="H157">
            <v>20048</v>
          </cell>
          <cell r="I157">
            <v>0</v>
          </cell>
          <cell r="J157">
            <v>20048</v>
          </cell>
          <cell r="K157">
            <v>15689.47</v>
          </cell>
          <cell r="L157">
            <v>0</v>
          </cell>
          <cell r="M157">
            <v>4358.53</v>
          </cell>
          <cell r="N157">
            <v>0</v>
          </cell>
          <cell r="O157">
            <v>0</v>
          </cell>
          <cell r="P157">
            <v>0</v>
          </cell>
          <cell r="Q157">
            <v>20048</v>
          </cell>
          <cell r="R157">
            <v>5.1100000000000003</v>
          </cell>
          <cell r="S157">
            <v>0</v>
          </cell>
          <cell r="T157">
            <v>20048</v>
          </cell>
          <cell r="U157">
            <v>0</v>
          </cell>
          <cell r="V157">
            <v>20048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 t="str">
            <v xml:space="preserve">Laura Schlottman </v>
          </cell>
        </row>
        <row r="158">
          <cell r="E158">
            <v>37683380109157</v>
          </cell>
          <cell r="F158" t="str">
            <v>2015-16</v>
          </cell>
          <cell r="G158">
            <v>42551</v>
          </cell>
          <cell r="H158">
            <v>46485</v>
          </cell>
          <cell r="I158">
            <v>0</v>
          </cell>
          <cell r="J158">
            <v>46485</v>
          </cell>
          <cell r="K158">
            <v>37683.96</v>
          </cell>
          <cell r="L158">
            <v>0</v>
          </cell>
          <cell r="M158">
            <v>8076.43</v>
          </cell>
          <cell r="N158">
            <v>0</v>
          </cell>
          <cell r="O158">
            <v>724.61</v>
          </cell>
          <cell r="P158">
            <v>0</v>
          </cell>
          <cell r="Q158">
            <v>46485</v>
          </cell>
          <cell r="R158">
            <v>5.1100000000000003</v>
          </cell>
          <cell r="S158">
            <v>0</v>
          </cell>
          <cell r="T158">
            <v>46485</v>
          </cell>
          <cell r="U158">
            <v>0</v>
          </cell>
          <cell r="V158">
            <v>46485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 t="str">
            <v>Gokhan Serce</v>
          </cell>
        </row>
        <row r="159">
          <cell r="E159">
            <v>37683386113211</v>
          </cell>
          <cell r="F159" t="str">
            <v>2015-16</v>
          </cell>
          <cell r="G159">
            <v>42551</v>
          </cell>
          <cell r="H159">
            <v>16790</v>
          </cell>
          <cell r="I159">
            <v>0</v>
          </cell>
          <cell r="J159">
            <v>16790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16790</v>
          </cell>
          <cell r="P159">
            <v>0</v>
          </cell>
          <cell r="Q159">
            <v>16790</v>
          </cell>
          <cell r="R159">
            <v>5.1100000000000003</v>
          </cell>
          <cell r="S159">
            <v>0</v>
          </cell>
          <cell r="T159">
            <v>16790</v>
          </cell>
          <cell r="U159">
            <v>0</v>
          </cell>
          <cell r="V159">
            <v>16790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 t="str">
            <v>Dr. Lanuza</v>
          </cell>
        </row>
        <row r="160">
          <cell r="E160">
            <v>36750440114389</v>
          </cell>
          <cell r="F160" t="str">
            <v>2015-16</v>
          </cell>
          <cell r="G160">
            <v>42551</v>
          </cell>
          <cell r="H160">
            <v>41348</v>
          </cell>
          <cell r="I160">
            <v>0</v>
          </cell>
          <cell r="J160">
            <v>41348</v>
          </cell>
          <cell r="K160">
            <v>27852.62</v>
          </cell>
          <cell r="L160">
            <v>0</v>
          </cell>
          <cell r="M160">
            <v>13495.38</v>
          </cell>
          <cell r="N160">
            <v>0</v>
          </cell>
          <cell r="O160">
            <v>0</v>
          </cell>
          <cell r="P160">
            <v>0</v>
          </cell>
          <cell r="Q160">
            <v>41348</v>
          </cell>
          <cell r="R160">
            <v>5.1100000000000003</v>
          </cell>
          <cell r="S160">
            <v>0</v>
          </cell>
          <cell r="T160">
            <v>41348</v>
          </cell>
          <cell r="U160">
            <v>0</v>
          </cell>
          <cell r="V160">
            <v>41348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 t="str">
            <v>Stephanie Starr</v>
          </cell>
        </row>
        <row r="161">
          <cell r="E161">
            <v>19651360114439</v>
          </cell>
          <cell r="F161" t="str">
            <v>2015-16</v>
          </cell>
          <cell r="G161">
            <v>42551</v>
          </cell>
          <cell r="H161">
            <v>148728</v>
          </cell>
          <cell r="I161">
            <v>0</v>
          </cell>
          <cell r="J161">
            <v>148728</v>
          </cell>
          <cell r="K161">
            <v>114377</v>
          </cell>
          <cell r="L161">
            <v>0</v>
          </cell>
          <cell r="M161">
            <v>28620</v>
          </cell>
          <cell r="N161">
            <v>0</v>
          </cell>
          <cell r="O161">
            <v>5731</v>
          </cell>
          <cell r="P161">
            <v>0</v>
          </cell>
          <cell r="Q161">
            <v>148728</v>
          </cell>
          <cell r="R161">
            <v>0</v>
          </cell>
          <cell r="S161">
            <v>0</v>
          </cell>
          <cell r="T161">
            <v>148728</v>
          </cell>
          <cell r="U161">
            <v>0</v>
          </cell>
          <cell r="V161">
            <v>148728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 t="str">
            <v>Dr. Connie Petit</v>
          </cell>
        </row>
        <row r="162">
          <cell r="E162">
            <v>19753090130955</v>
          </cell>
          <cell r="F162" t="str">
            <v>2015-16</v>
          </cell>
          <cell r="G162">
            <v>42551</v>
          </cell>
          <cell r="H162">
            <v>6265</v>
          </cell>
          <cell r="I162">
            <v>0</v>
          </cell>
          <cell r="J162">
            <v>6265</v>
          </cell>
          <cell r="K162">
            <v>29700.06</v>
          </cell>
          <cell r="L162">
            <v>0</v>
          </cell>
          <cell r="M162">
            <v>0</v>
          </cell>
          <cell r="N162">
            <v>0</v>
          </cell>
          <cell r="O162">
            <v>184</v>
          </cell>
          <cell r="P162">
            <v>0</v>
          </cell>
          <cell r="Q162">
            <v>29884.06</v>
          </cell>
          <cell r="R162">
            <v>5.1100000000000003</v>
          </cell>
          <cell r="S162">
            <v>0</v>
          </cell>
          <cell r="T162">
            <v>29884.06</v>
          </cell>
          <cell r="U162">
            <v>23619.06</v>
          </cell>
          <cell r="V162">
            <v>6265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 t="str">
            <v>Leya Booth</v>
          </cell>
        </row>
        <row r="163">
          <cell r="E163">
            <v>37680490131169</v>
          </cell>
          <cell r="F163" t="str">
            <v>2015-16</v>
          </cell>
          <cell r="G163">
            <v>42551</v>
          </cell>
          <cell r="H163">
            <v>4135</v>
          </cell>
          <cell r="I163">
            <v>0</v>
          </cell>
          <cell r="J163">
            <v>4135</v>
          </cell>
          <cell r="K163">
            <v>29700.06</v>
          </cell>
          <cell r="L163">
            <v>0</v>
          </cell>
          <cell r="M163">
            <v>0</v>
          </cell>
          <cell r="N163">
            <v>0</v>
          </cell>
          <cell r="O163">
            <v>378</v>
          </cell>
          <cell r="P163">
            <v>0</v>
          </cell>
          <cell r="Q163">
            <v>30078.06</v>
          </cell>
          <cell r="R163">
            <v>5.1100000000000003</v>
          </cell>
          <cell r="S163">
            <v>0</v>
          </cell>
          <cell r="T163">
            <v>30078.06</v>
          </cell>
          <cell r="U163">
            <v>25943.06</v>
          </cell>
          <cell r="V163">
            <v>4135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 t="str">
            <v>Leya Booth</v>
          </cell>
        </row>
        <row r="164">
          <cell r="E164">
            <v>37683386115570</v>
          </cell>
          <cell r="F164" t="str">
            <v>2015-16</v>
          </cell>
          <cell r="G164">
            <v>42551</v>
          </cell>
          <cell r="H164">
            <v>29069</v>
          </cell>
          <cell r="I164">
            <v>0</v>
          </cell>
          <cell r="J164">
            <v>29069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29069</v>
          </cell>
          <cell r="P164">
            <v>0</v>
          </cell>
          <cell r="Q164">
            <v>29069</v>
          </cell>
          <cell r="R164">
            <v>5.1100000000000003</v>
          </cell>
          <cell r="S164">
            <v>0</v>
          </cell>
          <cell r="T164">
            <v>29069</v>
          </cell>
          <cell r="U164">
            <v>0</v>
          </cell>
          <cell r="V164">
            <v>29069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 t="str">
            <v xml:space="preserve">phil beaumont </v>
          </cell>
        </row>
        <row r="165">
          <cell r="E165">
            <v>1611190119222</v>
          </cell>
          <cell r="F165" t="str">
            <v>2015-16</v>
          </cell>
          <cell r="G165">
            <v>42551</v>
          </cell>
          <cell r="H165">
            <v>59642</v>
          </cell>
          <cell r="I165">
            <v>0</v>
          </cell>
          <cell r="J165">
            <v>59642</v>
          </cell>
          <cell r="K165">
            <v>10297.85</v>
          </cell>
          <cell r="L165">
            <v>62184</v>
          </cell>
          <cell r="M165">
            <v>16017</v>
          </cell>
          <cell r="N165">
            <v>0</v>
          </cell>
          <cell r="O165">
            <v>9163.2000000000007</v>
          </cell>
          <cell r="P165">
            <v>0</v>
          </cell>
          <cell r="Q165">
            <v>97662.05</v>
          </cell>
          <cell r="R165">
            <v>5.1100000000000003</v>
          </cell>
          <cell r="S165">
            <v>0</v>
          </cell>
          <cell r="T165">
            <v>97662.05</v>
          </cell>
          <cell r="U165">
            <v>38020.050000000003</v>
          </cell>
          <cell r="V165">
            <v>59642</v>
          </cell>
          <cell r="W165">
            <v>0</v>
          </cell>
          <cell r="X165">
            <v>3927</v>
          </cell>
          <cell r="Y165">
            <v>785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4712</v>
          </cell>
          <cell r="AE165" t="str">
            <v>Patti Wilczek</v>
          </cell>
        </row>
        <row r="166">
          <cell r="E166">
            <v>1612596117972</v>
          </cell>
          <cell r="F166" t="str">
            <v>2015-16</v>
          </cell>
          <cell r="G166">
            <v>42551</v>
          </cell>
          <cell r="H166">
            <v>28317</v>
          </cell>
          <cell r="I166">
            <v>0</v>
          </cell>
          <cell r="J166">
            <v>28317</v>
          </cell>
          <cell r="K166">
            <v>24000</v>
          </cell>
          <cell r="L166">
            <v>0</v>
          </cell>
          <cell r="M166">
            <v>4317</v>
          </cell>
          <cell r="N166">
            <v>0</v>
          </cell>
          <cell r="O166">
            <v>0</v>
          </cell>
          <cell r="P166">
            <v>0</v>
          </cell>
          <cell r="Q166">
            <v>28317</v>
          </cell>
          <cell r="R166">
            <v>5.1100000000000003</v>
          </cell>
          <cell r="S166">
            <v>0</v>
          </cell>
          <cell r="T166">
            <v>28317</v>
          </cell>
          <cell r="U166">
            <v>0</v>
          </cell>
          <cell r="V166">
            <v>28317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 t="str">
            <v>Stephen Ajani</v>
          </cell>
        </row>
        <row r="167">
          <cell r="E167">
            <v>45752676117840</v>
          </cell>
          <cell r="F167" t="str">
            <v>2015-16</v>
          </cell>
          <cell r="G167">
            <v>42551</v>
          </cell>
          <cell r="H167">
            <v>23431</v>
          </cell>
          <cell r="I167">
            <v>-23431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4.7300000000000004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 t="str">
            <v>John Husome</v>
          </cell>
        </row>
        <row r="168">
          <cell r="E168">
            <v>1612590130617</v>
          </cell>
          <cell r="F168" t="str">
            <v>2015-16</v>
          </cell>
          <cell r="G168">
            <v>42551</v>
          </cell>
          <cell r="H168">
            <v>80942</v>
          </cell>
          <cell r="I168">
            <v>0</v>
          </cell>
          <cell r="J168">
            <v>80942</v>
          </cell>
          <cell r="K168">
            <v>69047</v>
          </cell>
          <cell r="L168">
            <v>0</v>
          </cell>
          <cell r="M168">
            <v>20977.63</v>
          </cell>
          <cell r="N168">
            <v>0</v>
          </cell>
          <cell r="O168">
            <v>383.85</v>
          </cell>
          <cell r="P168">
            <v>0</v>
          </cell>
          <cell r="Q168">
            <v>90408.48000000001</v>
          </cell>
          <cell r="R168">
            <v>5.1100000000000003</v>
          </cell>
          <cell r="S168">
            <v>0</v>
          </cell>
          <cell r="T168">
            <v>90408.48</v>
          </cell>
          <cell r="U168">
            <v>9466.48</v>
          </cell>
          <cell r="V168">
            <v>80942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 t="str">
            <v>Richard Wallis</v>
          </cell>
        </row>
        <row r="169">
          <cell r="E169">
            <v>37683380123778</v>
          </cell>
          <cell r="F169" t="str">
            <v>2015-16</v>
          </cell>
          <cell r="G169">
            <v>42551</v>
          </cell>
          <cell r="H169">
            <v>31450</v>
          </cell>
          <cell r="I169">
            <v>0</v>
          </cell>
          <cell r="J169">
            <v>31450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31450</v>
          </cell>
          <cell r="P169">
            <v>0</v>
          </cell>
          <cell r="Q169">
            <v>31450</v>
          </cell>
          <cell r="R169">
            <v>5.1100000000000003</v>
          </cell>
          <cell r="S169">
            <v>0</v>
          </cell>
          <cell r="T169">
            <v>31450</v>
          </cell>
          <cell r="U169">
            <v>0</v>
          </cell>
          <cell r="V169">
            <v>31450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 t="str">
            <v>Jon Centtofranchi</v>
          </cell>
        </row>
        <row r="170">
          <cell r="E170">
            <v>42769500132894</v>
          </cell>
          <cell r="F170" t="str">
            <v>2015-16</v>
          </cell>
          <cell r="G170">
            <v>42551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5.1100000000000003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 t="str">
            <v>Laura Mudge</v>
          </cell>
        </row>
        <row r="171">
          <cell r="E171">
            <v>38769190132159</v>
          </cell>
          <cell r="F171" t="str">
            <v>2015-16</v>
          </cell>
          <cell r="G171">
            <v>42551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5.1100000000000003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 t="str">
            <v>Antonio Tapia</v>
          </cell>
        </row>
        <row r="172">
          <cell r="E172">
            <v>37679830128579</v>
          </cell>
          <cell r="F172" t="str">
            <v>2015-16</v>
          </cell>
          <cell r="G172">
            <v>42551</v>
          </cell>
          <cell r="H172">
            <v>36086</v>
          </cell>
          <cell r="I172">
            <v>-36086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5.1100000000000003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 t="str">
            <v>Dr. Lisa Hall</v>
          </cell>
        </row>
        <row r="173">
          <cell r="E173">
            <v>36676780121590</v>
          </cell>
          <cell r="F173" t="str">
            <v>2015-16</v>
          </cell>
          <cell r="G173">
            <v>42551</v>
          </cell>
          <cell r="H173">
            <v>146097</v>
          </cell>
          <cell r="I173">
            <v>0</v>
          </cell>
          <cell r="J173">
            <v>146097</v>
          </cell>
          <cell r="K173">
            <v>146097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146097</v>
          </cell>
          <cell r="R173">
            <v>5.1100000000000003</v>
          </cell>
          <cell r="S173">
            <v>0</v>
          </cell>
          <cell r="T173">
            <v>146097</v>
          </cell>
          <cell r="U173">
            <v>0</v>
          </cell>
          <cell r="V173">
            <v>146097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 t="str">
            <v>Dr. Lisa Hall</v>
          </cell>
        </row>
        <row r="174">
          <cell r="E174">
            <v>30664640124743</v>
          </cell>
          <cell r="F174" t="str">
            <v>2015-16</v>
          </cell>
          <cell r="G174">
            <v>42551</v>
          </cell>
          <cell r="H174">
            <v>103496</v>
          </cell>
          <cell r="I174">
            <v>36086</v>
          </cell>
          <cell r="J174">
            <v>139582</v>
          </cell>
          <cell r="K174">
            <v>139582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139582</v>
          </cell>
          <cell r="R174">
            <v>5.1100000000000003</v>
          </cell>
          <cell r="S174">
            <v>0</v>
          </cell>
          <cell r="T174">
            <v>139582</v>
          </cell>
          <cell r="U174">
            <v>0</v>
          </cell>
          <cell r="V174">
            <v>139582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 t="str">
            <v>Dr. Lisa Hall</v>
          </cell>
        </row>
        <row r="175">
          <cell r="E175">
            <v>19648570125377</v>
          </cell>
          <cell r="F175" t="str">
            <v>2015-16</v>
          </cell>
          <cell r="G175">
            <v>42551</v>
          </cell>
          <cell r="H175">
            <v>113144</v>
          </cell>
          <cell r="I175">
            <v>0</v>
          </cell>
          <cell r="J175">
            <v>113144</v>
          </cell>
          <cell r="K175">
            <v>91008.03</v>
          </cell>
          <cell r="L175">
            <v>0</v>
          </cell>
          <cell r="M175">
            <v>12297.43</v>
          </cell>
          <cell r="N175">
            <v>0</v>
          </cell>
          <cell r="O175">
            <v>4337.96</v>
          </cell>
          <cell r="P175">
            <v>0</v>
          </cell>
          <cell r="Q175">
            <v>107643.42</v>
          </cell>
          <cell r="R175">
            <v>5.1100000000000003</v>
          </cell>
          <cell r="S175">
            <v>5500.58</v>
          </cell>
          <cell r="T175">
            <v>113144</v>
          </cell>
          <cell r="U175">
            <v>0</v>
          </cell>
          <cell r="V175">
            <v>113144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 t="str">
            <v>Dr. Laura Herman</v>
          </cell>
        </row>
        <row r="176">
          <cell r="E176">
            <v>58727360121632</v>
          </cell>
          <cell r="F176" t="str">
            <v>2015-16</v>
          </cell>
          <cell r="G176">
            <v>42551</v>
          </cell>
          <cell r="H176">
            <v>19296</v>
          </cell>
          <cell r="I176">
            <v>0</v>
          </cell>
          <cell r="J176">
            <v>19296</v>
          </cell>
          <cell r="K176">
            <v>19000</v>
          </cell>
          <cell r="L176">
            <v>0</v>
          </cell>
          <cell r="M176">
            <v>3300</v>
          </cell>
          <cell r="N176">
            <v>0</v>
          </cell>
          <cell r="O176">
            <v>0</v>
          </cell>
          <cell r="P176">
            <v>0</v>
          </cell>
          <cell r="Q176">
            <v>22300</v>
          </cell>
          <cell r="R176">
            <v>5.1100000000000003</v>
          </cell>
          <cell r="S176">
            <v>0</v>
          </cell>
          <cell r="T176">
            <v>22300</v>
          </cell>
          <cell r="U176">
            <v>3004</v>
          </cell>
          <cell r="V176">
            <v>19296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 t="str">
            <v>Laura Cotney</v>
          </cell>
        </row>
        <row r="177">
          <cell r="E177">
            <v>34769350132480</v>
          </cell>
          <cell r="F177" t="str">
            <v>2015-16</v>
          </cell>
          <cell r="G177">
            <v>42551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5.1100000000000003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 t="str">
            <v>Dawn Contreras Douglas</v>
          </cell>
        </row>
        <row r="178">
          <cell r="E178">
            <v>37683383731189</v>
          </cell>
          <cell r="F178" t="str">
            <v>2015-16</v>
          </cell>
          <cell r="G178">
            <v>42551</v>
          </cell>
          <cell r="H178">
            <v>106002</v>
          </cell>
          <cell r="I178">
            <v>0</v>
          </cell>
          <cell r="J178">
            <v>106002</v>
          </cell>
          <cell r="K178">
            <v>57556.08</v>
          </cell>
          <cell r="L178">
            <v>0</v>
          </cell>
          <cell r="M178">
            <v>22512.98</v>
          </cell>
          <cell r="N178">
            <v>99993.07</v>
          </cell>
          <cell r="O178">
            <v>933.75</v>
          </cell>
          <cell r="P178">
            <v>0</v>
          </cell>
          <cell r="Q178">
            <v>180995.88</v>
          </cell>
          <cell r="R178">
            <v>5.1100000000000003</v>
          </cell>
          <cell r="S178">
            <v>0</v>
          </cell>
          <cell r="T178">
            <v>180995.88</v>
          </cell>
          <cell r="U178">
            <v>74993.88</v>
          </cell>
          <cell r="V178">
            <v>106002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 t="str">
            <v>Karin Marsolais</v>
          </cell>
        </row>
        <row r="179">
          <cell r="E179">
            <v>1611430122697</v>
          </cell>
          <cell r="F179" t="str">
            <v>2015-16</v>
          </cell>
          <cell r="G179">
            <v>42551</v>
          </cell>
          <cell r="H179">
            <v>45232</v>
          </cell>
          <cell r="I179">
            <v>0</v>
          </cell>
          <cell r="J179">
            <v>45232</v>
          </cell>
          <cell r="K179">
            <v>25232</v>
          </cell>
          <cell r="L179">
            <v>20000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45232</v>
          </cell>
          <cell r="R179">
            <v>5.1100000000000003</v>
          </cell>
          <cell r="S179">
            <v>0</v>
          </cell>
          <cell r="T179">
            <v>45232</v>
          </cell>
          <cell r="U179">
            <v>0</v>
          </cell>
          <cell r="V179">
            <v>45232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 t="str">
            <v>Heidi Hata</v>
          </cell>
        </row>
        <row r="180">
          <cell r="E180">
            <v>1611430122689</v>
          </cell>
          <cell r="F180" t="str">
            <v>2015-16</v>
          </cell>
          <cell r="G180">
            <v>42551</v>
          </cell>
          <cell r="H180">
            <v>38842</v>
          </cell>
          <cell r="I180">
            <v>0</v>
          </cell>
          <cell r="J180">
            <v>38842</v>
          </cell>
          <cell r="K180">
            <v>20000</v>
          </cell>
          <cell r="L180">
            <v>18842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38842</v>
          </cell>
          <cell r="R180">
            <v>5.1100000000000003</v>
          </cell>
          <cell r="S180">
            <v>0</v>
          </cell>
          <cell r="T180">
            <v>38842</v>
          </cell>
          <cell r="U180">
            <v>0</v>
          </cell>
          <cell r="V180">
            <v>38842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 t="str">
            <v>Heidi Hata</v>
          </cell>
        </row>
        <row r="181">
          <cell r="E181">
            <v>45752670115345</v>
          </cell>
          <cell r="F181" t="str">
            <v>2015-16</v>
          </cell>
          <cell r="G181">
            <v>42551</v>
          </cell>
          <cell r="H181">
            <v>68412</v>
          </cell>
          <cell r="I181">
            <v>0</v>
          </cell>
          <cell r="J181">
            <v>68412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68412</v>
          </cell>
          <cell r="P181">
            <v>0</v>
          </cell>
          <cell r="Q181">
            <v>68412</v>
          </cell>
          <cell r="R181">
            <v>3.47</v>
          </cell>
          <cell r="S181">
            <v>0</v>
          </cell>
          <cell r="T181">
            <v>68412</v>
          </cell>
          <cell r="U181">
            <v>0</v>
          </cell>
          <cell r="V181">
            <v>68412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 t="str">
            <v>Jean Hatch</v>
          </cell>
        </row>
        <row r="182">
          <cell r="E182">
            <v>45104540132944</v>
          </cell>
          <cell r="F182" t="str">
            <v>2015-16</v>
          </cell>
          <cell r="G182">
            <v>42551</v>
          </cell>
          <cell r="H182">
            <v>0</v>
          </cell>
          <cell r="I182">
            <v>23431</v>
          </cell>
          <cell r="J182">
            <v>23431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23431</v>
          </cell>
          <cell r="P182">
            <v>0</v>
          </cell>
          <cell r="Q182">
            <v>23431</v>
          </cell>
          <cell r="R182">
            <v>5.1100000000000003</v>
          </cell>
          <cell r="S182">
            <v>0</v>
          </cell>
          <cell r="T182">
            <v>23431</v>
          </cell>
          <cell r="U182">
            <v>0</v>
          </cell>
          <cell r="V182">
            <v>23431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 t="str">
            <v>John Husome</v>
          </cell>
        </row>
        <row r="183">
          <cell r="E183">
            <v>49708470119750</v>
          </cell>
          <cell r="F183" t="str">
            <v>2015-16</v>
          </cell>
          <cell r="G183">
            <v>42551</v>
          </cell>
          <cell r="H183">
            <v>21426</v>
          </cell>
          <cell r="I183">
            <v>0</v>
          </cell>
          <cell r="J183">
            <v>21426</v>
          </cell>
          <cell r="K183">
            <v>40320.97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40320.97</v>
          </cell>
          <cell r="R183">
            <v>11.6</v>
          </cell>
          <cell r="S183">
            <v>0</v>
          </cell>
          <cell r="T183">
            <v>40320.97</v>
          </cell>
          <cell r="U183">
            <v>18894.97</v>
          </cell>
          <cell r="V183">
            <v>21426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 t="str">
            <v>Kelly Mannion</v>
          </cell>
        </row>
        <row r="184">
          <cell r="E184">
            <v>43104390125781</v>
          </cell>
          <cell r="F184" t="str">
            <v>2015-16</v>
          </cell>
          <cell r="G184">
            <v>42551</v>
          </cell>
          <cell r="H184">
            <v>62899</v>
          </cell>
          <cell r="I184">
            <v>0</v>
          </cell>
          <cell r="J184">
            <v>62899</v>
          </cell>
          <cell r="K184">
            <v>49061.22</v>
          </cell>
          <cell r="L184">
            <v>0</v>
          </cell>
          <cell r="M184">
            <v>13837.78</v>
          </cell>
          <cell r="N184">
            <v>0</v>
          </cell>
          <cell r="O184">
            <v>0</v>
          </cell>
          <cell r="P184">
            <v>0</v>
          </cell>
          <cell r="Q184">
            <v>62899</v>
          </cell>
          <cell r="R184">
            <v>5.1100000000000003</v>
          </cell>
          <cell r="S184">
            <v>0</v>
          </cell>
          <cell r="T184">
            <v>62899</v>
          </cell>
          <cell r="U184">
            <v>0</v>
          </cell>
          <cell r="V184">
            <v>62899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 t="str">
            <v>Genevieve Thomas</v>
          </cell>
        </row>
        <row r="185">
          <cell r="E185">
            <v>43104390125799</v>
          </cell>
          <cell r="F185" t="str">
            <v>2015-16</v>
          </cell>
          <cell r="G185">
            <v>42551</v>
          </cell>
          <cell r="H185">
            <v>76807</v>
          </cell>
          <cell r="I185">
            <v>0</v>
          </cell>
          <cell r="J185">
            <v>76807</v>
          </cell>
          <cell r="K185">
            <v>63804.67</v>
          </cell>
          <cell r="L185">
            <v>0</v>
          </cell>
          <cell r="M185">
            <v>13002.33</v>
          </cell>
          <cell r="N185">
            <v>0</v>
          </cell>
          <cell r="O185">
            <v>0</v>
          </cell>
          <cell r="P185">
            <v>0</v>
          </cell>
          <cell r="Q185">
            <v>76807</v>
          </cell>
          <cell r="R185">
            <v>5.1100000000000003</v>
          </cell>
          <cell r="S185">
            <v>0</v>
          </cell>
          <cell r="T185">
            <v>76807</v>
          </cell>
          <cell r="U185">
            <v>0</v>
          </cell>
          <cell r="V185">
            <v>76807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 t="str">
            <v>Genevieve Thomas</v>
          </cell>
        </row>
        <row r="186">
          <cell r="E186">
            <v>43104390123281</v>
          </cell>
          <cell r="F186" t="str">
            <v>2015-16</v>
          </cell>
          <cell r="G186">
            <v>42551</v>
          </cell>
          <cell r="H186">
            <v>65531</v>
          </cell>
          <cell r="I186">
            <v>0</v>
          </cell>
          <cell r="J186">
            <v>65531</v>
          </cell>
          <cell r="K186">
            <v>51114.18</v>
          </cell>
          <cell r="L186">
            <v>0</v>
          </cell>
          <cell r="M186">
            <v>14416.82</v>
          </cell>
          <cell r="N186">
            <v>0</v>
          </cell>
          <cell r="O186">
            <v>0</v>
          </cell>
          <cell r="P186">
            <v>0</v>
          </cell>
          <cell r="Q186">
            <v>65531</v>
          </cell>
          <cell r="R186">
            <v>5.1100000000000003</v>
          </cell>
          <cell r="S186">
            <v>0</v>
          </cell>
          <cell r="T186">
            <v>65531</v>
          </cell>
          <cell r="U186">
            <v>0</v>
          </cell>
          <cell r="V186">
            <v>65531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 t="str">
            <v>Genevieve Thomas</v>
          </cell>
        </row>
        <row r="187">
          <cell r="E187">
            <v>43104390131110</v>
          </cell>
          <cell r="F187" t="str">
            <v>2015-16</v>
          </cell>
          <cell r="G187">
            <v>42551</v>
          </cell>
          <cell r="H187">
            <v>62398</v>
          </cell>
          <cell r="I187">
            <v>0</v>
          </cell>
          <cell r="J187">
            <v>62398</v>
          </cell>
          <cell r="K187">
            <v>48670.44</v>
          </cell>
          <cell r="L187">
            <v>0</v>
          </cell>
          <cell r="M187">
            <v>13727.56</v>
          </cell>
          <cell r="N187">
            <v>0</v>
          </cell>
          <cell r="O187">
            <v>0</v>
          </cell>
          <cell r="P187">
            <v>0</v>
          </cell>
          <cell r="Q187">
            <v>62398</v>
          </cell>
          <cell r="R187">
            <v>5.1100000000000003</v>
          </cell>
          <cell r="S187">
            <v>0</v>
          </cell>
          <cell r="T187">
            <v>62398</v>
          </cell>
          <cell r="U187">
            <v>0</v>
          </cell>
          <cell r="V187">
            <v>62398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 t="str">
            <v>Genevieve Thomas</v>
          </cell>
        </row>
        <row r="188">
          <cell r="E188">
            <v>43104390120642</v>
          </cell>
          <cell r="F188" t="str">
            <v>2015-16</v>
          </cell>
          <cell r="G188">
            <v>42551</v>
          </cell>
          <cell r="H188">
            <v>76056</v>
          </cell>
          <cell r="I188">
            <v>0</v>
          </cell>
          <cell r="J188">
            <v>76056</v>
          </cell>
          <cell r="K188">
            <v>62473.2</v>
          </cell>
          <cell r="L188">
            <v>0</v>
          </cell>
          <cell r="M188">
            <v>13582.8</v>
          </cell>
          <cell r="N188">
            <v>0</v>
          </cell>
          <cell r="O188">
            <v>0</v>
          </cell>
          <cell r="P188">
            <v>0</v>
          </cell>
          <cell r="Q188">
            <v>76056</v>
          </cell>
          <cell r="R188">
            <v>5.1100000000000003</v>
          </cell>
          <cell r="S188">
            <v>0</v>
          </cell>
          <cell r="T188">
            <v>76056</v>
          </cell>
          <cell r="U188">
            <v>0</v>
          </cell>
          <cell r="V188">
            <v>76056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 t="str">
            <v>Genevieve Thomas</v>
          </cell>
        </row>
        <row r="189">
          <cell r="E189">
            <v>43104390113704</v>
          </cell>
          <cell r="F189" t="str">
            <v>2015-16</v>
          </cell>
          <cell r="G189">
            <v>42551</v>
          </cell>
          <cell r="H189">
            <v>77434</v>
          </cell>
          <cell r="I189">
            <v>0</v>
          </cell>
          <cell r="J189">
            <v>77434</v>
          </cell>
          <cell r="K189">
            <v>60398.52</v>
          </cell>
          <cell r="L189">
            <v>0</v>
          </cell>
          <cell r="M189">
            <v>17035.48</v>
          </cell>
          <cell r="N189">
            <v>0</v>
          </cell>
          <cell r="O189">
            <v>0</v>
          </cell>
          <cell r="P189">
            <v>0</v>
          </cell>
          <cell r="Q189">
            <v>77434</v>
          </cell>
          <cell r="R189">
            <v>5.1100000000000003</v>
          </cell>
          <cell r="S189">
            <v>0</v>
          </cell>
          <cell r="T189">
            <v>77434</v>
          </cell>
          <cell r="U189">
            <v>0</v>
          </cell>
          <cell r="V189">
            <v>77434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 t="str">
            <v>Genevieve Thomas</v>
          </cell>
        </row>
        <row r="190">
          <cell r="E190">
            <v>43694500123299</v>
          </cell>
          <cell r="F190" t="str">
            <v>2015-16</v>
          </cell>
          <cell r="G190">
            <v>42551</v>
          </cell>
          <cell r="H190">
            <v>72923</v>
          </cell>
          <cell r="I190">
            <v>0</v>
          </cell>
          <cell r="J190">
            <v>72923</v>
          </cell>
          <cell r="K190">
            <v>56879.94</v>
          </cell>
          <cell r="L190">
            <v>0</v>
          </cell>
          <cell r="M190">
            <v>16043.06</v>
          </cell>
          <cell r="N190">
            <v>0</v>
          </cell>
          <cell r="O190">
            <v>0</v>
          </cell>
          <cell r="P190">
            <v>0</v>
          </cell>
          <cell r="Q190">
            <v>72923</v>
          </cell>
          <cell r="R190">
            <v>5.1100000000000003</v>
          </cell>
          <cell r="S190">
            <v>0</v>
          </cell>
          <cell r="T190">
            <v>72923</v>
          </cell>
          <cell r="U190">
            <v>0</v>
          </cell>
          <cell r="V190">
            <v>72923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 t="str">
            <v>Genevieve Thomas</v>
          </cell>
        </row>
        <row r="191">
          <cell r="E191">
            <v>41690050132076</v>
          </cell>
          <cell r="F191" t="str">
            <v>2015-16</v>
          </cell>
          <cell r="G191">
            <v>42551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5.1100000000000003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 t="str">
            <v>Genevieve Thomas</v>
          </cell>
        </row>
        <row r="192">
          <cell r="E192">
            <v>43104390119024</v>
          </cell>
          <cell r="F192" t="str">
            <v>2015-16</v>
          </cell>
          <cell r="G192">
            <v>42551</v>
          </cell>
          <cell r="H192">
            <v>74051</v>
          </cell>
          <cell r="I192">
            <v>0</v>
          </cell>
          <cell r="J192">
            <v>74051</v>
          </cell>
          <cell r="K192">
            <v>61045.61</v>
          </cell>
          <cell r="L192">
            <v>0</v>
          </cell>
          <cell r="M192">
            <v>13005.39</v>
          </cell>
          <cell r="N192">
            <v>0</v>
          </cell>
          <cell r="O192">
            <v>0</v>
          </cell>
          <cell r="P192">
            <v>0</v>
          </cell>
          <cell r="Q192">
            <v>74051</v>
          </cell>
          <cell r="R192">
            <v>5.1100000000000003</v>
          </cell>
          <cell r="S192">
            <v>0</v>
          </cell>
          <cell r="T192">
            <v>74051</v>
          </cell>
          <cell r="U192">
            <v>0</v>
          </cell>
          <cell r="V192">
            <v>74051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 t="str">
            <v>Genevieve Thomas</v>
          </cell>
        </row>
        <row r="193">
          <cell r="E193">
            <v>43694500128108</v>
          </cell>
          <cell r="F193" t="str">
            <v>2015-16</v>
          </cell>
          <cell r="G193">
            <v>42551</v>
          </cell>
          <cell r="H193">
            <v>71169</v>
          </cell>
          <cell r="I193">
            <v>0</v>
          </cell>
          <cell r="J193">
            <v>71169</v>
          </cell>
          <cell r="K193">
            <v>59335.14</v>
          </cell>
          <cell r="L193">
            <v>0</v>
          </cell>
          <cell r="M193">
            <v>11833.86</v>
          </cell>
          <cell r="N193">
            <v>0</v>
          </cell>
          <cell r="O193">
            <v>0</v>
          </cell>
          <cell r="P193">
            <v>0</v>
          </cell>
          <cell r="Q193">
            <v>71169</v>
          </cell>
          <cell r="R193">
            <v>5.1100000000000003</v>
          </cell>
          <cell r="S193">
            <v>0</v>
          </cell>
          <cell r="T193">
            <v>71169</v>
          </cell>
          <cell r="U193">
            <v>0</v>
          </cell>
          <cell r="V193">
            <v>71169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 t="str">
            <v>Genevieve Thomas</v>
          </cell>
        </row>
        <row r="194">
          <cell r="E194">
            <v>31750856118392</v>
          </cell>
          <cell r="F194" t="str">
            <v>2015-16</v>
          </cell>
          <cell r="G194">
            <v>42551</v>
          </cell>
          <cell r="H194">
            <v>46109</v>
          </cell>
          <cell r="I194">
            <v>0</v>
          </cell>
          <cell r="J194">
            <v>46109</v>
          </cell>
          <cell r="K194">
            <v>12837.03</v>
          </cell>
          <cell r="L194">
            <v>20683.87</v>
          </cell>
          <cell r="M194">
            <v>12548.1</v>
          </cell>
          <cell r="N194">
            <v>0</v>
          </cell>
          <cell r="O194">
            <v>40</v>
          </cell>
          <cell r="P194">
            <v>0</v>
          </cell>
          <cell r="Q194">
            <v>46109</v>
          </cell>
          <cell r="R194">
            <v>0</v>
          </cell>
          <cell r="S194">
            <v>0</v>
          </cell>
          <cell r="T194">
            <v>46109</v>
          </cell>
          <cell r="U194">
            <v>0</v>
          </cell>
          <cell r="V194">
            <v>46109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 t="str">
            <v>Kerry Shurson</v>
          </cell>
        </row>
        <row r="195">
          <cell r="E195">
            <v>31750850114371</v>
          </cell>
          <cell r="F195" t="str">
            <v>2015-16</v>
          </cell>
          <cell r="G195">
            <v>42551</v>
          </cell>
          <cell r="H195">
            <v>21927</v>
          </cell>
          <cell r="I195">
            <v>0</v>
          </cell>
          <cell r="J195">
            <v>21927</v>
          </cell>
          <cell r="K195">
            <v>0</v>
          </cell>
          <cell r="L195">
            <v>14152.82</v>
          </cell>
          <cell r="M195">
            <v>7754.18</v>
          </cell>
          <cell r="N195">
            <v>0</v>
          </cell>
          <cell r="O195">
            <v>20</v>
          </cell>
          <cell r="P195">
            <v>0</v>
          </cell>
          <cell r="Q195">
            <v>21927</v>
          </cell>
          <cell r="R195">
            <v>0</v>
          </cell>
          <cell r="S195">
            <v>0</v>
          </cell>
          <cell r="T195">
            <v>21927</v>
          </cell>
          <cell r="U195">
            <v>0</v>
          </cell>
          <cell r="V195">
            <v>21927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>Kerry Shurson</v>
          </cell>
        </row>
        <row r="196">
          <cell r="E196">
            <v>31668520127928</v>
          </cell>
          <cell r="F196" t="str">
            <v>2015-16</v>
          </cell>
          <cell r="G196">
            <v>42551</v>
          </cell>
          <cell r="H196">
            <v>102619</v>
          </cell>
          <cell r="I196">
            <v>0</v>
          </cell>
          <cell r="J196">
            <v>102619</v>
          </cell>
          <cell r="K196">
            <v>0</v>
          </cell>
          <cell r="L196">
            <v>78186.070000000007</v>
          </cell>
          <cell r="M196">
            <v>24432.93</v>
          </cell>
          <cell r="N196">
            <v>0</v>
          </cell>
          <cell r="O196">
            <v>0</v>
          </cell>
          <cell r="P196">
            <v>0</v>
          </cell>
          <cell r="Q196">
            <v>102619</v>
          </cell>
          <cell r="R196">
            <v>5.1100000000000003</v>
          </cell>
          <cell r="S196">
            <v>0</v>
          </cell>
          <cell r="T196">
            <v>102619</v>
          </cell>
          <cell r="U196">
            <v>0</v>
          </cell>
          <cell r="V196">
            <v>102619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 t="str">
            <v>Kerry Shurson</v>
          </cell>
        </row>
        <row r="197">
          <cell r="E197">
            <v>1612590131896</v>
          </cell>
          <cell r="F197" t="str">
            <v>2015-16</v>
          </cell>
          <cell r="G197">
            <v>42551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5.1100000000000003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 t="str">
            <v>Vidrale Franklin</v>
          </cell>
        </row>
        <row r="198">
          <cell r="E198">
            <v>37683386119168</v>
          </cell>
          <cell r="F198" t="str">
            <v>2015-16</v>
          </cell>
          <cell r="G198">
            <v>42551</v>
          </cell>
          <cell r="H198">
            <v>57887</v>
          </cell>
          <cell r="I198">
            <v>0</v>
          </cell>
          <cell r="J198">
            <v>57887</v>
          </cell>
          <cell r="K198">
            <v>25570.1</v>
          </cell>
          <cell r="L198">
            <v>22934.44</v>
          </cell>
          <cell r="M198">
            <v>8778.36</v>
          </cell>
          <cell r="N198">
            <v>177.18</v>
          </cell>
          <cell r="O198">
            <v>426.92</v>
          </cell>
          <cell r="P198">
            <v>0</v>
          </cell>
          <cell r="Q198">
            <v>57886.999999999993</v>
          </cell>
          <cell r="R198">
            <v>5.1100000000000003</v>
          </cell>
          <cell r="S198">
            <v>0</v>
          </cell>
          <cell r="T198">
            <v>57887</v>
          </cell>
          <cell r="U198">
            <v>0</v>
          </cell>
          <cell r="V198">
            <v>57887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 t="str">
            <v>Crystle Morris</v>
          </cell>
        </row>
        <row r="199">
          <cell r="E199">
            <v>37683380127654</v>
          </cell>
          <cell r="F199" t="str">
            <v>2015-16</v>
          </cell>
          <cell r="G199">
            <v>42551</v>
          </cell>
          <cell r="H199">
            <v>19672</v>
          </cell>
          <cell r="I199">
            <v>0</v>
          </cell>
          <cell r="J199">
            <v>19672</v>
          </cell>
          <cell r="K199">
            <v>10381.219999999999</v>
          </cell>
          <cell r="L199">
            <v>8173.28</v>
          </cell>
          <cell r="M199">
            <v>794.3</v>
          </cell>
          <cell r="N199">
            <v>10.8</v>
          </cell>
          <cell r="O199">
            <v>312.39999999999998</v>
          </cell>
          <cell r="P199">
            <v>0</v>
          </cell>
          <cell r="Q199">
            <v>19672</v>
          </cell>
          <cell r="R199">
            <v>5.1100000000000003</v>
          </cell>
          <cell r="S199">
            <v>0</v>
          </cell>
          <cell r="T199">
            <v>19672</v>
          </cell>
          <cell r="U199">
            <v>0</v>
          </cell>
          <cell r="V199">
            <v>19672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 t="str">
            <v>Crystle Morris</v>
          </cell>
        </row>
        <row r="200">
          <cell r="E200">
            <v>37683380121681</v>
          </cell>
          <cell r="F200" t="str">
            <v>2015-16</v>
          </cell>
          <cell r="G200">
            <v>42551</v>
          </cell>
          <cell r="H200">
            <v>28568</v>
          </cell>
          <cell r="I200">
            <v>0</v>
          </cell>
          <cell r="J200">
            <v>28568</v>
          </cell>
          <cell r="K200">
            <v>15593.36</v>
          </cell>
          <cell r="L200">
            <v>10852</v>
          </cell>
          <cell r="M200">
            <v>2742.67</v>
          </cell>
          <cell r="N200">
            <v>0</v>
          </cell>
          <cell r="O200">
            <v>0</v>
          </cell>
          <cell r="P200">
            <v>0</v>
          </cell>
          <cell r="Q200">
            <v>29188.03</v>
          </cell>
          <cell r="R200">
            <v>5.1100000000000003</v>
          </cell>
          <cell r="S200">
            <v>0</v>
          </cell>
          <cell r="T200">
            <v>29188.03</v>
          </cell>
          <cell r="U200">
            <v>620.03</v>
          </cell>
          <cell r="V200">
            <v>28568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 t="str">
            <v>Dena Harris</v>
          </cell>
        </row>
        <row r="201">
          <cell r="E201">
            <v>37683380125583</v>
          </cell>
          <cell r="F201" t="str">
            <v>2015-16</v>
          </cell>
          <cell r="G201">
            <v>42551</v>
          </cell>
          <cell r="H201">
            <v>10776</v>
          </cell>
          <cell r="I201">
            <v>0</v>
          </cell>
          <cell r="J201">
            <v>10776</v>
          </cell>
          <cell r="K201">
            <v>0</v>
          </cell>
          <cell r="L201">
            <v>10194.450000000001</v>
          </cell>
          <cell r="M201">
            <v>784.97</v>
          </cell>
          <cell r="N201">
            <v>0</v>
          </cell>
          <cell r="O201">
            <v>0</v>
          </cell>
          <cell r="P201">
            <v>0</v>
          </cell>
          <cell r="Q201">
            <v>10979.42</v>
          </cell>
          <cell r="R201">
            <v>5.1100000000000003</v>
          </cell>
          <cell r="S201">
            <v>0</v>
          </cell>
          <cell r="T201">
            <v>10979.42</v>
          </cell>
          <cell r="U201">
            <v>203.42</v>
          </cell>
          <cell r="V201">
            <v>10776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 t="str">
            <v>Dena Harris</v>
          </cell>
        </row>
        <row r="202">
          <cell r="E202">
            <v>19651360117234</v>
          </cell>
          <cell r="F202" t="str">
            <v>2015-16</v>
          </cell>
          <cell r="G202">
            <v>42551</v>
          </cell>
          <cell r="H202">
            <v>124420</v>
          </cell>
          <cell r="I202">
            <v>0</v>
          </cell>
          <cell r="J202">
            <v>124420</v>
          </cell>
          <cell r="K202">
            <v>124420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124420</v>
          </cell>
          <cell r="R202">
            <v>4.4400000000000004</v>
          </cell>
          <cell r="S202">
            <v>0</v>
          </cell>
          <cell r="T202">
            <v>124420</v>
          </cell>
          <cell r="U202">
            <v>0</v>
          </cell>
          <cell r="V202">
            <v>124420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 t="str">
            <v>Kim Shaw</v>
          </cell>
        </row>
        <row r="203">
          <cell r="E203">
            <v>30666216085328</v>
          </cell>
          <cell r="F203" t="str">
            <v>2015-16</v>
          </cell>
          <cell r="G203">
            <v>42551</v>
          </cell>
          <cell r="H203">
            <v>121163</v>
          </cell>
          <cell r="I203">
            <v>0</v>
          </cell>
          <cell r="J203">
            <v>121163</v>
          </cell>
          <cell r="K203">
            <v>81032</v>
          </cell>
          <cell r="L203">
            <v>15241</v>
          </cell>
          <cell r="M203">
            <v>24890</v>
          </cell>
          <cell r="N203">
            <v>0</v>
          </cell>
          <cell r="O203">
            <v>0</v>
          </cell>
          <cell r="P203">
            <v>0</v>
          </cell>
          <cell r="Q203">
            <v>121163</v>
          </cell>
          <cell r="R203">
            <v>5.1100000000000003</v>
          </cell>
          <cell r="S203">
            <v>0</v>
          </cell>
          <cell r="T203">
            <v>121163</v>
          </cell>
          <cell r="U203">
            <v>0</v>
          </cell>
          <cell r="V203">
            <v>121163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 t="str">
            <v>Jim D'Agostino</v>
          </cell>
        </row>
        <row r="204">
          <cell r="E204">
            <v>19756971996693</v>
          </cell>
          <cell r="F204" t="str">
            <v>2015-16</v>
          </cell>
          <cell r="G204">
            <v>42551</v>
          </cell>
          <cell r="H204">
            <v>86581</v>
          </cell>
          <cell r="I204">
            <v>0</v>
          </cell>
          <cell r="J204">
            <v>86581</v>
          </cell>
          <cell r="K204">
            <v>58408</v>
          </cell>
          <cell r="L204">
            <v>17357</v>
          </cell>
          <cell r="M204">
            <v>9121</v>
          </cell>
          <cell r="N204">
            <v>0</v>
          </cell>
          <cell r="O204">
            <v>1729</v>
          </cell>
          <cell r="P204">
            <v>0</v>
          </cell>
          <cell r="Q204">
            <v>86615</v>
          </cell>
          <cell r="R204">
            <v>5.1100000000000003</v>
          </cell>
          <cell r="S204">
            <v>0</v>
          </cell>
          <cell r="T204">
            <v>86615</v>
          </cell>
          <cell r="U204">
            <v>34</v>
          </cell>
          <cell r="V204">
            <v>86581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 t="str">
            <v>Germaine Nesbitt</v>
          </cell>
        </row>
        <row r="205">
          <cell r="E205">
            <v>43104390121780</v>
          </cell>
          <cell r="F205" t="str">
            <v>2015-16</v>
          </cell>
          <cell r="G205">
            <v>42551</v>
          </cell>
          <cell r="H205">
            <v>40972</v>
          </cell>
          <cell r="I205">
            <v>0</v>
          </cell>
          <cell r="J205">
            <v>40972</v>
          </cell>
          <cell r="K205">
            <v>30584.09</v>
          </cell>
          <cell r="L205">
            <v>0</v>
          </cell>
          <cell r="M205">
            <v>2884.2</v>
          </cell>
          <cell r="N205">
            <v>0</v>
          </cell>
          <cell r="O205">
            <v>38062.14</v>
          </cell>
          <cell r="P205">
            <v>0</v>
          </cell>
          <cell r="Q205">
            <v>71530.429999999993</v>
          </cell>
          <cell r="R205">
            <v>5.1100000000000003</v>
          </cell>
          <cell r="S205">
            <v>0</v>
          </cell>
          <cell r="T205">
            <v>71530.429999999993</v>
          </cell>
          <cell r="U205">
            <v>30558.43</v>
          </cell>
          <cell r="V205">
            <v>40971.999999999993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 t="str">
            <v>Noreen Romero</v>
          </cell>
        </row>
        <row r="206">
          <cell r="E206">
            <v>34674390125591</v>
          </cell>
          <cell r="F206" t="str">
            <v>2015-16</v>
          </cell>
          <cell r="G206">
            <v>42551</v>
          </cell>
          <cell r="H206">
            <v>16790</v>
          </cell>
          <cell r="I206">
            <v>-16132.01</v>
          </cell>
          <cell r="J206">
            <v>657.99</v>
          </cell>
          <cell r="K206">
            <v>550</v>
          </cell>
          <cell r="L206">
            <v>0</v>
          </cell>
          <cell r="M206">
            <v>76</v>
          </cell>
          <cell r="N206">
            <v>0</v>
          </cell>
          <cell r="O206">
            <v>0</v>
          </cell>
          <cell r="P206">
            <v>0</v>
          </cell>
          <cell r="Q206">
            <v>626</v>
          </cell>
          <cell r="R206">
            <v>5.1100000000000003</v>
          </cell>
          <cell r="S206">
            <v>31.99</v>
          </cell>
          <cell r="T206">
            <v>657.99</v>
          </cell>
          <cell r="U206">
            <v>0</v>
          </cell>
          <cell r="V206">
            <v>657.99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 t="str">
            <v>Karen Romito</v>
          </cell>
        </row>
        <row r="207">
          <cell r="E207">
            <v>34674390101048</v>
          </cell>
          <cell r="F207" t="str">
            <v>2015-16</v>
          </cell>
          <cell r="G207">
            <v>42551</v>
          </cell>
          <cell r="H207">
            <v>77810</v>
          </cell>
          <cell r="I207">
            <v>12669.41</v>
          </cell>
          <cell r="J207">
            <v>90479.41</v>
          </cell>
          <cell r="K207">
            <v>0</v>
          </cell>
          <cell r="L207">
            <v>98510</v>
          </cell>
          <cell r="M207">
            <v>28176</v>
          </cell>
          <cell r="N207">
            <v>0</v>
          </cell>
          <cell r="O207">
            <v>0</v>
          </cell>
          <cell r="P207">
            <v>0</v>
          </cell>
          <cell r="Q207">
            <v>126686</v>
          </cell>
          <cell r="R207">
            <v>5.1100000000000003</v>
          </cell>
          <cell r="S207">
            <v>6473.65</v>
          </cell>
          <cell r="T207">
            <v>133159.65</v>
          </cell>
          <cell r="U207">
            <v>42680.24</v>
          </cell>
          <cell r="V207">
            <v>90479.41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 t="str">
            <v>Karen Romito</v>
          </cell>
        </row>
        <row r="208">
          <cell r="E208">
            <v>34674390102038</v>
          </cell>
          <cell r="F208" t="str">
            <v>2015-16</v>
          </cell>
          <cell r="G208">
            <v>42551</v>
          </cell>
          <cell r="H208">
            <v>123543</v>
          </cell>
          <cell r="I208">
            <v>3462.6</v>
          </cell>
          <cell r="J208">
            <v>127005.6</v>
          </cell>
          <cell r="K208">
            <v>0</v>
          </cell>
          <cell r="L208">
            <v>114040.13</v>
          </cell>
          <cell r="M208">
            <v>6791</v>
          </cell>
          <cell r="N208">
            <v>0</v>
          </cell>
          <cell r="O208">
            <v>0</v>
          </cell>
          <cell r="P208">
            <v>0</v>
          </cell>
          <cell r="Q208">
            <v>120831.13</v>
          </cell>
          <cell r="R208">
            <v>5.1100000000000003</v>
          </cell>
          <cell r="S208">
            <v>6174.47</v>
          </cell>
          <cell r="T208">
            <v>127005.6</v>
          </cell>
          <cell r="U208">
            <v>0</v>
          </cell>
          <cell r="V208">
            <v>127005.6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 t="str">
            <v>Karen Romito</v>
          </cell>
        </row>
        <row r="209">
          <cell r="E209">
            <v>36750440107516</v>
          </cell>
          <cell r="F209" t="str">
            <v>2015-16</v>
          </cell>
          <cell r="G209">
            <v>42551</v>
          </cell>
          <cell r="H209">
            <v>24308</v>
          </cell>
          <cell r="I209">
            <v>0</v>
          </cell>
          <cell r="J209">
            <v>24308</v>
          </cell>
          <cell r="K209">
            <v>0</v>
          </cell>
          <cell r="L209">
            <v>24308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24308</v>
          </cell>
          <cell r="R209">
            <v>5.31</v>
          </cell>
          <cell r="S209">
            <v>0</v>
          </cell>
          <cell r="T209">
            <v>24308</v>
          </cell>
          <cell r="U209">
            <v>0</v>
          </cell>
          <cell r="V209">
            <v>24308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 t="str">
            <v>Shannon Brandner</v>
          </cell>
        </row>
        <row r="210">
          <cell r="E210">
            <v>7100740129684</v>
          </cell>
          <cell r="F210" t="str">
            <v>2015-16</v>
          </cell>
          <cell r="G210">
            <v>42551</v>
          </cell>
          <cell r="H210">
            <v>15662</v>
          </cell>
          <cell r="I210">
            <v>0</v>
          </cell>
          <cell r="J210">
            <v>15662</v>
          </cell>
          <cell r="K210">
            <v>15662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15662</v>
          </cell>
          <cell r="R210">
            <v>5.1100000000000003</v>
          </cell>
          <cell r="S210">
            <v>0</v>
          </cell>
          <cell r="T210">
            <v>15662</v>
          </cell>
          <cell r="U210">
            <v>0</v>
          </cell>
          <cell r="V210">
            <v>15662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 t="str">
            <v>Andy Lichtblau</v>
          </cell>
        </row>
        <row r="211">
          <cell r="E211">
            <v>43104390128090</v>
          </cell>
          <cell r="F211" t="str">
            <v>2015-16</v>
          </cell>
          <cell r="G211">
            <v>42551</v>
          </cell>
          <cell r="H211">
            <v>25937</v>
          </cell>
          <cell r="I211">
            <v>0</v>
          </cell>
          <cell r="J211">
            <v>25937</v>
          </cell>
          <cell r="K211">
            <v>25937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25937</v>
          </cell>
          <cell r="R211">
            <v>5.1100000000000003</v>
          </cell>
          <cell r="S211">
            <v>0</v>
          </cell>
          <cell r="T211">
            <v>25937</v>
          </cell>
          <cell r="U211">
            <v>0</v>
          </cell>
          <cell r="V211">
            <v>25937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 t="str">
            <v>Andy Lichtblau</v>
          </cell>
        </row>
        <row r="212">
          <cell r="E212">
            <v>43694270123745</v>
          </cell>
          <cell r="F212" t="str">
            <v>2015-16</v>
          </cell>
          <cell r="G212">
            <v>42551</v>
          </cell>
          <cell r="H212">
            <v>33705</v>
          </cell>
          <cell r="I212">
            <v>0</v>
          </cell>
          <cell r="J212">
            <v>33705</v>
          </cell>
          <cell r="K212">
            <v>33705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33705</v>
          </cell>
          <cell r="R212">
            <v>5.1100000000000003</v>
          </cell>
          <cell r="S212">
            <v>0</v>
          </cell>
          <cell r="T212">
            <v>33705</v>
          </cell>
          <cell r="U212">
            <v>0</v>
          </cell>
          <cell r="V212">
            <v>33705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 t="str">
            <v>Andy Lichtblau</v>
          </cell>
        </row>
        <row r="213">
          <cell r="E213">
            <v>41689240127548</v>
          </cell>
          <cell r="F213" t="str">
            <v>2015-16</v>
          </cell>
          <cell r="G213">
            <v>42551</v>
          </cell>
          <cell r="H213">
            <v>27565</v>
          </cell>
          <cell r="I213">
            <v>0</v>
          </cell>
          <cell r="J213">
            <v>27565</v>
          </cell>
          <cell r="K213">
            <v>27565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27565</v>
          </cell>
          <cell r="R213">
            <v>5.1100000000000003</v>
          </cell>
          <cell r="S213">
            <v>0</v>
          </cell>
          <cell r="T213">
            <v>27565</v>
          </cell>
          <cell r="U213">
            <v>0</v>
          </cell>
          <cell r="V213">
            <v>27565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 t="str">
            <v>Andy Lichtblau</v>
          </cell>
        </row>
        <row r="214">
          <cell r="E214">
            <v>43104390123794</v>
          </cell>
          <cell r="F214" t="str">
            <v>2015-16</v>
          </cell>
          <cell r="G214">
            <v>42551</v>
          </cell>
          <cell r="H214">
            <v>40847</v>
          </cell>
          <cell r="I214">
            <v>0</v>
          </cell>
          <cell r="J214">
            <v>40847</v>
          </cell>
          <cell r="K214">
            <v>40847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40847</v>
          </cell>
          <cell r="R214">
            <v>5.1100000000000003</v>
          </cell>
          <cell r="S214">
            <v>0</v>
          </cell>
          <cell r="T214">
            <v>40847</v>
          </cell>
          <cell r="U214">
            <v>0</v>
          </cell>
          <cell r="V214">
            <v>40847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>Andy Lichtblau</v>
          </cell>
        </row>
        <row r="215">
          <cell r="E215">
            <v>43104390124065</v>
          </cell>
          <cell r="F215" t="str">
            <v>2015-16</v>
          </cell>
          <cell r="G215">
            <v>42551</v>
          </cell>
          <cell r="H215">
            <v>18920</v>
          </cell>
          <cell r="I215">
            <v>0</v>
          </cell>
          <cell r="J215">
            <v>18920</v>
          </cell>
          <cell r="K215">
            <v>0</v>
          </cell>
          <cell r="L215">
            <v>200</v>
          </cell>
          <cell r="M215">
            <v>0</v>
          </cell>
          <cell r="N215">
            <v>0</v>
          </cell>
          <cell r="O215">
            <v>18760</v>
          </cell>
          <cell r="P215">
            <v>0</v>
          </cell>
          <cell r="Q215">
            <v>18960</v>
          </cell>
          <cell r="R215">
            <v>5.1100000000000003</v>
          </cell>
          <cell r="S215">
            <v>968.86</v>
          </cell>
          <cell r="T215">
            <v>19928.86</v>
          </cell>
          <cell r="U215">
            <v>1008.86</v>
          </cell>
          <cell r="V215">
            <v>18920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 t="str">
            <v>Teresa Robinson</v>
          </cell>
        </row>
        <row r="216">
          <cell r="E216">
            <v>33751760120204</v>
          </cell>
          <cell r="F216" t="str">
            <v>2015-16</v>
          </cell>
          <cell r="G216">
            <v>42551</v>
          </cell>
          <cell r="H216">
            <v>49367</v>
          </cell>
          <cell r="I216">
            <v>0</v>
          </cell>
          <cell r="J216">
            <v>49367</v>
          </cell>
          <cell r="K216">
            <v>10324</v>
          </cell>
          <cell r="L216">
            <v>19374</v>
          </cell>
          <cell r="M216">
            <v>5538</v>
          </cell>
          <cell r="N216">
            <v>14131</v>
          </cell>
          <cell r="O216">
            <v>0</v>
          </cell>
          <cell r="P216">
            <v>0</v>
          </cell>
          <cell r="Q216">
            <v>49367</v>
          </cell>
          <cell r="R216">
            <v>5.1100000000000003</v>
          </cell>
          <cell r="S216">
            <v>2522.65</v>
          </cell>
          <cell r="T216">
            <v>51889.65</v>
          </cell>
          <cell r="U216">
            <v>2522.65</v>
          </cell>
          <cell r="V216">
            <v>49367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 t="str">
            <v>John J. Arndt</v>
          </cell>
        </row>
        <row r="217">
          <cell r="E217">
            <v>7768100125815</v>
          </cell>
          <cell r="F217" t="str">
            <v>2015-16</v>
          </cell>
          <cell r="G217">
            <v>42551</v>
          </cell>
          <cell r="H217">
            <v>25310</v>
          </cell>
          <cell r="I217">
            <v>0</v>
          </cell>
          <cell r="J217">
            <v>25310</v>
          </cell>
          <cell r="K217">
            <v>8924.7199999999993</v>
          </cell>
          <cell r="L217">
            <v>8808.73</v>
          </cell>
          <cell r="M217">
            <v>6818.23</v>
          </cell>
          <cell r="N217">
            <v>0</v>
          </cell>
          <cell r="O217">
            <v>0</v>
          </cell>
          <cell r="P217">
            <v>0</v>
          </cell>
          <cell r="Q217">
            <v>24551.679999999997</v>
          </cell>
          <cell r="R217">
            <v>5.1100000000000003</v>
          </cell>
          <cell r="S217">
            <v>758.32</v>
          </cell>
          <cell r="T217">
            <v>25310</v>
          </cell>
          <cell r="U217">
            <v>0</v>
          </cell>
          <cell r="V217">
            <v>25310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 t="str">
            <v>Karl Yoder</v>
          </cell>
        </row>
        <row r="218">
          <cell r="E218">
            <v>33751923330917</v>
          </cell>
          <cell r="F218" t="str">
            <v>2015-16</v>
          </cell>
          <cell r="G218">
            <v>42551</v>
          </cell>
          <cell r="H218">
            <v>129307</v>
          </cell>
          <cell r="I218">
            <v>0</v>
          </cell>
          <cell r="J218">
            <v>129307</v>
          </cell>
          <cell r="K218">
            <v>84358</v>
          </cell>
          <cell r="L218">
            <v>18898.810000000001</v>
          </cell>
          <cell r="M218">
            <v>23084.34</v>
          </cell>
          <cell r="N218">
            <v>2888.52</v>
          </cell>
          <cell r="O218">
            <v>77.33</v>
          </cell>
          <cell r="P218">
            <v>0</v>
          </cell>
          <cell r="Q218">
            <v>129307</v>
          </cell>
          <cell r="R218">
            <v>5.1100000000000003</v>
          </cell>
          <cell r="S218">
            <v>0</v>
          </cell>
          <cell r="T218">
            <v>129307</v>
          </cell>
          <cell r="U218">
            <v>0</v>
          </cell>
          <cell r="V218">
            <v>129307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 t="str">
            <v xml:space="preserve">Sarah Turney </v>
          </cell>
        </row>
        <row r="219">
          <cell r="E219">
            <v>33751926112551</v>
          </cell>
          <cell r="F219" t="str">
            <v>2015-16</v>
          </cell>
          <cell r="G219">
            <v>42551</v>
          </cell>
          <cell r="H219">
            <v>63400</v>
          </cell>
          <cell r="I219">
            <v>0</v>
          </cell>
          <cell r="J219">
            <v>63400</v>
          </cell>
          <cell r="K219">
            <v>36659</v>
          </cell>
          <cell r="L219">
            <v>9226</v>
          </cell>
          <cell r="M219">
            <v>11060</v>
          </cell>
          <cell r="N219">
            <v>6455</v>
          </cell>
          <cell r="O219">
            <v>0</v>
          </cell>
          <cell r="P219">
            <v>0</v>
          </cell>
          <cell r="Q219">
            <v>63400</v>
          </cell>
          <cell r="R219">
            <v>5.1100000000000003</v>
          </cell>
          <cell r="S219">
            <v>3239.74</v>
          </cell>
          <cell r="T219">
            <v>66639.740000000005</v>
          </cell>
          <cell r="U219">
            <v>3239.74</v>
          </cell>
          <cell r="V219">
            <v>63400.000000000007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 t="str">
            <v>John J. Arndt</v>
          </cell>
        </row>
        <row r="220">
          <cell r="E220">
            <v>30103060126037</v>
          </cell>
          <cell r="F220" t="str">
            <v>2015-16</v>
          </cell>
          <cell r="G220">
            <v>42551</v>
          </cell>
          <cell r="H220">
            <v>33705</v>
          </cell>
          <cell r="I220">
            <v>0</v>
          </cell>
          <cell r="J220">
            <v>33705</v>
          </cell>
          <cell r="K220">
            <v>0</v>
          </cell>
          <cell r="L220">
            <v>31302.720000000001</v>
          </cell>
          <cell r="M220">
            <v>2402.2800000000002</v>
          </cell>
          <cell r="N220">
            <v>0</v>
          </cell>
          <cell r="O220">
            <v>0</v>
          </cell>
          <cell r="P220">
            <v>0</v>
          </cell>
          <cell r="Q220">
            <v>33705</v>
          </cell>
          <cell r="R220">
            <v>5.1100000000000003</v>
          </cell>
          <cell r="S220">
            <v>0</v>
          </cell>
          <cell r="T220">
            <v>33705</v>
          </cell>
          <cell r="U220">
            <v>0</v>
          </cell>
          <cell r="V220">
            <v>33705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 t="str">
            <v>Anthony Saba</v>
          </cell>
        </row>
        <row r="221">
          <cell r="E221">
            <v>34674390106898</v>
          </cell>
          <cell r="F221" t="str">
            <v>2015-16</v>
          </cell>
          <cell r="G221">
            <v>42551</v>
          </cell>
          <cell r="H221">
            <v>64528</v>
          </cell>
          <cell r="I221">
            <v>0</v>
          </cell>
          <cell r="J221">
            <v>64528</v>
          </cell>
          <cell r="K221">
            <v>37080</v>
          </cell>
          <cell r="L221">
            <v>14633.23</v>
          </cell>
          <cell r="M221">
            <v>9677.69</v>
          </cell>
          <cell r="N221">
            <v>0</v>
          </cell>
          <cell r="O221">
            <v>0</v>
          </cell>
          <cell r="P221">
            <v>0</v>
          </cell>
          <cell r="Q221">
            <v>61390.92</v>
          </cell>
          <cell r="R221">
            <v>5.1100000000000003</v>
          </cell>
          <cell r="S221">
            <v>3137.08</v>
          </cell>
          <cell r="T221">
            <v>64528</v>
          </cell>
          <cell r="U221">
            <v>0</v>
          </cell>
          <cell r="V221">
            <v>64528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 t="str">
            <v>Eduardo De Leon</v>
          </cell>
        </row>
        <row r="222">
          <cell r="E222">
            <v>38769270132183</v>
          </cell>
          <cell r="F222" t="str">
            <v>2015-16</v>
          </cell>
          <cell r="G222">
            <v>42551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5.1100000000000003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 t="str">
            <v>Ryan Chapman</v>
          </cell>
        </row>
        <row r="223">
          <cell r="E223">
            <v>37683386061964</v>
          </cell>
          <cell r="F223" t="str">
            <v>2015-16</v>
          </cell>
          <cell r="G223">
            <v>42551</v>
          </cell>
          <cell r="H223">
            <v>182433</v>
          </cell>
          <cell r="I223">
            <v>0</v>
          </cell>
          <cell r="J223">
            <v>182433</v>
          </cell>
          <cell r="K223">
            <v>84373</v>
          </cell>
          <cell r="L223">
            <v>0</v>
          </cell>
          <cell r="M223">
            <v>0</v>
          </cell>
          <cell r="N223">
            <v>0</v>
          </cell>
          <cell r="O223">
            <v>98060</v>
          </cell>
          <cell r="P223">
            <v>0</v>
          </cell>
          <cell r="Q223">
            <v>182433</v>
          </cell>
          <cell r="R223">
            <v>5.1100000000000003</v>
          </cell>
          <cell r="S223">
            <v>0</v>
          </cell>
          <cell r="T223">
            <v>182433</v>
          </cell>
          <cell r="U223">
            <v>0</v>
          </cell>
          <cell r="V223">
            <v>182433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 t="str">
            <v>Samantha Pohaku</v>
          </cell>
        </row>
        <row r="224">
          <cell r="E224">
            <v>37769010131193</v>
          </cell>
          <cell r="F224" t="str">
            <v>2015-16</v>
          </cell>
          <cell r="G224">
            <v>42551</v>
          </cell>
          <cell r="H224">
            <v>5638</v>
          </cell>
          <cell r="I224">
            <v>0</v>
          </cell>
          <cell r="J224">
            <v>5638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5638</v>
          </cell>
          <cell r="P224">
            <v>0</v>
          </cell>
          <cell r="Q224">
            <v>5638</v>
          </cell>
          <cell r="R224">
            <v>5.1100000000000003</v>
          </cell>
          <cell r="S224">
            <v>0</v>
          </cell>
          <cell r="T224">
            <v>5638</v>
          </cell>
          <cell r="U224">
            <v>0</v>
          </cell>
          <cell r="V224">
            <v>5638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 t="str">
            <v>Nicole Assisi</v>
          </cell>
        </row>
        <row r="225">
          <cell r="E225">
            <v>42691120124255</v>
          </cell>
          <cell r="F225" t="str">
            <v>2015-16</v>
          </cell>
          <cell r="G225">
            <v>42551</v>
          </cell>
          <cell r="H225">
            <v>76807</v>
          </cell>
          <cell r="I225">
            <v>0</v>
          </cell>
          <cell r="J225">
            <v>76807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78343.14</v>
          </cell>
          <cell r="P225">
            <v>0</v>
          </cell>
          <cell r="Q225">
            <v>78343.14</v>
          </cell>
          <cell r="R225">
            <v>5.1100000000000003</v>
          </cell>
          <cell r="S225">
            <v>0</v>
          </cell>
          <cell r="T225">
            <v>78343.14</v>
          </cell>
          <cell r="U225">
            <v>1536.14</v>
          </cell>
          <cell r="V225">
            <v>76807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 t="str">
            <v>Trisha Vais</v>
          </cell>
        </row>
        <row r="226">
          <cell r="E226">
            <v>37683380118000</v>
          </cell>
          <cell r="F226" t="str">
            <v>2015-16</v>
          </cell>
          <cell r="G226">
            <v>42551</v>
          </cell>
          <cell r="H226">
            <v>43979</v>
          </cell>
          <cell r="I226">
            <v>0</v>
          </cell>
          <cell r="J226">
            <v>43979</v>
          </cell>
          <cell r="K226">
            <v>36900</v>
          </cell>
          <cell r="L226">
            <v>0</v>
          </cell>
          <cell r="M226">
            <v>8945.14</v>
          </cell>
          <cell r="N226">
            <v>0</v>
          </cell>
          <cell r="O226">
            <v>0</v>
          </cell>
          <cell r="P226">
            <v>0</v>
          </cell>
          <cell r="Q226">
            <v>45845.14</v>
          </cell>
          <cell r="R226">
            <v>5.1100000000000003</v>
          </cell>
          <cell r="S226">
            <v>0</v>
          </cell>
          <cell r="T226">
            <v>45845.14</v>
          </cell>
          <cell r="U226">
            <v>1866.14</v>
          </cell>
          <cell r="V226">
            <v>43979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 t="str">
            <v>Jenni Owen</v>
          </cell>
        </row>
        <row r="227">
          <cell r="E227">
            <v>1100170125567</v>
          </cell>
          <cell r="F227" t="str">
            <v>2015-16</v>
          </cell>
          <cell r="G227">
            <v>42551</v>
          </cell>
          <cell r="H227">
            <v>34958</v>
          </cell>
          <cell r="I227">
            <v>0</v>
          </cell>
          <cell r="J227">
            <v>34958</v>
          </cell>
          <cell r="K227">
            <v>0</v>
          </cell>
          <cell r="L227">
            <v>13153.73</v>
          </cell>
          <cell r="M227">
            <v>1438.84</v>
          </cell>
          <cell r="N227">
            <v>0</v>
          </cell>
          <cell r="O227">
            <v>25005.81</v>
          </cell>
          <cell r="P227">
            <v>0</v>
          </cell>
          <cell r="Q227">
            <v>39598.380000000005</v>
          </cell>
          <cell r="R227">
            <v>5.1100000000000003</v>
          </cell>
          <cell r="S227">
            <v>0</v>
          </cell>
          <cell r="T227">
            <v>39598.379999999997</v>
          </cell>
          <cell r="U227">
            <v>4640.38</v>
          </cell>
          <cell r="V227">
            <v>34958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 t="str">
            <v>David Castillo</v>
          </cell>
        </row>
        <row r="228">
          <cell r="E228">
            <v>10621660106740</v>
          </cell>
          <cell r="F228" t="str">
            <v>2015-16</v>
          </cell>
          <cell r="G228">
            <v>42551</v>
          </cell>
          <cell r="H228">
            <v>44856</v>
          </cell>
          <cell r="I228">
            <v>0</v>
          </cell>
          <cell r="J228">
            <v>44856</v>
          </cell>
          <cell r="K228">
            <v>21890.94</v>
          </cell>
          <cell r="L228">
            <v>0</v>
          </cell>
          <cell r="M228">
            <v>13279</v>
          </cell>
          <cell r="N228">
            <v>0</v>
          </cell>
          <cell r="O228">
            <v>8350</v>
          </cell>
          <cell r="P228">
            <v>0</v>
          </cell>
          <cell r="Q228">
            <v>43519.94</v>
          </cell>
          <cell r="R228">
            <v>5.1100000000000003</v>
          </cell>
          <cell r="S228">
            <v>1336.06</v>
          </cell>
          <cell r="T228">
            <v>44856</v>
          </cell>
          <cell r="U228">
            <v>0</v>
          </cell>
          <cell r="V228">
            <v>44856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 t="str">
            <v>Shelly Melton</v>
          </cell>
        </row>
        <row r="229">
          <cell r="E229">
            <v>39686270129916</v>
          </cell>
          <cell r="F229" t="str">
            <v>2015-16</v>
          </cell>
          <cell r="G229">
            <v>42551</v>
          </cell>
          <cell r="H229">
            <v>26438</v>
          </cell>
          <cell r="I229">
            <v>0</v>
          </cell>
          <cell r="J229">
            <v>26438</v>
          </cell>
          <cell r="K229">
            <v>26438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26438</v>
          </cell>
          <cell r="R229">
            <v>5.1100000000000003</v>
          </cell>
          <cell r="S229">
            <v>0</v>
          </cell>
          <cell r="T229">
            <v>26438</v>
          </cell>
          <cell r="U229">
            <v>0</v>
          </cell>
          <cell r="V229">
            <v>26438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 t="str">
            <v>Jessie Bains</v>
          </cell>
        </row>
        <row r="230">
          <cell r="E230">
            <v>1612590123711</v>
          </cell>
          <cell r="F230" t="str">
            <v>2015-16</v>
          </cell>
          <cell r="G230">
            <v>42551</v>
          </cell>
          <cell r="H230">
            <v>17792</v>
          </cell>
          <cell r="I230">
            <v>0</v>
          </cell>
          <cell r="J230">
            <v>17792</v>
          </cell>
          <cell r="K230">
            <v>17792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17792</v>
          </cell>
          <cell r="R230">
            <v>5.1100000000000003</v>
          </cell>
          <cell r="S230">
            <v>0</v>
          </cell>
          <cell r="T230">
            <v>17792</v>
          </cell>
          <cell r="U230">
            <v>0</v>
          </cell>
          <cell r="V230">
            <v>17792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 t="str">
            <v>Kate Nicol</v>
          </cell>
        </row>
        <row r="231">
          <cell r="E231">
            <v>30103060132613</v>
          </cell>
          <cell r="F231" t="str">
            <v>2015-16</v>
          </cell>
          <cell r="G231">
            <v>42551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5.1100000000000003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 t="str">
            <v>Lauri Martin</v>
          </cell>
        </row>
        <row r="232">
          <cell r="E232">
            <v>7616630130930</v>
          </cell>
          <cell r="F232" t="str">
            <v>2015-16</v>
          </cell>
          <cell r="G232">
            <v>42551</v>
          </cell>
          <cell r="H232">
            <v>46109</v>
          </cell>
          <cell r="I232">
            <v>0</v>
          </cell>
          <cell r="J232">
            <v>46109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46536.800000000003</v>
          </cell>
          <cell r="P232">
            <v>0</v>
          </cell>
          <cell r="Q232">
            <v>46536.800000000003</v>
          </cell>
          <cell r="R232">
            <v>5.1100000000000003</v>
          </cell>
          <cell r="S232">
            <v>0</v>
          </cell>
          <cell r="T232">
            <v>46536.800000000003</v>
          </cell>
          <cell r="U232">
            <v>427.8</v>
          </cell>
          <cell r="V232">
            <v>46109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 t="str">
            <v>Joy Groen</v>
          </cell>
        </row>
        <row r="233">
          <cell r="E233">
            <v>56105610109900</v>
          </cell>
          <cell r="F233" t="str">
            <v>2015-16</v>
          </cell>
          <cell r="G233">
            <v>42551</v>
          </cell>
          <cell r="H233">
            <v>119158</v>
          </cell>
          <cell r="I233">
            <v>0</v>
          </cell>
          <cell r="J233">
            <v>119158</v>
          </cell>
          <cell r="K233">
            <v>105260.42</v>
          </cell>
          <cell r="L233">
            <v>0</v>
          </cell>
          <cell r="M233">
            <v>8052.42</v>
          </cell>
          <cell r="N233">
            <v>0</v>
          </cell>
          <cell r="O233">
            <v>5845.16</v>
          </cell>
          <cell r="P233">
            <v>0</v>
          </cell>
          <cell r="Q233">
            <v>119158</v>
          </cell>
          <cell r="R233">
            <v>4.8099999999999996</v>
          </cell>
          <cell r="S233">
            <v>0</v>
          </cell>
          <cell r="T233">
            <v>119158</v>
          </cell>
          <cell r="U233">
            <v>0</v>
          </cell>
          <cell r="V233">
            <v>119158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 t="str">
            <v>Connie Petit</v>
          </cell>
        </row>
        <row r="234">
          <cell r="E234">
            <v>31750850119487</v>
          </cell>
          <cell r="F234" t="str">
            <v>2015-16</v>
          </cell>
          <cell r="G234">
            <v>42551</v>
          </cell>
          <cell r="H234">
            <v>91718</v>
          </cell>
          <cell r="I234">
            <v>0</v>
          </cell>
          <cell r="J234">
            <v>91718</v>
          </cell>
          <cell r="K234">
            <v>44693.48</v>
          </cell>
          <cell r="L234">
            <v>33963.32</v>
          </cell>
          <cell r="M234">
            <v>13061.2</v>
          </cell>
          <cell r="N234">
            <v>0</v>
          </cell>
          <cell r="O234">
            <v>0</v>
          </cell>
          <cell r="P234">
            <v>0</v>
          </cell>
          <cell r="Q234">
            <v>91718</v>
          </cell>
          <cell r="R234">
            <v>0</v>
          </cell>
          <cell r="S234">
            <v>0</v>
          </cell>
          <cell r="T234">
            <v>91718</v>
          </cell>
          <cell r="U234">
            <v>0</v>
          </cell>
          <cell r="V234">
            <v>91718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 t="str">
            <v>Kerry Shurson</v>
          </cell>
        </row>
        <row r="235">
          <cell r="E235">
            <v>34752830108860</v>
          </cell>
          <cell r="F235" t="str">
            <v>2015-16</v>
          </cell>
          <cell r="G235">
            <v>42551</v>
          </cell>
          <cell r="H235">
            <v>83072</v>
          </cell>
          <cell r="I235">
            <v>0</v>
          </cell>
          <cell r="J235">
            <v>83072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83072</v>
          </cell>
          <cell r="P235">
            <v>0</v>
          </cell>
          <cell r="Q235">
            <v>83072</v>
          </cell>
          <cell r="R235">
            <v>5.64</v>
          </cell>
          <cell r="S235">
            <v>0</v>
          </cell>
          <cell r="T235">
            <v>83072</v>
          </cell>
          <cell r="U235">
            <v>0</v>
          </cell>
          <cell r="V235">
            <v>83072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 t="str">
            <v>Jaclyn Moreno</v>
          </cell>
        </row>
        <row r="236">
          <cell r="E236">
            <v>34752830124594</v>
          </cell>
          <cell r="F236" t="str">
            <v>2015-16</v>
          </cell>
          <cell r="G236">
            <v>42551</v>
          </cell>
          <cell r="H236">
            <v>27941</v>
          </cell>
          <cell r="I236">
            <v>0</v>
          </cell>
          <cell r="J236">
            <v>27941</v>
          </cell>
          <cell r="K236">
            <v>0</v>
          </cell>
          <cell r="L236">
            <v>0</v>
          </cell>
          <cell r="M236">
            <v>0</v>
          </cell>
          <cell r="N236">
            <v>941</v>
          </cell>
          <cell r="O236">
            <v>27000</v>
          </cell>
          <cell r="P236">
            <v>0</v>
          </cell>
          <cell r="Q236">
            <v>27941</v>
          </cell>
          <cell r="R236">
            <v>5.64</v>
          </cell>
          <cell r="S236">
            <v>0</v>
          </cell>
          <cell r="T236">
            <v>27941</v>
          </cell>
          <cell r="U236">
            <v>0</v>
          </cell>
          <cell r="V236">
            <v>27941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 t="str">
            <v>Jaclyn Moreno</v>
          </cell>
        </row>
        <row r="237">
          <cell r="E237">
            <v>1100170124172</v>
          </cell>
          <cell r="F237" t="str">
            <v>2015-16</v>
          </cell>
          <cell r="G237">
            <v>42551</v>
          </cell>
          <cell r="H237">
            <v>32201</v>
          </cell>
          <cell r="I237">
            <v>0</v>
          </cell>
          <cell r="J237">
            <v>32201</v>
          </cell>
          <cell r="K237">
            <v>26576</v>
          </cell>
          <cell r="L237">
            <v>0</v>
          </cell>
          <cell r="M237">
            <v>5625</v>
          </cell>
          <cell r="N237">
            <v>0</v>
          </cell>
          <cell r="O237">
            <v>0</v>
          </cell>
          <cell r="P237">
            <v>0</v>
          </cell>
          <cell r="Q237">
            <v>32201</v>
          </cell>
          <cell r="R237">
            <v>5.1100000000000003</v>
          </cell>
          <cell r="S237">
            <v>0</v>
          </cell>
          <cell r="T237">
            <v>32201</v>
          </cell>
          <cell r="U237">
            <v>0</v>
          </cell>
          <cell r="V237">
            <v>32201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 t="str">
            <v>Sue Park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 Criteria (Oct 2016)"/>
      <sheetName val="2016-17 Budget (Oct 2016)"/>
      <sheetName val="Master List"/>
      <sheetName val="2016-17 Criteria (June 2016)"/>
      <sheetName val="2016-17 Budget (June 2016)"/>
      <sheetName val="2016-17 Criteria (Feb 2016)"/>
      <sheetName val="2016-17 Budget (Feb 2016)"/>
      <sheetName val="2016-17 Advance"/>
      <sheetName val="16-17 Cashflow State"/>
      <sheetName val="16-17 Cash-Flow Federal"/>
      <sheetName val="16-17 Set Aside"/>
      <sheetName val="16-17 ADA"/>
      <sheetName val="16-17 New Charters &amp; ADA"/>
      <sheetName val="Set Aside Final"/>
      <sheetName val="2015-16 Criteria (June 2016)"/>
      <sheetName val="2015-16 Budget (June 2016)"/>
      <sheetName val="2015-16 Criteria (Feb 2016)"/>
      <sheetName val="2015-16 Budget (Feb 2016)"/>
      <sheetName val="2015-16 Criteria (Oct 2015)"/>
      <sheetName val="2015-16 Budget (Oct 2015)"/>
      <sheetName val="2015-16 Criteria (July 2015)"/>
      <sheetName val="2015-16 Budget (July 2015)"/>
      <sheetName val="2015-16 Criteria (May 2015)"/>
      <sheetName val="2015-16 Budget (May 2015)"/>
      <sheetName val="2015-16 Criteria (Feb 2015)"/>
      <sheetName val="2015-16 Budget (Feb 2015)"/>
      <sheetName val="15-16 Cashflow State"/>
      <sheetName val="15-16 Cash-Flow (federal)"/>
      <sheetName val="15-16 ADA est"/>
      <sheetName val="Set Aside Tracking 15-16"/>
      <sheetName val="PA % (15-16)"/>
      <sheetName val="15-16 P-1"/>
      <sheetName val="Charter 2015-16 Advance"/>
      <sheetName val="P-1 Attendance Report"/>
      <sheetName val="13-14 defict change#2"/>
      <sheetName val="15-16 New Charters &amp; ADA"/>
      <sheetName val="Pupil Count"/>
      <sheetName val="2014-15 Criteria June 2016 R-1"/>
      <sheetName val="Charter 2014-15 June 2016 R-1"/>
      <sheetName val="2014-15 criteria Annual Cert"/>
      <sheetName val="Charter 2014-15 R-1 Changes"/>
      <sheetName val="Charter 2014-15 Annual Cert"/>
      <sheetName val="Charter 2014-15 Annual Changes"/>
      <sheetName val="2014-15 criteria P-2 Cert"/>
      <sheetName val="Charter 2014-15 P-2 Cert"/>
      <sheetName val="14-15 ADA est"/>
      <sheetName val="2014-15 criteria May 2015"/>
      <sheetName val="Charter 2014-15 May 2015"/>
      <sheetName val="2014-15 criteria Feb 2015"/>
      <sheetName val="Charter 2014-15 Feb 2015"/>
      <sheetName val="14-15 No Fed - New Charters"/>
      <sheetName val="Set Aside Tracking 14-15"/>
      <sheetName val="Reserve"/>
      <sheetName val="14-15 Cashflow State"/>
      <sheetName val="14-15 Cash-Flow (federal)"/>
      <sheetName val="PA % (14-15)"/>
      <sheetName val="2014-15 criteria Oct 2014"/>
      <sheetName val="Charter 2014-15 Oct 2014"/>
      <sheetName val="2014-15 criteria July 2014"/>
      <sheetName val="Charter 2014-15 July 2014"/>
      <sheetName val="Charter 2014-15 Advance"/>
      <sheetName val="14-15 Master List"/>
      <sheetName val="13-14 defict change#1"/>
      <sheetName val="13-14 defict change#1-print "/>
      <sheetName val="13-14 State Rtn-ERMHSshort"/>
      <sheetName val="13-14 ADA est (2)"/>
      <sheetName val="12-13 ADA est (3)"/>
      <sheetName val="11-12 ADA est (3)"/>
      <sheetName val="template"/>
    </sheetNames>
    <sheetDataSet>
      <sheetData sheetId="0"/>
      <sheetData sheetId="1"/>
      <sheetData sheetId="2"/>
      <sheetData sheetId="3"/>
      <sheetData sheetId="4">
        <row r="7">
          <cell r="C7">
            <v>37682130127084</v>
          </cell>
          <cell r="D7" t="str">
            <v>AAS</v>
          </cell>
          <cell r="E7" t="e">
            <v>#N/A</v>
          </cell>
          <cell r="F7" t="str">
            <v>Academy of Arts and Sciences: Del Mar Middle &amp; High (6-12)</v>
          </cell>
          <cell r="G7" t="str">
            <v>15-16</v>
          </cell>
          <cell r="H7">
            <v>214</v>
          </cell>
          <cell r="I7">
            <v>475</v>
          </cell>
          <cell r="J7">
            <v>0.05</v>
          </cell>
          <cell r="K7">
            <v>265676</v>
          </cell>
          <cell r="L7">
            <v>13283</v>
          </cell>
          <cell r="M7">
            <v>252393</v>
          </cell>
          <cell r="N7">
            <v>1</v>
          </cell>
          <cell r="O7" t="str">
            <v>Academy of Arts and Sciences: Del Mar Middle &amp; High (6-12)</v>
          </cell>
          <cell r="P7">
            <v>252393</v>
          </cell>
          <cell r="Q7"/>
          <cell r="R7"/>
          <cell r="S7"/>
          <cell r="T7">
            <v>225643</v>
          </cell>
          <cell r="U7">
            <v>26750</v>
          </cell>
        </row>
        <row r="8">
          <cell r="C8">
            <v>10623310130880</v>
          </cell>
          <cell r="D8" t="str">
            <v>AAS</v>
          </cell>
          <cell r="E8" t="e">
            <v>#N/A</v>
          </cell>
          <cell r="F8" t="str">
            <v>Academy of Arts and Sciences: Fresno</v>
          </cell>
          <cell r="G8" t="str">
            <v>14-15</v>
          </cell>
          <cell r="H8">
            <v>125</v>
          </cell>
          <cell r="I8">
            <v>200</v>
          </cell>
          <cell r="J8">
            <v>0.05</v>
          </cell>
          <cell r="K8">
            <v>116226</v>
          </cell>
          <cell r="L8">
            <v>5811</v>
          </cell>
          <cell r="M8">
            <v>110415</v>
          </cell>
          <cell r="N8">
            <v>2</v>
          </cell>
          <cell r="O8" t="str">
            <v>Academy of Arts and Sciences: Fresno</v>
          </cell>
          <cell r="P8">
            <v>110415</v>
          </cell>
          <cell r="Q8"/>
          <cell r="R8"/>
          <cell r="S8"/>
          <cell r="T8">
            <v>94790</v>
          </cell>
          <cell r="U8">
            <v>15625</v>
          </cell>
        </row>
        <row r="9">
          <cell r="C9">
            <v>19753090130781</v>
          </cell>
          <cell r="D9" t="str">
            <v>AAS</v>
          </cell>
          <cell r="E9" t="e">
            <v>#N/A</v>
          </cell>
          <cell r="F9" t="str">
            <v>Academy of Arts and Sciences: Los Angeles (9-12)</v>
          </cell>
          <cell r="G9" t="str">
            <v>14-15</v>
          </cell>
          <cell r="H9">
            <v>29</v>
          </cell>
          <cell r="I9">
            <v>45</v>
          </cell>
          <cell r="J9">
            <v>0.05</v>
          </cell>
          <cell r="K9">
            <v>26260</v>
          </cell>
          <cell r="L9">
            <v>1312</v>
          </cell>
          <cell r="M9">
            <v>24948</v>
          </cell>
          <cell r="N9">
            <v>3</v>
          </cell>
          <cell r="O9" t="str">
            <v>Academy of Arts and Sciences: Los Angeles (9-12)</v>
          </cell>
          <cell r="P9">
            <v>24948</v>
          </cell>
          <cell r="Q9"/>
          <cell r="R9"/>
          <cell r="S9"/>
          <cell r="T9">
            <v>21323</v>
          </cell>
          <cell r="U9">
            <v>3625</v>
          </cell>
        </row>
        <row r="10">
          <cell r="C10">
            <v>19753090130773</v>
          </cell>
          <cell r="D10" t="str">
            <v>AAS</v>
          </cell>
          <cell r="E10" t="e">
            <v>#N/A</v>
          </cell>
          <cell r="F10" t="str">
            <v>Academy of Arts and Sciences: Los Angeles (K-8)</v>
          </cell>
          <cell r="G10" t="str">
            <v>14-15</v>
          </cell>
          <cell r="H10">
            <v>95</v>
          </cell>
          <cell r="I10">
            <v>140</v>
          </cell>
          <cell r="J10">
            <v>0.05</v>
          </cell>
          <cell r="K10">
            <v>82295</v>
          </cell>
          <cell r="L10">
            <v>4115</v>
          </cell>
          <cell r="M10">
            <v>78180</v>
          </cell>
          <cell r="N10">
            <v>4</v>
          </cell>
          <cell r="O10" t="str">
            <v>Academy of Arts and Sciences: Los Angeles (K-8)</v>
          </cell>
          <cell r="P10">
            <v>78180</v>
          </cell>
          <cell r="Q10"/>
          <cell r="R10"/>
          <cell r="S10"/>
          <cell r="T10">
            <v>66305</v>
          </cell>
          <cell r="U10">
            <v>11875</v>
          </cell>
        </row>
        <row r="11">
          <cell r="C11">
            <v>49738820127092</v>
          </cell>
          <cell r="D11" t="str">
            <v>AAS</v>
          </cell>
          <cell r="E11" t="e">
            <v>#N/A</v>
          </cell>
          <cell r="F11" t="str">
            <v>Academy of Arts and Sciences: Sonoma</v>
          </cell>
          <cell r="G11" t="str">
            <v>15-16</v>
          </cell>
          <cell r="H11">
            <v>300</v>
          </cell>
          <cell r="I11">
            <v>400</v>
          </cell>
          <cell r="J11">
            <v>0.05</v>
          </cell>
          <cell r="K11">
            <v>238700</v>
          </cell>
          <cell r="L11">
            <v>11935</v>
          </cell>
          <cell r="M11">
            <v>226765</v>
          </cell>
          <cell r="N11">
            <v>5</v>
          </cell>
          <cell r="O11" t="str">
            <v>Academy of Arts and Sciences: Sonoma</v>
          </cell>
          <cell r="P11">
            <v>226765</v>
          </cell>
          <cell r="Q11"/>
          <cell r="R11"/>
          <cell r="S11"/>
          <cell r="T11">
            <v>189265</v>
          </cell>
          <cell r="U11">
            <v>37500</v>
          </cell>
        </row>
        <row r="12">
          <cell r="C12">
            <v>56725040127043</v>
          </cell>
          <cell r="D12" t="str">
            <v>AAS</v>
          </cell>
          <cell r="E12" t="e">
            <v>#N/A</v>
          </cell>
          <cell r="F12" t="str">
            <v>Academy of Arts and Sciences: Thousand Oaks &amp; Simi Valley</v>
          </cell>
          <cell r="G12" t="str">
            <v>14-15</v>
          </cell>
          <cell r="H12">
            <v>365</v>
          </cell>
          <cell r="I12">
            <v>600</v>
          </cell>
          <cell r="J12">
            <v>0.05</v>
          </cell>
          <cell r="K12">
            <v>347425</v>
          </cell>
          <cell r="L12">
            <v>17371</v>
          </cell>
          <cell r="M12">
            <v>330054</v>
          </cell>
          <cell r="N12">
            <v>6</v>
          </cell>
          <cell r="O12" t="str">
            <v>Academy of Arts and Sciences: Thousand Oaks &amp; Simi Valley</v>
          </cell>
          <cell r="P12">
            <v>330054</v>
          </cell>
          <cell r="Q12"/>
          <cell r="R12"/>
          <cell r="S12"/>
          <cell r="T12">
            <v>284429</v>
          </cell>
          <cell r="U12">
            <v>45625</v>
          </cell>
        </row>
        <row r="13">
          <cell r="C13">
            <v>43694270125617</v>
          </cell>
          <cell r="D13" t="str">
            <v>Ace</v>
          </cell>
          <cell r="E13" t="e">
            <v>#N/A</v>
          </cell>
          <cell r="F13" t="str">
            <v>ACE Charter High</v>
          </cell>
          <cell r="G13" t="str">
            <v>12-13</v>
          </cell>
          <cell r="H13">
            <v>267</v>
          </cell>
          <cell r="I13">
            <v>307</v>
          </cell>
          <cell r="J13" t="str">
            <v>4%</v>
          </cell>
          <cell r="K13">
            <v>187795</v>
          </cell>
          <cell r="L13">
            <v>7513</v>
          </cell>
          <cell r="M13">
            <v>180282</v>
          </cell>
          <cell r="N13">
            <v>7</v>
          </cell>
          <cell r="O13" t="str">
            <v>ACE Charter High</v>
          </cell>
          <cell r="P13">
            <v>180282</v>
          </cell>
          <cell r="Q13"/>
          <cell r="R13"/>
          <cell r="S13"/>
          <cell r="T13">
            <v>146907</v>
          </cell>
          <cell r="U13">
            <v>33375</v>
          </cell>
        </row>
        <row r="14">
          <cell r="C14">
            <v>43104390116814</v>
          </cell>
          <cell r="D14" t="str">
            <v>Ace</v>
          </cell>
          <cell r="E14" t="e">
            <v>#N/A</v>
          </cell>
          <cell r="F14" t="str">
            <v>ACE Empower Academy</v>
          </cell>
          <cell r="G14" t="str">
            <v>11-12</v>
          </cell>
          <cell r="H14">
            <v>351</v>
          </cell>
          <cell r="I14">
            <v>384</v>
          </cell>
          <cell r="J14" t="str">
            <v>4%</v>
          </cell>
          <cell r="K14">
            <v>237027</v>
          </cell>
          <cell r="L14">
            <v>9481</v>
          </cell>
          <cell r="M14">
            <v>227546</v>
          </cell>
          <cell r="N14">
            <v>8</v>
          </cell>
          <cell r="O14" t="str">
            <v>ACE Empower Academy</v>
          </cell>
          <cell r="P14">
            <v>227546</v>
          </cell>
          <cell r="Q14"/>
          <cell r="R14"/>
          <cell r="S14"/>
          <cell r="T14">
            <v>183671</v>
          </cell>
          <cell r="U14">
            <v>43875</v>
          </cell>
        </row>
        <row r="15">
          <cell r="C15">
            <v>43694500129247</v>
          </cell>
          <cell r="D15" t="str">
            <v>Ace</v>
          </cell>
          <cell r="E15" t="e">
            <v>#N/A</v>
          </cell>
          <cell r="F15" t="str">
            <v>ACE Franklin McKinley</v>
          </cell>
          <cell r="G15" t="str">
            <v>14-15</v>
          </cell>
          <cell r="H15">
            <v>224</v>
          </cell>
          <cell r="I15">
            <v>272</v>
          </cell>
          <cell r="J15" t="str">
            <v>4%</v>
          </cell>
          <cell r="K15">
            <v>164816</v>
          </cell>
          <cell r="L15">
            <v>6593</v>
          </cell>
          <cell r="M15">
            <v>158223</v>
          </cell>
          <cell r="N15">
            <v>9</v>
          </cell>
          <cell r="O15" t="str">
            <v>ACE Franklin McKinley</v>
          </cell>
          <cell r="P15">
            <v>158223</v>
          </cell>
          <cell r="Q15"/>
          <cell r="R15"/>
          <cell r="S15"/>
          <cell r="T15">
            <v>130223</v>
          </cell>
          <cell r="U15">
            <v>28000</v>
          </cell>
        </row>
        <row r="16">
          <cell r="C16">
            <v>43696660131656</v>
          </cell>
          <cell r="D16" t="str">
            <v>Ace</v>
          </cell>
          <cell r="E16" t="e">
            <v>#N/A</v>
          </cell>
          <cell r="F16" t="str">
            <v>ACE Inspire Academy</v>
          </cell>
          <cell r="G16" t="str">
            <v>15-16</v>
          </cell>
          <cell r="H16">
            <v>111</v>
          </cell>
          <cell r="I16">
            <v>202</v>
          </cell>
          <cell r="J16" t="str">
            <v>4%</v>
          </cell>
          <cell r="K16">
            <v>115481</v>
          </cell>
          <cell r="L16">
            <v>4619</v>
          </cell>
          <cell r="M16">
            <v>110862</v>
          </cell>
          <cell r="N16">
            <v>10</v>
          </cell>
          <cell r="O16" t="str">
            <v>ACE Inspire Academy</v>
          </cell>
          <cell r="P16">
            <v>110862</v>
          </cell>
          <cell r="Q16"/>
          <cell r="R16"/>
          <cell r="S16"/>
          <cell r="T16">
            <v>96987</v>
          </cell>
          <cell r="U16">
            <v>13875</v>
          </cell>
        </row>
        <row r="17">
          <cell r="C17">
            <v>37683380111898</v>
          </cell>
          <cell r="D17" t="str">
            <v>Albert Einstein</v>
          </cell>
          <cell r="E17" t="e">
            <v>#N/A</v>
          </cell>
          <cell r="F17" t="str">
            <v>Albert Einstein Academy Charter Middle</v>
          </cell>
          <cell r="G17" t="str">
            <v>10-11</v>
          </cell>
          <cell r="H17">
            <v>587</v>
          </cell>
          <cell r="I17">
            <v>581.9</v>
          </cell>
          <cell r="J17" t="str">
            <v>4%</v>
          </cell>
          <cell r="K17">
            <v>366071</v>
          </cell>
          <cell r="L17">
            <v>14643</v>
          </cell>
          <cell r="M17">
            <v>351428</v>
          </cell>
          <cell r="N17">
            <v>11</v>
          </cell>
          <cell r="O17" t="str">
            <v>Albert Einstein Academy Charter Middle</v>
          </cell>
          <cell r="P17">
            <v>351428</v>
          </cell>
          <cell r="Q17"/>
          <cell r="R17"/>
          <cell r="S17"/>
          <cell r="T17">
            <v>278053</v>
          </cell>
          <cell r="U17">
            <v>73375</v>
          </cell>
        </row>
        <row r="18">
          <cell r="C18">
            <v>37683386120935</v>
          </cell>
          <cell r="D18" t="str">
            <v>Albert Einstein</v>
          </cell>
          <cell r="E18" t="e">
            <v>#N/A</v>
          </cell>
          <cell r="F18" t="str">
            <v>Einstein Academy</v>
          </cell>
          <cell r="G18" t="str">
            <v>10-11</v>
          </cell>
          <cell r="H18">
            <v>693</v>
          </cell>
          <cell r="I18">
            <v>688.94</v>
          </cell>
          <cell r="J18" t="str">
            <v>4%</v>
          </cell>
          <cell r="K18">
            <v>433162</v>
          </cell>
          <cell r="L18">
            <v>17326</v>
          </cell>
          <cell r="M18">
            <v>415836</v>
          </cell>
          <cell r="N18">
            <v>12</v>
          </cell>
          <cell r="O18" t="str">
            <v>Einstein Academy</v>
          </cell>
          <cell r="P18">
            <v>415836</v>
          </cell>
          <cell r="Q18"/>
          <cell r="R18"/>
          <cell r="S18"/>
          <cell r="T18">
            <v>329211</v>
          </cell>
          <cell r="U18">
            <v>86625</v>
          </cell>
        </row>
        <row r="19">
          <cell r="C19">
            <v>43693690125526</v>
          </cell>
          <cell r="D19" t="str">
            <v>Alpha</v>
          </cell>
          <cell r="E19" t="e">
            <v>#N/A</v>
          </cell>
          <cell r="F19" t="str">
            <v>Alpha: Blanca Alvarado Middle</v>
          </cell>
          <cell r="G19" t="str">
            <v>12-13</v>
          </cell>
          <cell r="H19">
            <v>439</v>
          </cell>
          <cell r="I19">
            <v>399</v>
          </cell>
          <cell r="J19" t="str">
            <v>4%</v>
          </cell>
          <cell r="K19">
            <v>255571</v>
          </cell>
          <cell r="L19">
            <v>10224</v>
          </cell>
          <cell r="M19">
            <v>245347</v>
          </cell>
          <cell r="N19">
            <v>13</v>
          </cell>
          <cell r="O19" t="str">
            <v>Alpha: Blanca Alvarado Middle</v>
          </cell>
          <cell r="P19">
            <v>245347</v>
          </cell>
          <cell r="Q19"/>
          <cell r="R19"/>
          <cell r="S19"/>
          <cell r="T19">
            <v>190472</v>
          </cell>
          <cell r="U19">
            <v>54875</v>
          </cell>
        </row>
        <row r="20">
          <cell r="C20">
            <v>43694270132274</v>
          </cell>
          <cell r="D20" t="str">
            <v>Alpha</v>
          </cell>
          <cell r="E20" t="e">
            <v>#N/A</v>
          </cell>
          <cell r="F20" t="str">
            <v>Alpha Cindy Avitia High School</v>
          </cell>
          <cell r="G20" t="str">
            <v>15-16</v>
          </cell>
          <cell r="H20">
            <v>147</v>
          </cell>
          <cell r="I20">
            <v>288.42</v>
          </cell>
          <cell r="J20" t="str">
            <v>4%</v>
          </cell>
          <cell r="K20">
            <v>163450</v>
          </cell>
          <cell r="L20">
            <v>6538</v>
          </cell>
          <cell r="M20">
            <v>156912</v>
          </cell>
          <cell r="N20">
            <v>14</v>
          </cell>
          <cell r="O20" t="str">
            <v>Alpha Cindy Avitia High School</v>
          </cell>
          <cell r="P20">
            <v>156912</v>
          </cell>
          <cell r="Q20"/>
          <cell r="R20"/>
          <cell r="S20"/>
          <cell r="T20">
            <v>138537</v>
          </cell>
          <cell r="U20">
            <v>18375</v>
          </cell>
        </row>
        <row r="21">
          <cell r="C21">
            <v>43104390129213</v>
          </cell>
          <cell r="D21" t="str">
            <v>Alpha</v>
          </cell>
          <cell r="E21" t="e">
            <v>#N/A</v>
          </cell>
          <cell r="F21" t="str">
            <v>Alpha: Jose Hernandez Middle</v>
          </cell>
          <cell r="G21" t="str">
            <v>14-15</v>
          </cell>
          <cell r="H21">
            <v>328</v>
          </cell>
          <cell r="I21">
            <v>466.5</v>
          </cell>
          <cell r="J21" t="str">
            <v>4%</v>
          </cell>
          <cell r="K21">
            <v>275650</v>
          </cell>
          <cell r="L21">
            <v>11026</v>
          </cell>
          <cell r="M21">
            <v>264624</v>
          </cell>
          <cell r="N21">
            <v>15</v>
          </cell>
          <cell r="O21" t="str">
            <v>Alpha: Jose Hernandez Middle</v>
          </cell>
          <cell r="P21">
            <v>264624</v>
          </cell>
          <cell r="Q21"/>
          <cell r="R21"/>
          <cell r="S21"/>
          <cell r="T21">
            <v>223624</v>
          </cell>
          <cell r="U21">
            <v>41000</v>
          </cell>
        </row>
        <row r="22">
          <cell r="C22">
            <v>37683383731395</v>
          </cell>
          <cell r="D22" t="str">
            <v>Altus</v>
          </cell>
          <cell r="E22" t="e">
            <v>#N/A</v>
          </cell>
          <cell r="F22" t="str">
            <v>Audeo Charter</v>
          </cell>
          <cell r="G22" t="str">
            <v>08-09</v>
          </cell>
          <cell r="H22">
            <v>761</v>
          </cell>
          <cell r="I22">
            <v>529.20000000000005</v>
          </cell>
          <cell r="J22" t="str">
            <v>4%</v>
          </cell>
          <cell r="K22">
            <v>361312</v>
          </cell>
          <cell r="L22">
            <v>14453</v>
          </cell>
          <cell r="M22">
            <v>346859</v>
          </cell>
          <cell r="N22">
            <v>16</v>
          </cell>
          <cell r="O22" t="str">
            <v>Audeo Charter</v>
          </cell>
          <cell r="P22">
            <v>346859</v>
          </cell>
          <cell r="Q22"/>
          <cell r="R22"/>
          <cell r="S22"/>
          <cell r="T22">
            <v>251734</v>
          </cell>
          <cell r="U22">
            <v>95125</v>
          </cell>
        </row>
        <row r="23">
          <cell r="C23">
            <v>37683383730959</v>
          </cell>
          <cell r="D23" t="str">
            <v>Altus</v>
          </cell>
          <cell r="E23" t="e">
            <v>#N/A</v>
          </cell>
          <cell r="F23" t="str">
            <v>Charter School of San Diego</v>
          </cell>
          <cell r="G23" t="str">
            <v>08-09</v>
          </cell>
          <cell r="H23">
            <v>2226</v>
          </cell>
          <cell r="I23">
            <v>2171.6999999999998</v>
          </cell>
          <cell r="J23" t="str">
            <v>4%</v>
          </cell>
          <cell r="K23">
            <v>1370615</v>
          </cell>
          <cell r="L23">
            <v>54825</v>
          </cell>
          <cell r="M23">
            <v>1315790</v>
          </cell>
          <cell r="N23">
            <v>17</v>
          </cell>
          <cell r="O23" t="str">
            <v>Charter School of San Diego</v>
          </cell>
          <cell r="P23">
            <v>1315790</v>
          </cell>
          <cell r="Q23"/>
          <cell r="R23"/>
          <cell r="S23"/>
          <cell r="T23">
            <v>1037540</v>
          </cell>
          <cell r="U23">
            <v>278250</v>
          </cell>
        </row>
        <row r="24">
          <cell r="C24">
            <v>37683380128744</v>
          </cell>
          <cell r="D24" t="str">
            <v>Altus</v>
          </cell>
          <cell r="E24" t="e">
            <v>#N/A</v>
          </cell>
          <cell r="F24" t="str">
            <v>Laurel Preparatory Academy</v>
          </cell>
          <cell r="G24" t="str">
            <v>13-14</v>
          </cell>
          <cell r="H24">
            <v>139</v>
          </cell>
          <cell r="I24">
            <v>169.2</v>
          </cell>
          <cell r="J24" t="str">
            <v>4%</v>
          </cell>
          <cell r="K24">
            <v>102483</v>
          </cell>
          <cell r="L24">
            <v>4099</v>
          </cell>
          <cell r="M24">
            <v>98384</v>
          </cell>
          <cell r="N24">
            <v>18</v>
          </cell>
          <cell r="O24" t="str">
            <v>Laurel Preparatory Academy</v>
          </cell>
          <cell r="P24">
            <v>98384</v>
          </cell>
          <cell r="Q24"/>
          <cell r="R24"/>
          <cell r="S24"/>
          <cell r="T24">
            <v>81009</v>
          </cell>
          <cell r="U24">
            <v>17375</v>
          </cell>
        </row>
        <row r="25">
          <cell r="C25">
            <v>36750440114389</v>
          </cell>
          <cell r="D25" t="str">
            <v>Altus</v>
          </cell>
          <cell r="E25" t="e">
            <v>#N/A</v>
          </cell>
          <cell r="F25" t="str">
            <v>Mirus Secondary</v>
          </cell>
          <cell r="G25" t="str">
            <v>09-10</v>
          </cell>
          <cell r="H25">
            <v>244</v>
          </cell>
          <cell r="I25">
            <v>270</v>
          </cell>
          <cell r="J25" t="str">
            <v>4%</v>
          </cell>
          <cell r="K25">
            <v>166310</v>
          </cell>
          <cell r="L25">
            <v>6652</v>
          </cell>
          <cell r="M25">
            <v>159658</v>
          </cell>
          <cell r="N25">
            <v>19</v>
          </cell>
          <cell r="O25" t="str">
            <v>Mirus Secondary</v>
          </cell>
          <cell r="P25">
            <v>159658</v>
          </cell>
          <cell r="Q25"/>
          <cell r="R25"/>
          <cell r="S25"/>
          <cell r="T25">
            <v>129158</v>
          </cell>
          <cell r="U25">
            <v>30500</v>
          </cell>
        </row>
        <row r="26">
          <cell r="C26">
            <v>1612590129635</v>
          </cell>
          <cell r="D26" t="str">
            <v>Amethod Public Schools</v>
          </cell>
          <cell r="E26" t="e">
            <v>#N/A</v>
          </cell>
          <cell r="F26" t="str">
            <v>Downtown Charter Academy</v>
          </cell>
          <cell r="G26" t="str">
            <v>15-16</v>
          </cell>
          <cell r="H26">
            <v>263</v>
          </cell>
          <cell r="I26">
            <v>259.2</v>
          </cell>
          <cell r="J26" t="str">
            <v>5%</v>
          </cell>
          <cell r="K26">
            <v>163254</v>
          </cell>
          <cell r="L26">
            <v>8162</v>
          </cell>
          <cell r="M26">
            <v>155092</v>
          </cell>
          <cell r="N26">
            <v>20</v>
          </cell>
          <cell r="O26" t="str">
            <v>Downtown Charter Academy</v>
          </cell>
          <cell r="P26">
            <v>155092</v>
          </cell>
          <cell r="Q26"/>
          <cell r="R26"/>
          <cell r="S26"/>
          <cell r="T26">
            <v>122217</v>
          </cell>
          <cell r="U26">
            <v>32875</v>
          </cell>
        </row>
        <row r="27">
          <cell r="C27">
            <v>7617960132233</v>
          </cell>
          <cell r="D27" t="str">
            <v>Amethod Public Schools</v>
          </cell>
          <cell r="E27" t="e">
            <v>#N/A</v>
          </cell>
          <cell r="F27" t="str">
            <v>John Henry High</v>
          </cell>
          <cell r="G27" t="str">
            <v>16-17</v>
          </cell>
          <cell r="H27">
            <v>125</v>
          </cell>
          <cell r="I27">
            <v>225</v>
          </cell>
          <cell r="J27">
            <v>0.05</v>
          </cell>
          <cell r="K27">
            <v>128800</v>
          </cell>
          <cell r="L27">
            <v>6440</v>
          </cell>
          <cell r="M27">
            <v>122360</v>
          </cell>
          <cell r="N27">
            <v>21</v>
          </cell>
          <cell r="O27" t="str">
            <v>John Henry High</v>
          </cell>
          <cell r="P27">
            <v>122360</v>
          </cell>
          <cell r="Q27"/>
          <cell r="R27"/>
          <cell r="S27"/>
          <cell r="T27">
            <v>106735</v>
          </cell>
          <cell r="U27">
            <v>15625</v>
          </cell>
        </row>
        <row r="28">
          <cell r="C28">
            <v>1612596111660</v>
          </cell>
          <cell r="D28" t="str">
            <v>Amethod Public Schools</v>
          </cell>
          <cell r="E28" t="e">
            <v>#N/A</v>
          </cell>
          <cell r="F28" t="str">
            <v>Oakland Charter Academy</v>
          </cell>
          <cell r="G28" t="str">
            <v>15-16</v>
          </cell>
          <cell r="H28">
            <v>190</v>
          </cell>
          <cell r="I28">
            <v>230.4</v>
          </cell>
          <cell r="J28" t="str">
            <v>5%</v>
          </cell>
          <cell r="K28">
            <v>139641</v>
          </cell>
          <cell r="L28">
            <v>6982</v>
          </cell>
          <cell r="M28">
            <v>132659</v>
          </cell>
          <cell r="N28">
            <v>22</v>
          </cell>
          <cell r="O28" t="str">
            <v>Oakland Charter Academy</v>
          </cell>
          <cell r="P28">
            <v>132659</v>
          </cell>
          <cell r="Q28"/>
          <cell r="R28"/>
          <cell r="S28"/>
          <cell r="T28">
            <v>108909</v>
          </cell>
          <cell r="U28">
            <v>23750</v>
          </cell>
        </row>
        <row r="29">
          <cell r="C29">
            <v>1612590114868</v>
          </cell>
          <cell r="D29" t="str">
            <v>Amethod Public Schools</v>
          </cell>
          <cell r="E29" t="e">
            <v>#N/A</v>
          </cell>
          <cell r="F29" t="str">
            <v>Oakland Charter High School</v>
          </cell>
          <cell r="G29" t="str">
            <v>15-16</v>
          </cell>
          <cell r="H29">
            <v>403</v>
          </cell>
          <cell r="I29">
            <v>432</v>
          </cell>
          <cell r="J29" t="str">
            <v>5%</v>
          </cell>
          <cell r="K29">
            <v>267671</v>
          </cell>
          <cell r="L29">
            <v>13384</v>
          </cell>
          <cell r="M29">
            <v>254287</v>
          </cell>
          <cell r="N29">
            <v>23</v>
          </cell>
          <cell r="O29" t="str">
            <v>Oakland Charter High School</v>
          </cell>
          <cell r="P29">
            <v>254287</v>
          </cell>
          <cell r="Q29"/>
          <cell r="R29"/>
          <cell r="S29"/>
          <cell r="T29">
            <v>203912</v>
          </cell>
          <cell r="U29">
            <v>50375</v>
          </cell>
        </row>
        <row r="30">
          <cell r="C30">
            <v>7617960126805</v>
          </cell>
          <cell r="D30" t="str">
            <v>Amethod Public Schools</v>
          </cell>
          <cell r="E30" t="e">
            <v>#N/A</v>
          </cell>
          <cell r="F30" t="str">
            <v>Richmond Charter Academy</v>
          </cell>
          <cell r="G30" t="str">
            <v>15-16</v>
          </cell>
          <cell r="H30">
            <v>231</v>
          </cell>
          <cell r="I30">
            <v>230.4</v>
          </cell>
          <cell r="J30" t="str">
            <v>5%</v>
          </cell>
          <cell r="K30">
            <v>144766</v>
          </cell>
          <cell r="L30">
            <v>7238</v>
          </cell>
          <cell r="M30">
            <v>137528</v>
          </cell>
          <cell r="N30">
            <v>24</v>
          </cell>
          <cell r="O30" t="str">
            <v>Richmond Charter Academy</v>
          </cell>
          <cell r="P30">
            <v>137528</v>
          </cell>
          <cell r="Q30"/>
          <cell r="R30"/>
          <cell r="S30"/>
          <cell r="T30">
            <v>108653</v>
          </cell>
          <cell r="U30">
            <v>28875</v>
          </cell>
        </row>
        <row r="31">
          <cell r="C31">
            <v>7617960129643</v>
          </cell>
          <cell r="D31" t="str">
            <v>Amethod Public Schools</v>
          </cell>
          <cell r="E31" t="e">
            <v>#N/A</v>
          </cell>
          <cell r="F31" t="str">
            <v>Richmond Charter Academy Benito Juarez</v>
          </cell>
          <cell r="G31" t="str">
            <v>15-16</v>
          </cell>
          <cell r="H31">
            <v>405</v>
          </cell>
          <cell r="I31">
            <v>403.2</v>
          </cell>
          <cell r="J31" t="str">
            <v>5%</v>
          </cell>
          <cell r="K31">
            <v>253435</v>
          </cell>
          <cell r="L31">
            <v>12672</v>
          </cell>
          <cell r="M31">
            <v>240763</v>
          </cell>
          <cell r="N31">
            <v>25</v>
          </cell>
          <cell r="O31" t="str">
            <v>Richmond Charter Academy Benito Juarez</v>
          </cell>
          <cell r="P31">
            <v>240763</v>
          </cell>
          <cell r="Q31"/>
          <cell r="R31"/>
          <cell r="S31"/>
          <cell r="T31">
            <v>190138</v>
          </cell>
          <cell r="U31">
            <v>50625</v>
          </cell>
        </row>
        <row r="32">
          <cell r="C32">
            <v>34674470120469</v>
          </cell>
          <cell r="D32" t="str">
            <v>Aspire</v>
          </cell>
          <cell r="E32" t="e">
            <v>#N/A</v>
          </cell>
          <cell r="F32" t="str">
            <v>Aspire Alexander Twilight College Preparatory Academy</v>
          </cell>
          <cell r="G32" t="str">
            <v>09-10</v>
          </cell>
          <cell r="H32">
            <v>429</v>
          </cell>
          <cell r="I32">
            <v>379</v>
          </cell>
          <cell r="J32" t="str">
            <v>4%</v>
          </cell>
          <cell r="K32">
            <v>244262</v>
          </cell>
          <cell r="L32">
            <v>9770</v>
          </cell>
          <cell r="M32">
            <v>234492</v>
          </cell>
          <cell r="N32">
            <v>26</v>
          </cell>
          <cell r="O32" t="str">
            <v>Aspire Alexander Twilight College Preparatory Academy</v>
          </cell>
          <cell r="P32">
            <v>234492</v>
          </cell>
          <cell r="Q32"/>
          <cell r="R32"/>
          <cell r="S32"/>
          <cell r="T32">
            <v>180867</v>
          </cell>
          <cell r="U32">
            <v>53625</v>
          </cell>
        </row>
        <row r="33">
          <cell r="C33">
            <v>34674470121467</v>
          </cell>
          <cell r="D33" t="str">
            <v>Aspire</v>
          </cell>
          <cell r="E33" t="e">
            <v>#N/A</v>
          </cell>
          <cell r="F33" t="str">
            <v>Aspire Alexander Twilight Secondary Academy</v>
          </cell>
          <cell r="G33" t="str">
            <v>10-11</v>
          </cell>
          <cell r="H33">
            <v>392</v>
          </cell>
          <cell r="I33">
            <v>404</v>
          </cell>
          <cell r="J33" t="str">
            <v>4%</v>
          </cell>
          <cell r="K33">
            <v>252212</v>
          </cell>
          <cell r="L33">
            <v>10088</v>
          </cell>
          <cell r="M33">
            <v>242124</v>
          </cell>
          <cell r="N33">
            <v>27</v>
          </cell>
          <cell r="O33" t="str">
            <v>Aspire Alexander Twilight Secondary Academy</v>
          </cell>
          <cell r="P33">
            <v>242124</v>
          </cell>
          <cell r="Q33"/>
          <cell r="R33"/>
          <cell r="S33"/>
          <cell r="T33">
            <v>193124</v>
          </cell>
          <cell r="U33">
            <v>49000</v>
          </cell>
        </row>
        <row r="34">
          <cell r="C34">
            <v>19101990109660</v>
          </cell>
          <cell r="D34" t="str">
            <v>Aspire</v>
          </cell>
          <cell r="E34" t="e">
            <v>#N/A</v>
          </cell>
          <cell r="F34" t="str">
            <v>Aspire Antonio Maria Lugo Academy</v>
          </cell>
          <cell r="G34" t="str">
            <v>10-11</v>
          </cell>
          <cell r="H34">
            <v>430</v>
          </cell>
          <cell r="I34">
            <v>410</v>
          </cell>
          <cell r="J34" t="str">
            <v>4%</v>
          </cell>
          <cell r="K34">
            <v>259980</v>
          </cell>
          <cell r="L34">
            <v>10399</v>
          </cell>
          <cell r="M34">
            <v>249581</v>
          </cell>
          <cell r="N34">
            <v>28</v>
          </cell>
          <cell r="O34" t="str">
            <v>Aspire Antonio Maria Lugo Academy</v>
          </cell>
          <cell r="P34">
            <v>249581</v>
          </cell>
          <cell r="Q34"/>
          <cell r="R34"/>
          <cell r="S34"/>
          <cell r="T34">
            <v>195831</v>
          </cell>
          <cell r="U34">
            <v>53750</v>
          </cell>
        </row>
        <row r="35">
          <cell r="C35">
            <v>39686760121541</v>
          </cell>
          <cell r="D35" t="str">
            <v>Aspire</v>
          </cell>
          <cell r="E35" t="e">
            <v>#N/A</v>
          </cell>
          <cell r="F35" t="str">
            <v>Aspire APEX Academy</v>
          </cell>
          <cell r="G35" t="str">
            <v>10-11</v>
          </cell>
          <cell r="H35">
            <v>302</v>
          </cell>
          <cell r="I35">
            <v>291</v>
          </cell>
          <cell r="J35" t="str">
            <v>4%</v>
          </cell>
          <cell r="K35">
            <v>184122</v>
          </cell>
          <cell r="L35">
            <v>7366</v>
          </cell>
          <cell r="M35">
            <v>176756</v>
          </cell>
          <cell r="N35">
            <v>29</v>
          </cell>
          <cell r="O35" t="str">
            <v>Aspire APEX Academy</v>
          </cell>
          <cell r="P35">
            <v>176756</v>
          </cell>
          <cell r="Q35"/>
          <cell r="R35"/>
          <cell r="S35"/>
          <cell r="T35">
            <v>139006</v>
          </cell>
          <cell r="U35">
            <v>37750</v>
          </cell>
        </row>
        <row r="36">
          <cell r="C36">
            <v>39685850101956</v>
          </cell>
          <cell r="D36" t="str">
            <v>Aspire</v>
          </cell>
          <cell r="E36" t="e">
            <v>#N/A</v>
          </cell>
          <cell r="F36" t="str">
            <v>Aspire Benjamin Holt College Preparatory Academy</v>
          </cell>
          <cell r="G36" t="str">
            <v>10-11</v>
          </cell>
          <cell r="H36">
            <v>730</v>
          </cell>
          <cell r="I36">
            <v>702</v>
          </cell>
          <cell r="J36" t="str">
            <v>4%</v>
          </cell>
          <cell r="K36">
            <v>444356</v>
          </cell>
          <cell r="L36">
            <v>17774</v>
          </cell>
          <cell r="M36">
            <v>426582</v>
          </cell>
          <cell r="N36">
            <v>30</v>
          </cell>
          <cell r="O36" t="str">
            <v>Aspire Benjamin Holt College Preparatory Academy</v>
          </cell>
          <cell r="P36">
            <v>426582</v>
          </cell>
          <cell r="Q36"/>
          <cell r="R36"/>
          <cell r="S36"/>
          <cell r="T36">
            <v>335332</v>
          </cell>
          <cell r="U36">
            <v>91250</v>
          </cell>
        </row>
        <row r="37">
          <cell r="C37">
            <v>39685850133678</v>
          </cell>
          <cell r="D37" t="str">
            <v>Aspire</v>
          </cell>
          <cell r="E37" t="e">
            <v>#N/A</v>
          </cell>
          <cell r="F37" t="str">
            <v>Aspire Benjamin Holt College Preparatory Academy 2</v>
          </cell>
          <cell r="G37" t="str">
            <v>16-17</v>
          </cell>
          <cell r="H37">
            <v>0</v>
          </cell>
          <cell r="I37">
            <v>400</v>
          </cell>
          <cell r="J37">
            <v>0.04</v>
          </cell>
          <cell r="K37">
            <v>201200</v>
          </cell>
          <cell r="L37">
            <v>8048</v>
          </cell>
          <cell r="M37">
            <v>193152</v>
          </cell>
          <cell r="N37">
            <v>31</v>
          </cell>
          <cell r="O37" t="str">
            <v>Aspire Benjamin Holt College Preparatory Academy 2</v>
          </cell>
          <cell r="P37">
            <v>193152</v>
          </cell>
          <cell r="Q37"/>
          <cell r="R37"/>
          <cell r="S37"/>
          <cell r="T37">
            <v>193152</v>
          </cell>
          <cell r="U37">
            <v>0</v>
          </cell>
        </row>
        <row r="38">
          <cell r="C38">
            <v>1612590109819</v>
          </cell>
          <cell r="D38" t="str">
            <v>Aspire</v>
          </cell>
          <cell r="E38" t="e">
            <v>#N/A</v>
          </cell>
          <cell r="F38" t="str">
            <v>Aspire Berkley Maynard Academy</v>
          </cell>
          <cell r="G38" t="str">
            <v>08-09</v>
          </cell>
          <cell r="H38">
            <v>530</v>
          </cell>
          <cell r="I38">
            <v>534</v>
          </cell>
          <cell r="J38" t="str">
            <v>4%</v>
          </cell>
          <cell r="K38">
            <v>334852</v>
          </cell>
          <cell r="L38">
            <v>13394</v>
          </cell>
          <cell r="M38">
            <v>321458</v>
          </cell>
          <cell r="N38">
            <v>32</v>
          </cell>
          <cell r="O38" t="str">
            <v>Aspire Berkley Maynard Academy</v>
          </cell>
          <cell r="P38">
            <v>321458</v>
          </cell>
          <cell r="Q38"/>
          <cell r="R38"/>
          <cell r="S38"/>
          <cell r="T38">
            <v>255208</v>
          </cell>
          <cell r="U38">
            <v>66250</v>
          </cell>
        </row>
        <row r="39">
          <cell r="C39">
            <v>34674390102343</v>
          </cell>
          <cell r="D39" t="str">
            <v>Aspire</v>
          </cell>
          <cell r="E39" t="e">
            <v>#N/A</v>
          </cell>
          <cell r="F39" t="str">
            <v>Aspire Capitol Heights Academy</v>
          </cell>
          <cell r="G39" t="str">
            <v>10-11</v>
          </cell>
          <cell r="H39">
            <v>292</v>
          </cell>
          <cell r="I39">
            <v>290</v>
          </cell>
          <cell r="J39" t="str">
            <v>4%</v>
          </cell>
          <cell r="K39">
            <v>182370</v>
          </cell>
          <cell r="L39">
            <v>7295</v>
          </cell>
          <cell r="M39">
            <v>175075</v>
          </cell>
          <cell r="N39">
            <v>33</v>
          </cell>
          <cell r="O39" t="str">
            <v>Aspire Capitol Heights Academy</v>
          </cell>
          <cell r="P39">
            <v>175075</v>
          </cell>
          <cell r="Q39"/>
          <cell r="R39"/>
          <cell r="S39"/>
          <cell r="T39">
            <v>138575</v>
          </cell>
          <cell r="U39">
            <v>36500</v>
          </cell>
        </row>
        <row r="40">
          <cell r="C40">
            <v>1612590128413</v>
          </cell>
          <cell r="D40" t="str">
            <v>Aspire</v>
          </cell>
          <cell r="E40" t="e">
            <v>#N/A</v>
          </cell>
          <cell r="F40" t="str">
            <v>Aspire College Academy</v>
          </cell>
          <cell r="G40" t="str">
            <v>13-14</v>
          </cell>
          <cell r="H40">
            <v>286</v>
          </cell>
          <cell r="I40">
            <v>281</v>
          </cell>
          <cell r="J40" t="str">
            <v>4%</v>
          </cell>
          <cell r="K40">
            <v>177093</v>
          </cell>
          <cell r="L40">
            <v>7084</v>
          </cell>
          <cell r="M40">
            <v>170009</v>
          </cell>
          <cell r="N40">
            <v>34</v>
          </cell>
          <cell r="O40" t="str">
            <v>Aspire College Academy</v>
          </cell>
          <cell r="P40">
            <v>170009</v>
          </cell>
          <cell r="Q40"/>
          <cell r="R40"/>
          <cell r="S40"/>
          <cell r="T40">
            <v>134259</v>
          </cell>
          <cell r="U40">
            <v>35750</v>
          </cell>
        </row>
        <row r="41">
          <cell r="C41">
            <v>41689996114953</v>
          </cell>
          <cell r="D41" t="str">
            <v>Aspire</v>
          </cell>
          <cell r="E41" t="e">
            <v>#N/A</v>
          </cell>
          <cell r="F41" t="str">
            <v>Aspire East Palo Alto Charter</v>
          </cell>
          <cell r="G41" t="str">
            <v>10-11</v>
          </cell>
          <cell r="H41">
            <v>773</v>
          </cell>
          <cell r="I41">
            <v>784</v>
          </cell>
          <cell r="J41" t="str">
            <v>4%</v>
          </cell>
          <cell r="K41">
            <v>490977</v>
          </cell>
          <cell r="L41">
            <v>19639</v>
          </cell>
          <cell r="M41">
            <v>471338</v>
          </cell>
          <cell r="N41">
            <v>35</v>
          </cell>
          <cell r="O41" t="str">
            <v>Aspire East Palo Alto Charter</v>
          </cell>
          <cell r="P41">
            <v>471338</v>
          </cell>
          <cell r="Q41"/>
          <cell r="R41"/>
          <cell r="S41"/>
          <cell r="T41">
            <v>374713</v>
          </cell>
          <cell r="U41">
            <v>96625</v>
          </cell>
        </row>
        <row r="42">
          <cell r="C42">
            <v>1612590120188</v>
          </cell>
          <cell r="D42" t="str">
            <v>Aspire</v>
          </cell>
          <cell r="E42" t="e">
            <v>#N/A</v>
          </cell>
          <cell r="F42" t="str">
            <v>Aspire Eres Academy</v>
          </cell>
          <cell r="G42" t="str">
            <v>09-10</v>
          </cell>
          <cell r="H42">
            <v>218</v>
          </cell>
          <cell r="I42">
            <v>214</v>
          </cell>
          <cell r="J42" t="str">
            <v>4%</v>
          </cell>
          <cell r="K42">
            <v>134892</v>
          </cell>
          <cell r="L42">
            <v>5396</v>
          </cell>
          <cell r="M42">
            <v>129496</v>
          </cell>
          <cell r="N42">
            <v>36</v>
          </cell>
          <cell r="O42" t="str">
            <v>Aspire Eres Academy</v>
          </cell>
          <cell r="P42">
            <v>129496</v>
          </cell>
          <cell r="Q42"/>
          <cell r="R42"/>
          <cell r="S42"/>
          <cell r="T42">
            <v>102246</v>
          </cell>
          <cell r="U42">
            <v>27250</v>
          </cell>
        </row>
        <row r="43">
          <cell r="C43">
            <v>1612590118224</v>
          </cell>
          <cell r="D43" t="str">
            <v>Aspire</v>
          </cell>
          <cell r="E43" t="e">
            <v>#N/A</v>
          </cell>
          <cell r="F43" t="str">
            <v>Aspire Golden State College Preparatory Academy</v>
          </cell>
          <cell r="G43" t="str">
            <v>08-09</v>
          </cell>
          <cell r="H43">
            <v>578</v>
          </cell>
          <cell r="I43">
            <v>546</v>
          </cell>
          <cell r="J43" t="str">
            <v>4%</v>
          </cell>
          <cell r="K43">
            <v>346888</v>
          </cell>
          <cell r="L43">
            <v>13876</v>
          </cell>
          <cell r="M43">
            <v>333012</v>
          </cell>
          <cell r="N43">
            <v>37</v>
          </cell>
          <cell r="O43" t="str">
            <v>Aspire Golden State College Preparatory Academy</v>
          </cell>
          <cell r="P43">
            <v>333012</v>
          </cell>
          <cell r="Q43"/>
          <cell r="R43"/>
          <cell r="S43"/>
          <cell r="T43">
            <v>260762</v>
          </cell>
          <cell r="U43">
            <v>72250</v>
          </cell>
        </row>
        <row r="44">
          <cell r="C44">
            <v>19647330114884</v>
          </cell>
          <cell r="D44" t="str">
            <v>Aspire</v>
          </cell>
          <cell r="E44" t="e">
            <v>#N/A</v>
          </cell>
          <cell r="F44" t="str">
            <v>Aspire Junior Collegiate Academy</v>
          </cell>
          <cell r="G44" t="str">
            <v>07-08</v>
          </cell>
          <cell r="H44">
            <v>309</v>
          </cell>
          <cell r="I44">
            <v>309</v>
          </cell>
          <cell r="J44" t="str">
            <v>4%</v>
          </cell>
          <cell r="K44">
            <v>194052</v>
          </cell>
          <cell r="L44">
            <v>7762</v>
          </cell>
          <cell r="M44">
            <v>186290</v>
          </cell>
          <cell r="N44">
            <v>38</v>
          </cell>
          <cell r="O44" t="str">
            <v>Aspire Junior Collegiate Academy</v>
          </cell>
          <cell r="P44">
            <v>186290</v>
          </cell>
          <cell r="Q44"/>
          <cell r="R44"/>
          <cell r="S44"/>
          <cell r="T44">
            <v>147665</v>
          </cell>
          <cell r="U44">
            <v>38625</v>
          </cell>
        </row>
        <row r="45">
          <cell r="C45">
            <v>39686760118497</v>
          </cell>
          <cell r="D45" t="str">
            <v>Aspire</v>
          </cell>
          <cell r="E45" t="e">
            <v>#N/A</v>
          </cell>
          <cell r="F45" t="str">
            <v>Aspire Langston Hughes Academy</v>
          </cell>
          <cell r="G45" t="str">
            <v>10-11</v>
          </cell>
          <cell r="H45">
            <v>714</v>
          </cell>
          <cell r="I45">
            <v>680</v>
          </cell>
          <cell r="J45" t="str">
            <v>4%</v>
          </cell>
          <cell r="K45">
            <v>431290</v>
          </cell>
          <cell r="L45">
            <v>17252</v>
          </cell>
          <cell r="M45">
            <v>414038</v>
          </cell>
          <cell r="N45">
            <v>39</v>
          </cell>
          <cell r="O45" t="str">
            <v>Aspire Langston Hughes Academy</v>
          </cell>
          <cell r="P45">
            <v>414038</v>
          </cell>
          <cell r="Q45"/>
          <cell r="R45"/>
          <cell r="S45"/>
          <cell r="T45">
            <v>324788</v>
          </cell>
          <cell r="U45">
            <v>89250</v>
          </cell>
        </row>
        <row r="46">
          <cell r="C46">
            <v>1612590130666</v>
          </cell>
          <cell r="D46" t="str">
            <v>Aspire</v>
          </cell>
          <cell r="E46" t="e">
            <v>#N/A</v>
          </cell>
          <cell r="F46" t="str">
            <v>Aspire Lionel Wilson College Preparatory Academy</v>
          </cell>
          <cell r="G46" t="str">
            <v>10-11</v>
          </cell>
          <cell r="H46">
            <v>531</v>
          </cell>
          <cell r="I46">
            <v>467</v>
          </cell>
          <cell r="J46" t="str">
            <v>4%</v>
          </cell>
          <cell r="K46">
            <v>301276</v>
          </cell>
          <cell r="L46">
            <v>12051</v>
          </cell>
          <cell r="M46">
            <v>289225</v>
          </cell>
          <cell r="N46">
            <v>40</v>
          </cell>
          <cell r="O46" t="str">
            <v>Aspire Lionel Wilson College Preparatory Academy</v>
          </cell>
          <cell r="P46">
            <v>289225</v>
          </cell>
          <cell r="Q46"/>
          <cell r="R46"/>
          <cell r="S46"/>
          <cell r="T46">
            <v>222850</v>
          </cell>
          <cell r="U46">
            <v>66375</v>
          </cell>
        </row>
        <row r="47">
          <cell r="C47">
            <v>1612596117568</v>
          </cell>
          <cell r="D47" t="str">
            <v>Aspire</v>
          </cell>
          <cell r="E47" t="e">
            <v>#N/A</v>
          </cell>
          <cell r="F47" t="str">
            <v>Aspire Monarch Academy</v>
          </cell>
          <cell r="G47" t="str">
            <v>10-11</v>
          </cell>
          <cell r="H47">
            <v>390</v>
          </cell>
          <cell r="I47">
            <v>376</v>
          </cell>
          <cell r="J47" t="str">
            <v>4%</v>
          </cell>
          <cell r="K47">
            <v>237878</v>
          </cell>
          <cell r="L47">
            <v>9516</v>
          </cell>
          <cell r="M47">
            <v>228362</v>
          </cell>
          <cell r="N47">
            <v>41</v>
          </cell>
          <cell r="O47" t="str">
            <v>Aspire Monarch Academy</v>
          </cell>
          <cell r="P47">
            <v>228362</v>
          </cell>
          <cell r="Q47"/>
          <cell r="R47"/>
          <cell r="S47"/>
          <cell r="T47">
            <v>179612</v>
          </cell>
          <cell r="U47">
            <v>48750</v>
          </cell>
        </row>
        <row r="48">
          <cell r="C48">
            <v>19101990112128</v>
          </cell>
          <cell r="D48" t="str">
            <v>Aspire</v>
          </cell>
          <cell r="E48" t="e">
            <v>#N/A</v>
          </cell>
          <cell r="F48" t="str">
            <v>Aspire Ollin University Preparatory Academy</v>
          </cell>
          <cell r="G48" t="str">
            <v>10-11</v>
          </cell>
          <cell r="H48">
            <v>578</v>
          </cell>
          <cell r="I48">
            <v>614</v>
          </cell>
          <cell r="J48" t="str">
            <v>4%</v>
          </cell>
          <cell r="K48">
            <v>381091</v>
          </cell>
          <cell r="L48">
            <v>15244</v>
          </cell>
          <cell r="M48">
            <v>365847</v>
          </cell>
          <cell r="N48">
            <v>42</v>
          </cell>
          <cell r="O48" t="str">
            <v>Aspire Ollin University Preparatory Academy</v>
          </cell>
          <cell r="P48">
            <v>365847</v>
          </cell>
          <cell r="Q48"/>
          <cell r="R48"/>
          <cell r="S48"/>
          <cell r="T48">
            <v>293597</v>
          </cell>
          <cell r="U48">
            <v>72250</v>
          </cell>
        </row>
        <row r="49">
          <cell r="C49">
            <v>39686760114876</v>
          </cell>
          <cell r="D49" t="str">
            <v>Aspire</v>
          </cell>
          <cell r="E49" t="e">
            <v>#N/A</v>
          </cell>
          <cell r="F49" t="str">
            <v>Aspire Port City Academy</v>
          </cell>
          <cell r="G49" t="str">
            <v>07-08</v>
          </cell>
          <cell r="H49">
            <v>399</v>
          </cell>
          <cell r="I49">
            <v>386</v>
          </cell>
          <cell r="J49" t="str">
            <v>4%</v>
          </cell>
          <cell r="K49">
            <v>244034</v>
          </cell>
          <cell r="L49">
            <v>9762</v>
          </cell>
          <cell r="M49">
            <v>234272</v>
          </cell>
          <cell r="N49">
            <v>43</v>
          </cell>
          <cell r="O49" t="str">
            <v>Aspire Port City Academy</v>
          </cell>
          <cell r="P49">
            <v>234272</v>
          </cell>
          <cell r="Q49"/>
          <cell r="R49"/>
          <cell r="S49"/>
          <cell r="T49">
            <v>184397</v>
          </cell>
          <cell r="U49">
            <v>49875</v>
          </cell>
        </row>
        <row r="50">
          <cell r="C50">
            <v>7617960132100</v>
          </cell>
          <cell r="D50" t="str">
            <v>Aspire</v>
          </cell>
          <cell r="E50" t="e">
            <v>#N/A</v>
          </cell>
          <cell r="F50" t="str">
            <v>Aspire Richmond California College Preparatory Academy</v>
          </cell>
          <cell r="G50" t="str">
            <v>15-16</v>
          </cell>
          <cell r="H50">
            <v>232</v>
          </cell>
          <cell r="I50">
            <v>385</v>
          </cell>
          <cell r="J50" t="str">
            <v>4%</v>
          </cell>
          <cell r="K50">
            <v>222654</v>
          </cell>
          <cell r="L50">
            <v>8907</v>
          </cell>
          <cell r="M50">
            <v>213747</v>
          </cell>
          <cell r="N50">
            <v>44</v>
          </cell>
          <cell r="O50" t="str">
            <v>Aspire Richmond California College Preparatory Academy</v>
          </cell>
          <cell r="P50">
            <v>213747</v>
          </cell>
          <cell r="Q50"/>
          <cell r="R50"/>
          <cell r="S50"/>
          <cell r="T50">
            <v>184747</v>
          </cell>
          <cell r="U50">
            <v>29000</v>
          </cell>
        </row>
        <row r="51">
          <cell r="C51">
            <v>7617960132118</v>
          </cell>
          <cell r="D51" t="str">
            <v>Aspire</v>
          </cell>
          <cell r="E51" t="e">
            <v>#N/A</v>
          </cell>
          <cell r="F51" t="str">
            <v>Aspire Richmond Technology Academy</v>
          </cell>
          <cell r="G51" t="str">
            <v>15-16</v>
          </cell>
          <cell r="H51">
            <v>251</v>
          </cell>
          <cell r="I51">
            <v>270</v>
          </cell>
          <cell r="J51" t="str">
            <v>4%</v>
          </cell>
          <cell r="K51">
            <v>167185</v>
          </cell>
          <cell r="L51">
            <v>6687</v>
          </cell>
          <cell r="M51">
            <v>160498</v>
          </cell>
          <cell r="N51">
            <v>45</v>
          </cell>
          <cell r="O51" t="str">
            <v>Aspire Richmond Technology Academy</v>
          </cell>
          <cell r="P51">
            <v>160498</v>
          </cell>
          <cell r="Q51"/>
          <cell r="R51"/>
          <cell r="S51"/>
          <cell r="T51">
            <v>129123</v>
          </cell>
          <cell r="U51">
            <v>31375</v>
          </cell>
        </row>
        <row r="52">
          <cell r="C52">
            <v>39685856118921</v>
          </cell>
          <cell r="D52" t="str">
            <v>Aspire</v>
          </cell>
          <cell r="E52" t="e">
            <v>#N/A</v>
          </cell>
          <cell r="F52" t="str">
            <v>Aspire River Oaks Academy</v>
          </cell>
          <cell r="G52" t="str">
            <v>10-11</v>
          </cell>
          <cell r="H52">
            <v>391</v>
          </cell>
          <cell r="I52">
            <v>377</v>
          </cell>
          <cell r="J52" t="str">
            <v>4%</v>
          </cell>
          <cell r="K52">
            <v>238506</v>
          </cell>
          <cell r="L52">
            <v>9540</v>
          </cell>
          <cell r="M52">
            <v>228966</v>
          </cell>
          <cell r="N52">
            <v>46</v>
          </cell>
          <cell r="O52" t="str">
            <v>Aspire River Oaks Academy</v>
          </cell>
          <cell r="P52">
            <v>228966</v>
          </cell>
          <cell r="Q52"/>
          <cell r="R52"/>
          <cell r="S52"/>
          <cell r="T52">
            <v>180091</v>
          </cell>
          <cell r="U52">
            <v>48875</v>
          </cell>
        </row>
        <row r="53">
          <cell r="C53">
            <v>39686760108647</v>
          </cell>
          <cell r="D53" t="str">
            <v>Aspire</v>
          </cell>
          <cell r="E53" t="e">
            <v>#N/A</v>
          </cell>
          <cell r="F53" t="str">
            <v>Aspire Rosa Parks Academy</v>
          </cell>
          <cell r="G53" t="str">
            <v>10-11</v>
          </cell>
          <cell r="H53">
            <v>383</v>
          </cell>
          <cell r="I53">
            <v>364</v>
          </cell>
          <cell r="J53" t="str">
            <v>4%</v>
          </cell>
          <cell r="K53">
            <v>230966</v>
          </cell>
          <cell r="L53">
            <v>9240</v>
          </cell>
          <cell r="M53">
            <v>221726</v>
          </cell>
          <cell r="N53">
            <v>47</v>
          </cell>
          <cell r="O53" t="str">
            <v>Aspire Rosa Parks Academy</v>
          </cell>
          <cell r="P53">
            <v>221726</v>
          </cell>
          <cell r="Q53"/>
          <cell r="R53"/>
          <cell r="S53"/>
          <cell r="T53">
            <v>173851</v>
          </cell>
          <cell r="U53">
            <v>47875</v>
          </cell>
        </row>
        <row r="54">
          <cell r="C54">
            <v>50710430112292</v>
          </cell>
          <cell r="D54" t="str">
            <v>Aspire</v>
          </cell>
          <cell r="E54" t="e">
            <v>#N/A</v>
          </cell>
          <cell r="F54" t="str">
            <v>Aspire Summit Charter Academy</v>
          </cell>
          <cell r="G54" t="str">
            <v>06-07</v>
          </cell>
          <cell r="H54">
            <v>407</v>
          </cell>
          <cell r="I54">
            <v>388</v>
          </cell>
          <cell r="J54" t="str">
            <v>4%</v>
          </cell>
          <cell r="K54">
            <v>246039</v>
          </cell>
          <cell r="L54">
            <v>9842</v>
          </cell>
          <cell r="M54">
            <v>236197</v>
          </cell>
          <cell r="N54">
            <v>48</v>
          </cell>
          <cell r="O54" t="str">
            <v>Aspire Summit Charter Academy</v>
          </cell>
          <cell r="P54">
            <v>236197</v>
          </cell>
          <cell r="Q54"/>
          <cell r="R54"/>
          <cell r="S54"/>
          <cell r="T54">
            <v>185322</v>
          </cell>
          <cell r="U54">
            <v>50875</v>
          </cell>
        </row>
        <row r="55">
          <cell r="C55">
            <v>19647330120477</v>
          </cell>
          <cell r="D55" t="str">
            <v>Aspire</v>
          </cell>
          <cell r="E55" t="e">
            <v>#N/A</v>
          </cell>
          <cell r="F55" t="str">
            <v>Aspire Titan Academy</v>
          </cell>
          <cell r="G55" t="str">
            <v>09-10</v>
          </cell>
          <cell r="H55">
            <v>328</v>
          </cell>
          <cell r="I55">
            <v>316</v>
          </cell>
          <cell r="J55" t="str">
            <v>4%</v>
          </cell>
          <cell r="K55">
            <v>199948</v>
          </cell>
          <cell r="L55">
            <v>7998</v>
          </cell>
          <cell r="M55">
            <v>191950</v>
          </cell>
          <cell r="N55">
            <v>49</v>
          </cell>
          <cell r="O55" t="str">
            <v>Aspire Titan Academy</v>
          </cell>
          <cell r="P55">
            <v>191950</v>
          </cell>
          <cell r="Q55"/>
          <cell r="R55"/>
          <cell r="S55"/>
          <cell r="T55">
            <v>150950</v>
          </cell>
          <cell r="U55">
            <v>41000</v>
          </cell>
        </row>
        <row r="56">
          <cell r="C56">
            <v>1612590130732</v>
          </cell>
          <cell r="D56" t="str">
            <v>Aspire</v>
          </cell>
          <cell r="E56" t="e">
            <v>#N/A</v>
          </cell>
          <cell r="F56" t="str">
            <v>Aspire Triumph Technology Academy</v>
          </cell>
          <cell r="G56" t="str">
            <v>14-15</v>
          </cell>
          <cell r="H56">
            <v>279</v>
          </cell>
          <cell r="I56">
            <v>281</v>
          </cell>
          <cell r="J56" t="str">
            <v>4%</v>
          </cell>
          <cell r="K56">
            <v>176218</v>
          </cell>
          <cell r="L56">
            <v>7049</v>
          </cell>
          <cell r="M56">
            <v>169169</v>
          </cell>
          <cell r="N56">
            <v>50</v>
          </cell>
          <cell r="O56" t="str">
            <v>Aspire Triumph Technology Academy</v>
          </cell>
          <cell r="P56">
            <v>169169</v>
          </cell>
          <cell r="Q56"/>
          <cell r="R56"/>
          <cell r="S56"/>
          <cell r="T56">
            <v>134294</v>
          </cell>
          <cell r="U56">
            <v>34875</v>
          </cell>
        </row>
        <row r="57">
          <cell r="C57">
            <v>50712900118125</v>
          </cell>
          <cell r="D57" t="str">
            <v>Aspire</v>
          </cell>
          <cell r="E57" t="e">
            <v>#N/A</v>
          </cell>
          <cell r="F57" t="str">
            <v>Aspire University Charter</v>
          </cell>
          <cell r="G57" t="str">
            <v>06-07</v>
          </cell>
          <cell r="H57">
            <v>267</v>
          </cell>
          <cell r="I57">
            <v>256</v>
          </cell>
          <cell r="J57" t="str">
            <v>4%</v>
          </cell>
          <cell r="K57">
            <v>162143</v>
          </cell>
          <cell r="L57">
            <v>6486</v>
          </cell>
          <cell r="M57">
            <v>155657</v>
          </cell>
          <cell r="N57">
            <v>51</v>
          </cell>
          <cell r="O57" t="str">
            <v>Aspire University Charter</v>
          </cell>
          <cell r="P57">
            <v>155657</v>
          </cell>
          <cell r="Q57"/>
          <cell r="R57"/>
          <cell r="S57"/>
          <cell r="T57">
            <v>122282</v>
          </cell>
          <cell r="U57">
            <v>33375</v>
          </cell>
        </row>
        <row r="58">
          <cell r="C58">
            <v>50711750120212</v>
          </cell>
          <cell r="D58" t="str">
            <v>Aspire</v>
          </cell>
          <cell r="E58" t="e">
            <v>#N/A</v>
          </cell>
          <cell r="F58" t="str">
            <v>Aspire Vanguard College Preparatory Academy</v>
          </cell>
          <cell r="G58" t="str">
            <v>09-10</v>
          </cell>
          <cell r="H58">
            <v>334</v>
          </cell>
          <cell r="I58">
            <v>333</v>
          </cell>
          <cell r="J58" t="str">
            <v>4%</v>
          </cell>
          <cell r="K58">
            <v>209249</v>
          </cell>
          <cell r="L58">
            <v>8370</v>
          </cell>
          <cell r="M58">
            <v>200879</v>
          </cell>
          <cell r="N58">
            <v>52</v>
          </cell>
          <cell r="O58" t="str">
            <v>Aspire Vanguard College Preparatory Academy</v>
          </cell>
          <cell r="P58">
            <v>200879</v>
          </cell>
          <cell r="Q58"/>
          <cell r="R58"/>
          <cell r="S58"/>
          <cell r="T58">
            <v>159129</v>
          </cell>
          <cell r="U58">
            <v>41750</v>
          </cell>
        </row>
        <row r="59">
          <cell r="C59">
            <v>39685856116594</v>
          </cell>
          <cell r="D59" t="str">
            <v>Aspire</v>
          </cell>
          <cell r="E59" t="e">
            <v>#N/A</v>
          </cell>
          <cell r="F59" t="str">
            <v>Aspire Vincent Shalvey Academy</v>
          </cell>
          <cell r="G59" t="str">
            <v>10-11</v>
          </cell>
          <cell r="H59">
            <v>387</v>
          </cell>
          <cell r="I59">
            <v>366</v>
          </cell>
          <cell r="J59" t="str">
            <v>4%</v>
          </cell>
          <cell r="K59">
            <v>232473</v>
          </cell>
          <cell r="L59">
            <v>9299</v>
          </cell>
          <cell r="M59">
            <v>223174</v>
          </cell>
          <cell r="N59">
            <v>53</v>
          </cell>
          <cell r="O59" t="str">
            <v>Aspire Vincent Shalvey Academy</v>
          </cell>
          <cell r="P59">
            <v>223174</v>
          </cell>
          <cell r="Q59"/>
          <cell r="R59"/>
          <cell r="S59"/>
          <cell r="T59">
            <v>174799</v>
          </cell>
          <cell r="U59">
            <v>48375</v>
          </cell>
        </row>
        <row r="60">
          <cell r="C60">
            <v>7100740129528</v>
          </cell>
          <cell r="D60" t="str">
            <v>Caliber Beta Academy</v>
          </cell>
          <cell r="E60" t="e">
            <v>#N/A</v>
          </cell>
          <cell r="F60" t="str">
            <v>Caliber: Beta Academy</v>
          </cell>
          <cell r="G60" t="str">
            <v>14-15</v>
          </cell>
          <cell r="H60">
            <v>608</v>
          </cell>
          <cell r="I60">
            <v>770</v>
          </cell>
          <cell r="J60" t="str">
            <v>4%</v>
          </cell>
          <cell r="K60">
            <v>463310</v>
          </cell>
          <cell r="L60">
            <v>18532</v>
          </cell>
          <cell r="M60">
            <v>444778</v>
          </cell>
          <cell r="N60">
            <v>54</v>
          </cell>
          <cell r="O60" t="str">
            <v>Caliber: Beta Academy</v>
          </cell>
          <cell r="P60">
            <v>444778</v>
          </cell>
          <cell r="Q60"/>
          <cell r="R60"/>
          <cell r="S60"/>
          <cell r="T60">
            <v>368778</v>
          </cell>
          <cell r="U60">
            <v>76000</v>
          </cell>
        </row>
        <row r="61">
          <cell r="C61">
            <v>1</v>
          </cell>
          <cell r="D61" t="str">
            <v>Caliber Beta Academy</v>
          </cell>
          <cell r="E61" t="e">
            <v>#N/A</v>
          </cell>
          <cell r="F61" t="str">
            <v>Caliber Vallejo K-8 Charter</v>
          </cell>
          <cell r="G61" t="str">
            <v>16-17</v>
          </cell>
          <cell r="H61">
            <v>0</v>
          </cell>
          <cell r="I61">
            <v>300</v>
          </cell>
          <cell r="J61">
            <v>0.04</v>
          </cell>
          <cell r="K61">
            <v>150900</v>
          </cell>
          <cell r="L61">
            <v>6036</v>
          </cell>
          <cell r="M61">
            <v>144864</v>
          </cell>
          <cell r="N61">
            <v>55</v>
          </cell>
          <cell r="O61" t="str">
            <v>Caliber Vallejo K-8 Charter</v>
          </cell>
          <cell r="P61">
            <v>144864</v>
          </cell>
          <cell r="Q61"/>
          <cell r="R61"/>
          <cell r="S61"/>
          <cell r="T61">
            <v>144864</v>
          </cell>
          <cell r="U61">
            <v>0</v>
          </cell>
        </row>
        <row r="62">
          <cell r="C62">
            <v>10623310127175</v>
          </cell>
          <cell r="D62" t="str">
            <v>CAVA</v>
          </cell>
          <cell r="E62" t="e">
            <v>#N/A</v>
          </cell>
          <cell r="F62" t="str">
            <v>California Virtual Academy @ Fresno</v>
          </cell>
          <cell r="G62" t="str">
            <v>12-13</v>
          </cell>
          <cell r="H62">
            <v>517</v>
          </cell>
          <cell r="I62">
            <v>485</v>
          </cell>
          <cell r="J62" t="str">
            <v>4%</v>
          </cell>
          <cell r="K62">
            <v>308580</v>
          </cell>
          <cell r="L62">
            <v>12343</v>
          </cell>
          <cell r="M62">
            <v>296237</v>
          </cell>
          <cell r="N62">
            <v>56</v>
          </cell>
          <cell r="O62" t="str">
            <v>California Virtual Academy @ Fresno</v>
          </cell>
          <cell r="P62">
            <v>296237</v>
          </cell>
          <cell r="Q62"/>
          <cell r="R62"/>
          <cell r="S62"/>
          <cell r="T62">
            <v>231612</v>
          </cell>
          <cell r="U62">
            <v>64625</v>
          </cell>
        </row>
        <row r="63">
          <cell r="C63">
            <v>16638750112698</v>
          </cell>
          <cell r="D63" t="str">
            <v>CAVA</v>
          </cell>
          <cell r="E63" t="e">
            <v>#N/A</v>
          </cell>
          <cell r="F63" t="str">
            <v>California Virtual Academy @ Kings</v>
          </cell>
          <cell r="G63" t="str">
            <v>11-12</v>
          </cell>
          <cell r="H63">
            <v>484</v>
          </cell>
          <cell r="I63">
            <v>483.93</v>
          </cell>
          <cell r="J63" t="str">
            <v>4%</v>
          </cell>
          <cell r="K63">
            <v>303917</v>
          </cell>
          <cell r="L63">
            <v>12157</v>
          </cell>
          <cell r="M63">
            <v>291760</v>
          </cell>
          <cell r="N63">
            <v>57</v>
          </cell>
          <cell r="O63" t="str">
            <v>California Virtual Academy @ Kings</v>
          </cell>
          <cell r="P63">
            <v>291760</v>
          </cell>
          <cell r="Q63"/>
          <cell r="R63"/>
          <cell r="S63"/>
          <cell r="T63">
            <v>231260</v>
          </cell>
          <cell r="U63">
            <v>60500</v>
          </cell>
        </row>
        <row r="64">
          <cell r="C64">
            <v>41689160112284</v>
          </cell>
          <cell r="D64" t="str">
            <v>CAVA</v>
          </cell>
          <cell r="E64" t="e">
            <v>#N/A</v>
          </cell>
          <cell r="F64" t="str">
            <v>California Virtual Academy @ San Mateo</v>
          </cell>
          <cell r="G64" t="str">
            <v>10-11</v>
          </cell>
          <cell r="H64">
            <v>801</v>
          </cell>
          <cell r="I64">
            <v>773.57</v>
          </cell>
          <cell r="J64" t="str">
            <v>4%</v>
          </cell>
          <cell r="K64">
            <v>489231</v>
          </cell>
          <cell r="L64">
            <v>19569</v>
          </cell>
          <cell r="M64">
            <v>469662</v>
          </cell>
          <cell r="N64">
            <v>58</v>
          </cell>
          <cell r="O64" t="str">
            <v>California Virtual Academy @ San Mateo</v>
          </cell>
          <cell r="P64">
            <v>469662</v>
          </cell>
          <cell r="Q64"/>
          <cell r="R64"/>
          <cell r="S64"/>
          <cell r="T64">
            <v>369537</v>
          </cell>
          <cell r="U64">
            <v>100125</v>
          </cell>
        </row>
        <row r="65">
          <cell r="C65">
            <v>44697990117804</v>
          </cell>
          <cell r="D65" t="str">
            <v>Ceiba Public Schools</v>
          </cell>
          <cell r="E65" t="e">
            <v>#N/A</v>
          </cell>
          <cell r="F65" t="str">
            <v>Ceiba College Prep Academy</v>
          </cell>
          <cell r="G65" t="str">
            <v>15-16</v>
          </cell>
          <cell r="H65">
            <v>526</v>
          </cell>
          <cell r="I65">
            <v>480.15</v>
          </cell>
          <cell r="J65" t="str">
            <v>5%</v>
          </cell>
          <cell r="K65">
            <v>307264</v>
          </cell>
          <cell r="L65">
            <v>15362</v>
          </cell>
          <cell r="M65">
            <v>291902</v>
          </cell>
          <cell r="N65">
            <v>59</v>
          </cell>
          <cell r="O65" t="str">
            <v>Ceiba College Prep Academy</v>
          </cell>
          <cell r="P65">
            <v>291902</v>
          </cell>
          <cell r="Q65"/>
          <cell r="R65"/>
          <cell r="S65"/>
          <cell r="T65">
            <v>226152</v>
          </cell>
          <cell r="U65">
            <v>65750</v>
          </cell>
        </row>
        <row r="66">
          <cell r="C66">
            <v>37680986116776</v>
          </cell>
          <cell r="D66" t="str">
            <v>Classical Academies</v>
          </cell>
          <cell r="E66" t="e">
            <v>#N/A</v>
          </cell>
          <cell r="F66" t="str">
            <v>Classical Academy</v>
          </cell>
          <cell r="G66" t="str">
            <v>14-15</v>
          </cell>
          <cell r="H66">
            <v>1329</v>
          </cell>
          <cell r="I66">
            <v>1250.3800000000001</v>
          </cell>
          <cell r="J66" t="str">
            <v>4%</v>
          </cell>
          <cell r="K66">
            <v>795066</v>
          </cell>
          <cell r="L66">
            <v>31803</v>
          </cell>
          <cell r="M66">
            <v>763263</v>
          </cell>
          <cell r="N66">
            <v>60</v>
          </cell>
          <cell r="O66" t="str">
            <v>Classical Academy</v>
          </cell>
          <cell r="P66">
            <v>763263</v>
          </cell>
          <cell r="Q66"/>
          <cell r="R66"/>
          <cell r="S66"/>
          <cell r="T66">
            <v>597138</v>
          </cell>
          <cell r="U66">
            <v>166125</v>
          </cell>
        </row>
        <row r="67">
          <cell r="C67">
            <v>37681060111195</v>
          </cell>
          <cell r="D67" t="str">
            <v>Classical Academies</v>
          </cell>
          <cell r="E67" t="e">
            <v>#N/A</v>
          </cell>
          <cell r="F67" t="str">
            <v>Classical Academy High</v>
          </cell>
          <cell r="G67" t="str">
            <v>14-15</v>
          </cell>
          <cell r="H67">
            <v>1084</v>
          </cell>
          <cell r="I67">
            <v>1034.55</v>
          </cell>
          <cell r="J67" t="str">
            <v>4%</v>
          </cell>
          <cell r="K67">
            <v>655879</v>
          </cell>
          <cell r="L67">
            <v>26235</v>
          </cell>
          <cell r="M67">
            <v>629644</v>
          </cell>
          <cell r="N67">
            <v>61</v>
          </cell>
          <cell r="O67" t="str">
            <v>Classical Academy High</v>
          </cell>
          <cell r="P67">
            <v>629644</v>
          </cell>
          <cell r="Q67"/>
          <cell r="R67"/>
          <cell r="S67"/>
          <cell r="T67">
            <v>494144</v>
          </cell>
          <cell r="U67">
            <v>135500</v>
          </cell>
        </row>
        <row r="68">
          <cell r="C68">
            <v>37735690101071</v>
          </cell>
          <cell r="D68" t="str">
            <v>Classical Academies</v>
          </cell>
          <cell r="E68" t="e">
            <v>#N/A</v>
          </cell>
          <cell r="F68" t="str">
            <v>Coastal Academy</v>
          </cell>
          <cell r="G68" t="str">
            <v>12-13</v>
          </cell>
          <cell r="H68">
            <v>1615</v>
          </cell>
          <cell r="I68">
            <v>1566.55</v>
          </cell>
          <cell r="J68" t="str">
            <v>4%</v>
          </cell>
          <cell r="K68">
            <v>989850</v>
          </cell>
          <cell r="L68">
            <v>39594</v>
          </cell>
          <cell r="M68">
            <v>950256</v>
          </cell>
          <cell r="N68">
            <v>62</v>
          </cell>
          <cell r="O68" t="str">
            <v>Coastal Academy</v>
          </cell>
          <cell r="P68">
            <v>950256</v>
          </cell>
          <cell r="Q68"/>
          <cell r="R68"/>
          <cell r="S68"/>
          <cell r="T68">
            <v>748381</v>
          </cell>
          <cell r="U68">
            <v>201875</v>
          </cell>
        </row>
        <row r="69">
          <cell r="C69">
            <v>1611190130609</v>
          </cell>
          <cell r="D69" t="str">
            <v>Community Learning</v>
          </cell>
          <cell r="E69" t="e">
            <v>#N/A</v>
          </cell>
          <cell r="F69" t="str">
            <v>Alameda Community Learning Center</v>
          </cell>
          <cell r="G69" t="str">
            <v>10-11</v>
          </cell>
          <cell r="H69">
            <v>379</v>
          </cell>
          <cell r="I69">
            <v>365.8</v>
          </cell>
          <cell r="J69" t="str">
            <v>4%</v>
          </cell>
          <cell r="K69">
            <v>231372</v>
          </cell>
          <cell r="L69">
            <v>9255</v>
          </cell>
          <cell r="M69">
            <v>222117</v>
          </cell>
          <cell r="N69">
            <v>63</v>
          </cell>
          <cell r="O69" t="str">
            <v>Alameda Community Learning Center</v>
          </cell>
          <cell r="P69">
            <v>222117</v>
          </cell>
          <cell r="Q69"/>
          <cell r="R69"/>
          <cell r="S69"/>
          <cell r="T69">
            <v>174742</v>
          </cell>
          <cell r="U69">
            <v>47375</v>
          </cell>
        </row>
        <row r="70">
          <cell r="C70">
            <v>1611190119222</v>
          </cell>
          <cell r="D70" t="str">
            <v>Community Learning</v>
          </cell>
          <cell r="E70" t="e">
            <v>#N/A</v>
          </cell>
          <cell r="F70" t="str">
            <v>Nea Community Learning Center</v>
          </cell>
          <cell r="G70" t="str">
            <v>09-10</v>
          </cell>
          <cell r="H70">
            <v>528</v>
          </cell>
          <cell r="I70">
            <v>515.9</v>
          </cell>
          <cell r="J70" t="str">
            <v>4%</v>
          </cell>
          <cell r="K70">
            <v>325498</v>
          </cell>
          <cell r="L70">
            <v>13020</v>
          </cell>
          <cell r="M70">
            <v>312478</v>
          </cell>
          <cell r="N70">
            <v>64</v>
          </cell>
          <cell r="O70" t="str">
            <v>Nea Community Learning Center</v>
          </cell>
          <cell r="P70">
            <v>312478</v>
          </cell>
          <cell r="Q70"/>
          <cell r="R70"/>
          <cell r="S70"/>
          <cell r="T70">
            <v>246478</v>
          </cell>
          <cell r="U70">
            <v>66000</v>
          </cell>
        </row>
        <row r="71">
          <cell r="C71">
            <v>19768690131128</v>
          </cell>
          <cell r="D71" t="str">
            <v>DaVinci Charter Schools</v>
          </cell>
          <cell r="E71" t="e">
            <v>#N/A</v>
          </cell>
          <cell r="F71" t="str">
            <v>Da Vinci Communications</v>
          </cell>
          <cell r="G71" t="str">
            <v>15-16</v>
          </cell>
          <cell r="H71">
            <v>205</v>
          </cell>
          <cell r="I71">
            <v>260</v>
          </cell>
          <cell r="J71" t="str">
            <v>5%</v>
          </cell>
          <cell r="K71">
            <v>156405</v>
          </cell>
          <cell r="L71">
            <v>7820</v>
          </cell>
          <cell r="M71">
            <v>148585</v>
          </cell>
          <cell r="N71">
            <v>65</v>
          </cell>
          <cell r="O71" t="str">
            <v>Da Vinci Communications</v>
          </cell>
          <cell r="P71">
            <v>148585</v>
          </cell>
          <cell r="Q71"/>
          <cell r="R71"/>
          <cell r="S71"/>
          <cell r="T71">
            <v>122960</v>
          </cell>
          <cell r="U71">
            <v>25625</v>
          </cell>
        </row>
        <row r="72">
          <cell r="C72">
            <v>19768690119016</v>
          </cell>
          <cell r="D72" t="str">
            <v>DaVinci Charter Schools</v>
          </cell>
          <cell r="E72" t="e">
            <v>#N/A</v>
          </cell>
          <cell r="F72" t="str">
            <v>Da Vinci Science</v>
          </cell>
          <cell r="G72" t="str">
            <v>16-17</v>
          </cell>
          <cell r="H72">
            <v>517</v>
          </cell>
          <cell r="I72">
            <v>515</v>
          </cell>
          <cell r="J72">
            <v>0.05</v>
          </cell>
          <cell r="K72">
            <v>323670</v>
          </cell>
          <cell r="L72">
            <v>16184</v>
          </cell>
          <cell r="M72">
            <v>307486</v>
          </cell>
          <cell r="N72">
            <v>66</v>
          </cell>
          <cell r="O72" t="str">
            <v>Da Vinci Science</v>
          </cell>
          <cell r="P72">
            <v>307486</v>
          </cell>
          <cell r="Q72"/>
          <cell r="R72"/>
          <cell r="S72"/>
          <cell r="T72">
            <v>242861</v>
          </cell>
          <cell r="U72">
            <v>64625</v>
          </cell>
        </row>
        <row r="73">
          <cell r="C73">
            <v>39686270132050</v>
          </cell>
          <cell r="D73" t="str">
            <v>Delta Charter Schools</v>
          </cell>
          <cell r="E73" t="e">
            <v>#N/A</v>
          </cell>
          <cell r="F73" t="str">
            <v>Delta Bridges Charter School</v>
          </cell>
          <cell r="G73" t="str">
            <v>15-16</v>
          </cell>
          <cell r="H73">
            <v>131</v>
          </cell>
          <cell r="I73">
            <v>200</v>
          </cell>
          <cell r="J73" t="str">
            <v>4%</v>
          </cell>
          <cell r="K73">
            <v>116975</v>
          </cell>
          <cell r="L73">
            <v>4679</v>
          </cell>
          <cell r="M73">
            <v>112296</v>
          </cell>
          <cell r="N73">
            <v>67</v>
          </cell>
          <cell r="O73" t="str">
            <v>Delta Bridges Charter School</v>
          </cell>
          <cell r="P73">
            <v>112296</v>
          </cell>
          <cell r="Q73"/>
          <cell r="R73"/>
          <cell r="S73"/>
          <cell r="T73">
            <v>95921</v>
          </cell>
          <cell r="U73">
            <v>16375</v>
          </cell>
        </row>
        <row r="74">
          <cell r="C74">
            <v>39686276119309</v>
          </cell>
          <cell r="D74" t="str">
            <v>Delta Charter Schools</v>
          </cell>
          <cell r="E74" t="e">
            <v>#N/A</v>
          </cell>
          <cell r="F74" t="str">
            <v>Delta Charter</v>
          </cell>
          <cell r="G74" t="str">
            <v>16-17</v>
          </cell>
          <cell r="H74">
            <v>516</v>
          </cell>
          <cell r="I74">
            <v>495.3</v>
          </cell>
          <cell r="J74">
            <v>0.04</v>
          </cell>
          <cell r="K74">
            <v>313636</v>
          </cell>
          <cell r="L74">
            <v>12545</v>
          </cell>
          <cell r="M74">
            <v>301091</v>
          </cell>
          <cell r="N74">
            <v>68</v>
          </cell>
          <cell r="O74" t="str">
            <v>Delta Charter</v>
          </cell>
          <cell r="P74">
            <v>301091</v>
          </cell>
          <cell r="Q74"/>
          <cell r="R74"/>
          <cell r="S74"/>
          <cell r="T74">
            <v>236591</v>
          </cell>
          <cell r="U74">
            <v>64500</v>
          </cell>
        </row>
        <row r="75">
          <cell r="C75">
            <v>39686270130864</v>
          </cell>
          <cell r="D75" t="str">
            <v>Delta Charter Schools</v>
          </cell>
          <cell r="E75" t="e">
            <v>#N/A</v>
          </cell>
          <cell r="F75" t="str">
            <v>Delta Charter Online</v>
          </cell>
          <cell r="G75" t="str">
            <v>16-17</v>
          </cell>
          <cell r="H75">
            <v>334</v>
          </cell>
          <cell r="I75">
            <v>250.17</v>
          </cell>
          <cell r="J75">
            <v>0.04</v>
          </cell>
          <cell r="K75">
            <v>167586</v>
          </cell>
          <cell r="L75">
            <v>6703</v>
          </cell>
          <cell r="M75">
            <v>160883</v>
          </cell>
          <cell r="N75">
            <v>69</v>
          </cell>
          <cell r="O75" t="str">
            <v>Delta Charter Online</v>
          </cell>
          <cell r="P75">
            <v>160883</v>
          </cell>
          <cell r="Q75"/>
          <cell r="R75"/>
          <cell r="S75"/>
          <cell r="T75">
            <v>119133</v>
          </cell>
          <cell r="U75">
            <v>41750</v>
          </cell>
        </row>
        <row r="76">
          <cell r="C76">
            <v>39686270129890</v>
          </cell>
          <cell r="D76" t="str">
            <v>Delta Charter Schools</v>
          </cell>
          <cell r="E76" t="e">
            <v>#N/A</v>
          </cell>
          <cell r="F76" t="str">
            <v>Delta Home Charter</v>
          </cell>
          <cell r="G76" t="str">
            <v>14-15</v>
          </cell>
          <cell r="H76">
            <v>111</v>
          </cell>
          <cell r="I76">
            <v>117.42</v>
          </cell>
          <cell r="J76" t="str">
            <v>4%</v>
          </cell>
          <cell r="K76">
            <v>72937</v>
          </cell>
          <cell r="L76">
            <v>2917</v>
          </cell>
          <cell r="M76">
            <v>70020</v>
          </cell>
          <cell r="N76">
            <v>70</v>
          </cell>
          <cell r="O76" t="str">
            <v>Delta Home Charter</v>
          </cell>
          <cell r="P76">
            <v>70020</v>
          </cell>
          <cell r="Q76"/>
          <cell r="R76"/>
          <cell r="S76"/>
          <cell r="T76">
            <v>56145</v>
          </cell>
          <cell r="U76">
            <v>13875</v>
          </cell>
        </row>
        <row r="77">
          <cell r="C77">
            <v>39686270129908</v>
          </cell>
          <cell r="D77" t="str">
            <v>Delta Charter Schools</v>
          </cell>
          <cell r="E77" t="e">
            <v>#N/A</v>
          </cell>
          <cell r="F77" t="str">
            <v>Delta Keys Charter</v>
          </cell>
          <cell r="G77" t="str">
            <v>14-15</v>
          </cell>
          <cell r="H77">
            <v>159</v>
          </cell>
          <cell r="I77">
            <v>352</v>
          </cell>
          <cell r="J77" t="str">
            <v>4%</v>
          </cell>
          <cell r="K77">
            <v>196931</v>
          </cell>
          <cell r="L77">
            <v>7877</v>
          </cell>
          <cell r="M77">
            <v>189054</v>
          </cell>
          <cell r="N77">
            <v>71</v>
          </cell>
          <cell r="O77" t="str">
            <v>Delta Keys Charter</v>
          </cell>
          <cell r="P77">
            <v>189054</v>
          </cell>
          <cell r="Q77"/>
          <cell r="R77"/>
          <cell r="S77"/>
          <cell r="T77">
            <v>169179</v>
          </cell>
          <cell r="U77">
            <v>19875</v>
          </cell>
        </row>
        <row r="78">
          <cell r="C78">
            <v>39686270132365</v>
          </cell>
          <cell r="D78" t="str">
            <v>Delta Charter Schools</v>
          </cell>
          <cell r="E78" t="e">
            <v>#N/A</v>
          </cell>
          <cell r="F78" t="str">
            <v>Delta Launch</v>
          </cell>
          <cell r="G78" t="str">
            <v>15-16</v>
          </cell>
          <cell r="H78">
            <v>0</v>
          </cell>
          <cell r="I78">
            <v>70</v>
          </cell>
          <cell r="J78" t="str">
            <v>4%</v>
          </cell>
          <cell r="K78">
            <v>35210</v>
          </cell>
          <cell r="L78">
            <v>1408</v>
          </cell>
          <cell r="M78">
            <v>33802</v>
          </cell>
          <cell r="N78">
            <v>72</v>
          </cell>
          <cell r="O78" t="str">
            <v>Delta Launch</v>
          </cell>
          <cell r="P78">
            <v>33802</v>
          </cell>
          <cell r="Q78"/>
          <cell r="R78"/>
          <cell r="S78"/>
          <cell r="T78">
            <v>33802</v>
          </cell>
          <cell r="U78">
            <v>0</v>
          </cell>
        </row>
        <row r="79">
          <cell r="C79">
            <v>39686270117796</v>
          </cell>
          <cell r="D79" t="str">
            <v>Delta Charter Schools</v>
          </cell>
          <cell r="E79" t="e">
            <v>#N/A</v>
          </cell>
          <cell r="F79" t="str">
            <v>New Jerusalem</v>
          </cell>
          <cell r="G79" t="str">
            <v>16-17</v>
          </cell>
          <cell r="H79">
            <v>218</v>
          </cell>
          <cell r="I79">
            <v>225</v>
          </cell>
          <cell r="J79">
            <v>0.04</v>
          </cell>
          <cell r="K79">
            <v>140425</v>
          </cell>
          <cell r="L79">
            <v>5617</v>
          </cell>
          <cell r="M79">
            <v>134808</v>
          </cell>
          <cell r="N79">
            <v>73</v>
          </cell>
          <cell r="O79" t="str">
            <v>New Jerusalem</v>
          </cell>
          <cell r="P79">
            <v>134808</v>
          </cell>
          <cell r="Q79"/>
          <cell r="R79"/>
          <cell r="S79"/>
          <cell r="T79">
            <v>107558</v>
          </cell>
          <cell r="U79">
            <v>27250</v>
          </cell>
        </row>
        <row r="80">
          <cell r="C80">
            <v>1612590111476</v>
          </cell>
          <cell r="D80" t="str">
            <v>Education for Change</v>
          </cell>
          <cell r="E80" t="e">
            <v>#N/A</v>
          </cell>
          <cell r="F80" t="str">
            <v>Achieve Academy</v>
          </cell>
          <cell r="G80" t="str">
            <v>12-13</v>
          </cell>
          <cell r="H80">
            <v>746</v>
          </cell>
          <cell r="I80">
            <v>719.89</v>
          </cell>
          <cell r="J80" t="str">
            <v>4%</v>
          </cell>
          <cell r="K80">
            <v>455355</v>
          </cell>
          <cell r="L80">
            <v>18214</v>
          </cell>
          <cell r="M80">
            <v>437141</v>
          </cell>
          <cell r="N80">
            <v>74</v>
          </cell>
          <cell r="O80" t="str">
            <v>Achieve Academy</v>
          </cell>
          <cell r="P80">
            <v>437141</v>
          </cell>
          <cell r="Q80"/>
          <cell r="R80"/>
          <cell r="S80"/>
          <cell r="T80">
            <v>343891</v>
          </cell>
          <cell r="U80">
            <v>93250</v>
          </cell>
        </row>
        <row r="81">
          <cell r="C81">
            <v>1612596118608</v>
          </cell>
          <cell r="D81" t="str">
            <v>Education for Change</v>
          </cell>
          <cell r="E81" t="e">
            <v>#N/A</v>
          </cell>
          <cell r="F81" t="str">
            <v>ASCEND</v>
          </cell>
          <cell r="G81" t="str">
            <v>12-13</v>
          </cell>
          <cell r="H81">
            <v>444</v>
          </cell>
          <cell r="I81">
            <v>429.95</v>
          </cell>
          <cell r="J81" t="str">
            <v>4%</v>
          </cell>
          <cell r="K81">
            <v>271765</v>
          </cell>
          <cell r="L81">
            <v>10871</v>
          </cell>
          <cell r="M81">
            <v>260894</v>
          </cell>
          <cell r="N81">
            <v>75</v>
          </cell>
          <cell r="O81" t="str">
            <v>ASCEND</v>
          </cell>
          <cell r="P81">
            <v>260894</v>
          </cell>
          <cell r="Q81"/>
          <cell r="R81"/>
          <cell r="S81"/>
          <cell r="T81">
            <v>205394</v>
          </cell>
          <cell r="U81">
            <v>55500</v>
          </cell>
        </row>
        <row r="82">
          <cell r="C82">
            <v>1100176001788</v>
          </cell>
          <cell r="D82" t="str">
            <v>Education for Change</v>
          </cell>
          <cell r="E82" t="e">
            <v>#N/A</v>
          </cell>
          <cell r="F82" t="str">
            <v>Cox Academy</v>
          </cell>
          <cell r="G82" t="str">
            <v>11-12</v>
          </cell>
          <cell r="H82">
            <v>620</v>
          </cell>
          <cell r="I82">
            <v>585.09</v>
          </cell>
          <cell r="J82" t="str">
            <v>4%</v>
          </cell>
          <cell r="K82">
            <v>371800</v>
          </cell>
          <cell r="L82">
            <v>14872</v>
          </cell>
          <cell r="M82">
            <v>356928</v>
          </cell>
          <cell r="N82">
            <v>76</v>
          </cell>
          <cell r="O82" t="str">
            <v>Cox Academy</v>
          </cell>
          <cell r="P82">
            <v>356928</v>
          </cell>
          <cell r="Q82"/>
          <cell r="R82"/>
          <cell r="S82"/>
          <cell r="T82">
            <v>279428</v>
          </cell>
          <cell r="U82">
            <v>77500</v>
          </cell>
        </row>
        <row r="83">
          <cell r="C83">
            <v>1612590129403</v>
          </cell>
          <cell r="D83" t="str">
            <v>Education for Change</v>
          </cell>
          <cell r="E83" t="e">
            <v>#N/A</v>
          </cell>
          <cell r="F83" t="str">
            <v>Epic Charter</v>
          </cell>
          <cell r="G83" t="str">
            <v>14-15</v>
          </cell>
          <cell r="H83">
            <v>288</v>
          </cell>
          <cell r="I83">
            <v>412.17</v>
          </cell>
          <cell r="J83" t="str">
            <v>4%</v>
          </cell>
          <cell r="K83">
            <v>243322</v>
          </cell>
          <cell r="L83">
            <v>9733</v>
          </cell>
          <cell r="M83">
            <v>233589</v>
          </cell>
          <cell r="N83">
            <v>77</v>
          </cell>
          <cell r="O83" t="str">
            <v>Epic Charter</v>
          </cell>
          <cell r="P83">
            <v>233589</v>
          </cell>
          <cell r="Q83"/>
          <cell r="R83"/>
          <cell r="S83"/>
          <cell r="T83">
            <v>197589</v>
          </cell>
          <cell r="U83">
            <v>36000</v>
          </cell>
        </row>
        <row r="84">
          <cell r="C84">
            <v>1100176002000</v>
          </cell>
          <cell r="D84" t="str">
            <v>Education for Change</v>
          </cell>
          <cell r="E84" t="e">
            <v>#N/A</v>
          </cell>
          <cell r="F84" t="str">
            <v>Lazear Charter Academy</v>
          </cell>
          <cell r="G84" t="str">
            <v>12-13</v>
          </cell>
          <cell r="H84">
            <v>459</v>
          </cell>
          <cell r="I84">
            <v>438.17</v>
          </cell>
          <cell r="J84" t="str">
            <v>4%</v>
          </cell>
          <cell r="K84">
            <v>277775</v>
          </cell>
          <cell r="L84">
            <v>11111</v>
          </cell>
          <cell r="M84">
            <v>266664</v>
          </cell>
          <cell r="N84">
            <v>78</v>
          </cell>
          <cell r="O84" t="str">
            <v>Lazear Charter Academy</v>
          </cell>
          <cell r="P84">
            <v>266664</v>
          </cell>
          <cell r="Q84"/>
          <cell r="R84"/>
          <cell r="S84"/>
          <cell r="T84">
            <v>209289</v>
          </cell>
          <cell r="U84">
            <v>57375</v>
          </cell>
        </row>
        <row r="85">
          <cell r="C85">
            <v>1612590115592</v>
          </cell>
          <cell r="D85" t="str">
            <v>Education for Change</v>
          </cell>
          <cell r="E85" t="e">
            <v>#N/A</v>
          </cell>
          <cell r="F85" t="str">
            <v>Learning Without Limits</v>
          </cell>
          <cell r="G85" t="str">
            <v>12-13</v>
          </cell>
          <cell r="H85">
            <v>419</v>
          </cell>
          <cell r="I85">
            <v>401.09</v>
          </cell>
          <cell r="J85" t="str">
            <v>4%</v>
          </cell>
          <cell r="K85">
            <v>254123</v>
          </cell>
          <cell r="L85">
            <v>10165</v>
          </cell>
          <cell r="M85">
            <v>243958</v>
          </cell>
          <cell r="N85">
            <v>79</v>
          </cell>
          <cell r="O85" t="str">
            <v>Learning Without Limits</v>
          </cell>
          <cell r="P85">
            <v>243958</v>
          </cell>
          <cell r="Q85"/>
          <cell r="R85"/>
          <cell r="S85"/>
          <cell r="T85">
            <v>191583</v>
          </cell>
          <cell r="U85">
            <v>52375</v>
          </cell>
        </row>
        <row r="86">
          <cell r="C86">
            <v>1100170112607</v>
          </cell>
          <cell r="D86" t="str">
            <v>Envision</v>
          </cell>
          <cell r="E86" t="e">
            <v>#N/A</v>
          </cell>
          <cell r="F86" t="str">
            <v>Envision Academy for Arts &amp; Technology</v>
          </cell>
          <cell r="G86" t="str">
            <v>06-07</v>
          </cell>
          <cell r="H86">
            <v>407</v>
          </cell>
          <cell r="I86">
            <v>386</v>
          </cell>
          <cell r="J86" t="str">
            <v>4%</v>
          </cell>
          <cell r="K86">
            <v>245033</v>
          </cell>
          <cell r="L86">
            <v>9801</v>
          </cell>
          <cell r="M86">
            <v>235232</v>
          </cell>
          <cell r="N86">
            <v>80</v>
          </cell>
          <cell r="O86" t="str">
            <v>Envision Academy for Arts &amp; Technology</v>
          </cell>
          <cell r="P86">
            <v>235232</v>
          </cell>
          <cell r="Q86"/>
          <cell r="R86"/>
          <cell r="S86"/>
          <cell r="T86">
            <v>184357</v>
          </cell>
          <cell r="U86">
            <v>50875</v>
          </cell>
        </row>
        <row r="87">
          <cell r="C87">
            <v>38684780107300</v>
          </cell>
          <cell r="D87" t="str">
            <v>Envision</v>
          </cell>
          <cell r="E87" t="e">
            <v>#N/A</v>
          </cell>
          <cell r="F87" t="str">
            <v>City Arts and Tech High</v>
          </cell>
          <cell r="G87" t="str">
            <v>07-08</v>
          </cell>
          <cell r="H87">
            <v>340</v>
          </cell>
          <cell r="I87">
            <v>323.25</v>
          </cell>
          <cell r="J87" t="str">
            <v>4%</v>
          </cell>
          <cell r="K87">
            <v>205095</v>
          </cell>
          <cell r="L87">
            <v>8204</v>
          </cell>
          <cell r="M87">
            <v>196891</v>
          </cell>
          <cell r="N87">
            <v>81</v>
          </cell>
          <cell r="O87" t="str">
            <v>City Arts and Tech High</v>
          </cell>
          <cell r="P87">
            <v>196891</v>
          </cell>
          <cell r="Q87"/>
          <cell r="R87"/>
          <cell r="S87"/>
          <cell r="T87">
            <v>154391</v>
          </cell>
          <cell r="U87">
            <v>42500</v>
          </cell>
        </row>
        <row r="88">
          <cell r="C88">
            <v>1611920113902</v>
          </cell>
          <cell r="D88" t="str">
            <v>Envision</v>
          </cell>
          <cell r="E88" t="e">
            <v>#N/A</v>
          </cell>
          <cell r="F88" t="str">
            <v>Impact Academy of Arts &amp; Technology</v>
          </cell>
          <cell r="G88" t="str">
            <v>07-08</v>
          </cell>
          <cell r="H88">
            <v>462</v>
          </cell>
          <cell r="I88">
            <v>555</v>
          </cell>
          <cell r="J88" t="str">
            <v>4%</v>
          </cell>
          <cell r="K88">
            <v>336915</v>
          </cell>
          <cell r="L88">
            <v>13477</v>
          </cell>
          <cell r="M88">
            <v>323438</v>
          </cell>
          <cell r="N88">
            <v>82</v>
          </cell>
          <cell r="O88" t="str">
            <v>Impact Academy of Arts &amp; Technology</v>
          </cell>
          <cell r="P88">
            <v>323438</v>
          </cell>
          <cell r="Q88"/>
          <cell r="R88"/>
          <cell r="S88"/>
          <cell r="T88">
            <v>265688</v>
          </cell>
          <cell r="U88">
            <v>57750</v>
          </cell>
        </row>
        <row r="89">
          <cell r="C89">
            <v>37683380126151</v>
          </cell>
          <cell r="D89" t="str">
            <v>Epiphany Prep</v>
          </cell>
          <cell r="E89" t="e">
            <v>#N/A</v>
          </cell>
          <cell r="F89" t="str">
            <v>Epiphany Prep Charter</v>
          </cell>
          <cell r="G89" t="str">
            <v>14-15</v>
          </cell>
          <cell r="H89">
            <v>247</v>
          </cell>
          <cell r="I89">
            <v>251.1</v>
          </cell>
          <cell r="J89" t="str">
            <v>4%</v>
          </cell>
          <cell r="K89">
            <v>157178</v>
          </cell>
          <cell r="L89">
            <v>6287</v>
          </cell>
          <cell r="M89">
            <v>150891</v>
          </cell>
          <cell r="N89">
            <v>83</v>
          </cell>
          <cell r="O89" t="str">
            <v>Epiphany Prep Charter</v>
          </cell>
          <cell r="P89">
            <v>150891</v>
          </cell>
          <cell r="Q89"/>
          <cell r="R89"/>
          <cell r="S89"/>
          <cell r="T89">
            <v>120016</v>
          </cell>
          <cell r="U89">
            <v>30875</v>
          </cell>
        </row>
        <row r="90">
          <cell r="C90">
            <v>37680980133991</v>
          </cell>
          <cell r="D90" t="str">
            <v>Epiphany Prep</v>
          </cell>
          <cell r="E90" t="e">
            <v>#N/A</v>
          </cell>
          <cell r="F90" t="str">
            <v>Epiphany Prep Charter, Escondido</v>
          </cell>
          <cell r="G90" t="str">
            <v>16-17</v>
          </cell>
          <cell r="H90">
            <v>0</v>
          </cell>
          <cell r="I90">
            <v>320</v>
          </cell>
          <cell r="J90">
            <v>0.04</v>
          </cell>
          <cell r="K90">
            <v>160960</v>
          </cell>
          <cell r="L90">
            <v>6438</v>
          </cell>
          <cell r="M90">
            <v>154522</v>
          </cell>
          <cell r="N90">
            <v>84</v>
          </cell>
          <cell r="O90" t="str">
            <v>Epiphany Prep Charter, Escondido</v>
          </cell>
          <cell r="P90">
            <v>154522</v>
          </cell>
          <cell r="Q90"/>
          <cell r="R90"/>
          <cell r="S90"/>
          <cell r="T90">
            <v>154522</v>
          </cell>
          <cell r="U90">
            <v>0</v>
          </cell>
        </row>
        <row r="91">
          <cell r="C91">
            <v>43694274330726</v>
          </cell>
          <cell r="D91" t="str">
            <v>Escuela Popular Del Pueblo</v>
          </cell>
          <cell r="E91" t="e">
            <v>#N/A</v>
          </cell>
          <cell r="F91" t="str">
            <v>Escuela Popular Accelerated Family Learning Center</v>
          </cell>
          <cell r="G91" t="str">
            <v>16-17</v>
          </cell>
          <cell r="H91">
            <v>393</v>
          </cell>
          <cell r="I91">
            <v>408</v>
          </cell>
          <cell r="J91">
            <v>0.06</v>
          </cell>
          <cell r="K91">
            <v>254349</v>
          </cell>
          <cell r="L91">
            <v>15262</v>
          </cell>
          <cell r="M91">
            <v>239087</v>
          </cell>
          <cell r="N91">
            <v>85</v>
          </cell>
          <cell r="O91" t="str">
            <v>Escuela Popular Accelerated Family Learning Center</v>
          </cell>
          <cell r="P91">
            <v>239087</v>
          </cell>
          <cell r="Q91"/>
          <cell r="R91"/>
          <cell r="S91"/>
          <cell r="T91">
            <v>189962</v>
          </cell>
          <cell r="U91">
            <v>49125</v>
          </cell>
        </row>
        <row r="92">
          <cell r="C92">
            <v>43694270107151</v>
          </cell>
          <cell r="D92" t="str">
            <v>Escuela Popular Del Pueblo</v>
          </cell>
          <cell r="E92" t="e">
            <v>#N/A</v>
          </cell>
          <cell r="F92" t="str">
            <v>Escuela Popular/Center for Training and Careers</v>
          </cell>
          <cell r="G92" t="str">
            <v>16-17</v>
          </cell>
          <cell r="H92">
            <v>812</v>
          </cell>
          <cell r="I92">
            <v>81</v>
          </cell>
          <cell r="J92">
            <v>0.06</v>
          </cell>
          <cell r="K92">
            <v>142243</v>
          </cell>
          <cell r="L92">
            <v>8535</v>
          </cell>
          <cell r="M92">
            <v>133708</v>
          </cell>
          <cell r="N92">
            <v>86</v>
          </cell>
          <cell r="O92" t="str">
            <v>Escuela Popular/Center for Training and Careers</v>
          </cell>
          <cell r="P92">
            <v>133708</v>
          </cell>
          <cell r="Q92"/>
          <cell r="R92"/>
          <cell r="S92"/>
          <cell r="T92">
            <v>32208</v>
          </cell>
          <cell r="U92">
            <v>101500</v>
          </cell>
        </row>
        <row r="93">
          <cell r="C93">
            <v>43104390121780</v>
          </cell>
          <cell r="D93" t="str">
            <v>Flex Academies</v>
          </cell>
          <cell r="E93" t="e">
            <v>#N/A</v>
          </cell>
          <cell r="F93" t="str">
            <v>Silicon Valley Flex Academy</v>
          </cell>
          <cell r="G93" t="str">
            <v>11-12</v>
          </cell>
          <cell r="H93">
            <v>232</v>
          </cell>
          <cell r="I93">
            <v>226.66</v>
          </cell>
          <cell r="J93" t="str">
            <v>4%</v>
          </cell>
          <cell r="K93">
            <v>143010</v>
          </cell>
          <cell r="L93">
            <v>5720</v>
          </cell>
          <cell r="M93">
            <v>137290</v>
          </cell>
          <cell r="N93">
            <v>87</v>
          </cell>
          <cell r="O93" t="str">
            <v>Silicon Valley Flex Academy</v>
          </cell>
          <cell r="P93">
            <v>137290</v>
          </cell>
          <cell r="Q93"/>
          <cell r="R93"/>
          <cell r="S93"/>
          <cell r="T93">
            <v>108290</v>
          </cell>
          <cell r="U93">
            <v>29000</v>
          </cell>
        </row>
        <row r="94">
          <cell r="C94">
            <v>34103480124651</v>
          </cell>
          <cell r="D94" t="str">
            <v>Fortune</v>
          </cell>
          <cell r="E94" t="e">
            <v>#N/A</v>
          </cell>
          <cell r="F94" t="str">
            <v>Fortune</v>
          </cell>
          <cell r="G94" t="str">
            <v>11-12</v>
          </cell>
          <cell r="H94">
            <v>1195</v>
          </cell>
          <cell r="I94">
            <v>1292</v>
          </cell>
          <cell r="J94" t="str">
            <v>4%</v>
          </cell>
          <cell r="K94">
            <v>799251</v>
          </cell>
          <cell r="L94">
            <v>31970</v>
          </cell>
          <cell r="M94">
            <v>767281</v>
          </cell>
          <cell r="N94">
            <v>88</v>
          </cell>
          <cell r="O94" t="str">
            <v>Fortune</v>
          </cell>
          <cell r="P94">
            <v>767281</v>
          </cell>
          <cell r="Q94"/>
          <cell r="R94"/>
          <cell r="S94"/>
          <cell r="T94">
            <v>617906</v>
          </cell>
          <cell r="U94">
            <v>149375</v>
          </cell>
        </row>
        <row r="95">
          <cell r="C95">
            <v>36678760122317</v>
          </cell>
          <cell r="D95" t="str">
            <v>Fortune</v>
          </cell>
          <cell r="E95" t="e">
            <v>#N/A</v>
          </cell>
          <cell r="F95" t="str">
            <v>Hardy Brown College Prep</v>
          </cell>
          <cell r="G95" t="str">
            <v>10-11</v>
          </cell>
          <cell r="H95">
            <v>367</v>
          </cell>
          <cell r="I95">
            <v>397</v>
          </cell>
          <cell r="J95" t="str">
            <v>4%</v>
          </cell>
          <cell r="K95">
            <v>245566</v>
          </cell>
          <cell r="L95">
            <v>9823</v>
          </cell>
          <cell r="M95">
            <v>235743</v>
          </cell>
          <cell r="N95">
            <v>89</v>
          </cell>
          <cell r="O95" t="str">
            <v>Hardy Brown College Prep</v>
          </cell>
          <cell r="P95">
            <v>235743</v>
          </cell>
          <cell r="Q95"/>
          <cell r="R95"/>
          <cell r="S95"/>
          <cell r="T95">
            <v>189868</v>
          </cell>
          <cell r="U95">
            <v>45875</v>
          </cell>
        </row>
        <row r="96">
          <cell r="C96">
            <v>34674470128124</v>
          </cell>
          <cell r="D96" t="str">
            <v>Gateway</v>
          </cell>
          <cell r="E96" t="e">
            <v>#N/A</v>
          </cell>
          <cell r="F96" t="str">
            <v>Gateway International</v>
          </cell>
          <cell r="G96" t="str">
            <v>13-14</v>
          </cell>
          <cell r="H96">
            <v>480</v>
          </cell>
          <cell r="I96">
            <v>489</v>
          </cell>
          <cell r="J96" t="str">
            <v>4%</v>
          </cell>
          <cell r="K96">
            <v>305967</v>
          </cell>
          <cell r="L96">
            <v>12238</v>
          </cell>
          <cell r="M96">
            <v>293729</v>
          </cell>
          <cell r="N96">
            <v>90</v>
          </cell>
          <cell r="O96" t="str">
            <v>Gateway International</v>
          </cell>
          <cell r="P96">
            <v>293729</v>
          </cell>
          <cell r="Q96"/>
          <cell r="R96"/>
          <cell r="S96"/>
          <cell r="T96">
            <v>233729</v>
          </cell>
          <cell r="U96">
            <v>60000</v>
          </cell>
        </row>
        <row r="97">
          <cell r="C97">
            <v>57105790132464</v>
          </cell>
          <cell r="D97" t="str">
            <v>Gateway</v>
          </cell>
          <cell r="E97" t="e">
            <v>#N/A</v>
          </cell>
          <cell r="F97" t="str">
            <v>Empowering Possibilities Charter</v>
          </cell>
          <cell r="G97" t="str">
            <v>15-16</v>
          </cell>
          <cell r="H97">
            <v>322</v>
          </cell>
          <cell r="I97">
            <v>349.2</v>
          </cell>
          <cell r="J97">
            <v>0.04</v>
          </cell>
          <cell r="K97">
            <v>215898</v>
          </cell>
          <cell r="L97">
            <v>8636</v>
          </cell>
          <cell r="M97">
            <v>207262</v>
          </cell>
          <cell r="N97">
            <v>91</v>
          </cell>
          <cell r="O97" t="str">
            <v>Empowering Possibilities Charter</v>
          </cell>
          <cell r="P97">
            <v>207262</v>
          </cell>
          <cell r="Q97"/>
          <cell r="R97"/>
          <cell r="S97"/>
          <cell r="T97">
            <v>167012</v>
          </cell>
          <cell r="U97">
            <v>40250</v>
          </cell>
        </row>
        <row r="98">
          <cell r="C98">
            <v>30664230131417</v>
          </cell>
          <cell r="D98" t="str">
            <v>GOALS</v>
          </cell>
          <cell r="E98" t="e">
            <v>#N/A</v>
          </cell>
          <cell r="F98" t="str">
            <v>GOALS Academy</v>
          </cell>
          <cell r="G98" t="str">
            <v>16-17</v>
          </cell>
          <cell r="H98">
            <v>196</v>
          </cell>
          <cell r="I98">
            <v>240</v>
          </cell>
          <cell r="J98">
            <v>0.06</v>
          </cell>
          <cell r="K98">
            <v>145220</v>
          </cell>
          <cell r="L98">
            <v>8713</v>
          </cell>
          <cell r="M98">
            <v>136507</v>
          </cell>
          <cell r="N98">
            <v>92</v>
          </cell>
          <cell r="O98" t="str">
            <v>GOALS Academy</v>
          </cell>
          <cell r="P98">
            <v>136507</v>
          </cell>
          <cell r="Q98"/>
          <cell r="R98"/>
          <cell r="S98"/>
          <cell r="T98">
            <v>112007</v>
          </cell>
          <cell r="U98">
            <v>24500</v>
          </cell>
        </row>
        <row r="99">
          <cell r="C99">
            <v>37684520124917</v>
          </cell>
          <cell r="D99" t="str">
            <v>Guajome</v>
          </cell>
          <cell r="E99" t="e">
            <v>#N/A</v>
          </cell>
          <cell r="F99" t="str">
            <v>Guajome Learning Center</v>
          </cell>
          <cell r="G99" t="str">
            <v>16-17</v>
          </cell>
          <cell r="H99">
            <v>68</v>
          </cell>
          <cell r="I99">
            <v>80</v>
          </cell>
          <cell r="J99">
            <v>0.06</v>
          </cell>
          <cell r="K99">
            <v>48740</v>
          </cell>
          <cell r="L99">
            <v>2924</v>
          </cell>
          <cell r="M99">
            <v>45816</v>
          </cell>
          <cell r="N99">
            <v>93</v>
          </cell>
          <cell r="O99" t="str">
            <v>Guajome Learning Center</v>
          </cell>
          <cell r="P99">
            <v>45816</v>
          </cell>
          <cell r="Q99"/>
          <cell r="R99"/>
          <cell r="S99"/>
          <cell r="T99">
            <v>37316</v>
          </cell>
          <cell r="U99">
            <v>8500</v>
          </cell>
        </row>
        <row r="100">
          <cell r="C100">
            <v>37684523730942</v>
          </cell>
          <cell r="D100" t="str">
            <v>Guajome</v>
          </cell>
          <cell r="E100" t="e">
            <v>#N/A</v>
          </cell>
          <cell r="F100" t="str">
            <v>Guajome Park Academy Charter</v>
          </cell>
          <cell r="G100" t="str">
            <v>16-17</v>
          </cell>
          <cell r="H100">
            <v>1342</v>
          </cell>
          <cell r="I100">
            <v>1150</v>
          </cell>
          <cell r="J100">
            <v>0.06</v>
          </cell>
          <cell r="K100">
            <v>746200</v>
          </cell>
          <cell r="L100">
            <v>44772</v>
          </cell>
          <cell r="M100">
            <v>701428</v>
          </cell>
          <cell r="N100">
            <v>94</v>
          </cell>
          <cell r="O100" t="str">
            <v>Guajome Park Academy Charter</v>
          </cell>
          <cell r="P100">
            <v>701428</v>
          </cell>
          <cell r="Q100"/>
          <cell r="R100"/>
          <cell r="S100"/>
          <cell r="T100">
            <v>533678</v>
          </cell>
          <cell r="U100">
            <v>167750</v>
          </cell>
        </row>
        <row r="101">
          <cell r="C101">
            <v>33751923330917</v>
          </cell>
          <cell r="D101" t="str">
            <v>Heritage Classical</v>
          </cell>
          <cell r="E101" t="e">
            <v>#N/A</v>
          </cell>
          <cell r="F101" t="str">
            <v>Temecula Preparatory</v>
          </cell>
          <cell r="G101" t="str">
            <v>13-14</v>
          </cell>
          <cell r="H101">
            <v>1062</v>
          </cell>
          <cell r="I101">
            <v>1033.92</v>
          </cell>
          <cell r="J101" t="str">
            <v>4%</v>
          </cell>
          <cell r="K101">
            <v>652812</v>
          </cell>
          <cell r="L101">
            <v>26112</v>
          </cell>
          <cell r="M101">
            <v>626700</v>
          </cell>
          <cell r="N101">
            <v>95</v>
          </cell>
          <cell r="O101" t="str">
            <v>Temecula Preparatory</v>
          </cell>
          <cell r="P101">
            <v>626700</v>
          </cell>
          <cell r="Q101"/>
          <cell r="R101"/>
          <cell r="S101"/>
          <cell r="T101">
            <v>493950</v>
          </cell>
          <cell r="U101">
            <v>132750</v>
          </cell>
        </row>
        <row r="102">
          <cell r="C102">
            <v>19753090131987</v>
          </cell>
          <cell r="D102" t="str">
            <v>iLead Charter</v>
          </cell>
          <cell r="E102" t="e">
            <v>#N/A</v>
          </cell>
          <cell r="F102" t="str">
            <v>iLEAD Innovation Studios</v>
          </cell>
          <cell r="G102" t="str">
            <v>15-16</v>
          </cell>
          <cell r="H102">
            <v>1861</v>
          </cell>
          <cell r="I102">
            <v>1843</v>
          </cell>
          <cell r="J102" t="str">
            <v>4%</v>
          </cell>
          <cell r="K102">
            <v>1159654</v>
          </cell>
          <cell r="L102">
            <v>46386</v>
          </cell>
          <cell r="M102">
            <v>1113268</v>
          </cell>
          <cell r="N102">
            <v>96</v>
          </cell>
          <cell r="O102" t="str">
            <v>iLEAD Innovation Studios</v>
          </cell>
          <cell r="P102">
            <v>1113268</v>
          </cell>
          <cell r="Q102"/>
          <cell r="R102"/>
          <cell r="S102"/>
          <cell r="T102">
            <v>880643</v>
          </cell>
          <cell r="U102">
            <v>232625</v>
          </cell>
        </row>
        <row r="103">
          <cell r="C103">
            <v>19646670125559</v>
          </cell>
          <cell r="D103" t="str">
            <v>iLead Charter</v>
          </cell>
          <cell r="E103" t="e">
            <v>#N/A</v>
          </cell>
          <cell r="F103" t="str">
            <v>iLEAD Lancaster Charter</v>
          </cell>
          <cell r="G103" t="str">
            <v>12-13</v>
          </cell>
          <cell r="H103">
            <v>613</v>
          </cell>
          <cell r="I103">
            <v>586</v>
          </cell>
          <cell r="J103" t="str">
            <v>4%</v>
          </cell>
          <cell r="K103">
            <v>371383</v>
          </cell>
          <cell r="L103">
            <v>14855</v>
          </cell>
          <cell r="M103">
            <v>356528</v>
          </cell>
          <cell r="N103">
            <v>97</v>
          </cell>
          <cell r="O103" t="str">
            <v>iLEAD Lancaster Charter</v>
          </cell>
          <cell r="P103">
            <v>356528</v>
          </cell>
          <cell r="Q103"/>
          <cell r="R103"/>
          <cell r="S103"/>
          <cell r="T103">
            <v>279903</v>
          </cell>
          <cell r="U103">
            <v>76625</v>
          </cell>
        </row>
        <row r="104">
          <cell r="C104">
            <v>19651360117234</v>
          </cell>
          <cell r="D104" t="str">
            <v>iLead Charter</v>
          </cell>
          <cell r="E104" t="e">
            <v>#N/A</v>
          </cell>
          <cell r="F104" t="str">
            <v>Santa Clarita Valley International Charter School</v>
          </cell>
          <cell r="G104" t="str">
            <v>11-12</v>
          </cell>
          <cell r="H104">
            <v>1004</v>
          </cell>
          <cell r="I104">
            <v>978</v>
          </cell>
          <cell r="J104" t="str">
            <v>4%</v>
          </cell>
          <cell r="K104">
            <v>617434</v>
          </cell>
          <cell r="L104">
            <v>24697</v>
          </cell>
          <cell r="M104">
            <v>592737</v>
          </cell>
          <cell r="N104">
            <v>98</v>
          </cell>
          <cell r="O104" t="str">
            <v>Santa Clarita Valley International Charter School</v>
          </cell>
          <cell r="P104">
            <v>592737</v>
          </cell>
          <cell r="Q104"/>
          <cell r="R104"/>
          <cell r="S104"/>
          <cell r="T104">
            <v>467237</v>
          </cell>
          <cell r="U104">
            <v>125500</v>
          </cell>
        </row>
        <row r="105">
          <cell r="C105">
            <v>33103300125385</v>
          </cell>
          <cell r="D105" t="str">
            <v>Imagine Schools</v>
          </cell>
          <cell r="E105" t="e">
            <v>#N/A</v>
          </cell>
          <cell r="F105" t="str">
            <v>Imagine Schools Riverside</v>
          </cell>
          <cell r="G105" t="str">
            <v>13-14</v>
          </cell>
          <cell r="H105">
            <v>267</v>
          </cell>
          <cell r="I105">
            <v>443</v>
          </cell>
          <cell r="J105" t="str">
            <v>4%</v>
          </cell>
          <cell r="K105">
            <v>256204</v>
          </cell>
          <cell r="L105">
            <v>10248</v>
          </cell>
          <cell r="M105">
            <v>245956</v>
          </cell>
          <cell r="N105">
            <v>99</v>
          </cell>
          <cell r="O105" t="str">
            <v>Imagine Schools Riverside</v>
          </cell>
          <cell r="P105">
            <v>245956</v>
          </cell>
          <cell r="Q105"/>
          <cell r="R105"/>
          <cell r="S105"/>
          <cell r="T105">
            <v>212581</v>
          </cell>
          <cell r="U105">
            <v>33375</v>
          </cell>
        </row>
        <row r="106">
          <cell r="C106">
            <v>19765470118760</v>
          </cell>
          <cell r="D106" t="str">
            <v>Ingenium</v>
          </cell>
          <cell r="E106" t="e">
            <v>#N/A</v>
          </cell>
          <cell r="F106" t="str">
            <v>Barack Obama Charter</v>
          </cell>
          <cell r="G106" t="str">
            <v>09-10</v>
          </cell>
          <cell r="H106">
            <v>315</v>
          </cell>
          <cell r="I106">
            <v>310</v>
          </cell>
          <cell r="J106" t="str">
            <v>4%</v>
          </cell>
          <cell r="K106">
            <v>195305</v>
          </cell>
          <cell r="L106">
            <v>7812</v>
          </cell>
          <cell r="M106">
            <v>187493</v>
          </cell>
          <cell r="N106">
            <v>100</v>
          </cell>
          <cell r="O106" t="str">
            <v>Barack Obama Charter</v>
          </cell>
          <cell r="P106">
            <v>187493</v>
          </cell>
          <cell r="Q106"/>
          <cell r="R106"/>
          <cell r="S106"/>
          <cell r="T106">
            <v>148118</v>
          </cell>
          <cell r="U106">
            <v>39375</v>
          </cell>
        </row>
        <row r="107">
          <cell r="C107">
            <v>31103140119214</v>
          </cell>
          <cell r="D107" t="str">
            <v>Inspire Charter Schools</v>
          </cell>
          <cell r="E107" t="e">
            <v>#N/A</v>
          </cell>
          <cell r="F107" t="str">
            <v>CORE Placer Charter</v>
          </cell>
          <cell r="G107" t="str">
            <v>16-17</v>
          </cell>
          <cell r="H107">
            <v>239</v>
          </cell>
          <cell r="I107">
            <v>250</v>
          </cell>
          <cell r="J107">
            <v>0.05</v>
          </cell>
          <cell r="K107">
            <v>155625</v>
          </cell>
          <cell r="L107">
            <v>7781</v>
          </cell>
          <cell r="M107">
            <v>147844</v>
          </cell>
          <cell r="N107">
            <v>101</v>
          </cell>
          <cell r="O107" t="str">
            <v>CORE Placer Charter</v>
          </cell>
          <cell r="P107">
            <v>147844</v>
          </cell>
          <cell r="Q107"/>
          <cell r="R107"/>
          <cell r="S107"/>
          <cell r="T107">
            <v>117969</v>
          </cell>
          <cell r="U107">
            <v>29875</v>
          </cell>
        </row>
        <row r="108">
          <cell r="C108">
            <v>19753090129742</v>
          </cell>
          <cell r="D108" t="str">
            <v>Inspire Charter Schools</v>
          </cell>
          <cell r="E108" t="e">
            <v>#N/A</v>
          </cell>
          <cell r="F108" t="str">
            <v xml:space="preserve">Inspire Charter School  </v>
          </cell>
          <cell r="G108" t="str">
            <v>16-17</v>
          </cell>
          <cell r="H108">
            <v>836</v>
          </cell>
          <cell r="I108">
            <v>1050</v>
          </cell>
          <cell r="J108">
            <v>0.05</v>
          </cell>
          <cell r="K108">
            <v>632650</v>
          </cell>
          <cell r="L108">
            <v>31633</v>
          </cell>
          <cell r="M108">
            <v>601017</v>
          </cell>
          <cell r="N108">
            <v>102</v>
          </cell>
          <cell r="O108" t="str">
            <v xml:space="preserve">Inspire Charter School  </v>
          </cell>
          <cell r="P108">
            <v>601017</v>
          </cell>
          <cell r="Q108"/>
          <cell r="R108"/>
          <cell r="S108"/>
          <cell r="T108">
            <v>496517</v>
          </cell>
          <cell r="U108">
            <v>104500</v>
          </cell>
        </row>
        <row r="109">
          <cell r="C109"/>
          <cell r="D109" t="str">
            <v>Inspire Charter Schools</v>
          </cell>
          <cell r="E109" t="str">
            <v/>
          </cell>
          <cell r="F109" t="str">
            <v>Inspire Charter School-Central</v>
          </cell>
          <cell r="G109" t="str">
            <v>16-17</v>
          </cell>
          <cell r="H109">
            <v>0</v>
          </cell>
          <cell r="I109">
            <v>350</v>
          </cell>
          <cell r="J109">
            <v>0.05</v>
          </cell>
          <cell r="K109">
            <v>176050</v>
          </cell>
          <cell r="L109">
            <v>8803</v>
          </cell>
          <cell r="M109">
            <v>167247</v>
          </cell>
          <cell r="N109">
            <v>103</v>
          </cell>
          <cell r="O109" t="str">
            <v>Inspire Charter School-Central</v>
          </cell>
          <cell r="P109">
            <v>167247</v>
          </cell>
          <cell r="Q109"/>
          <cell r="R109"/>
          <cell r="S109"/>
          <cell r="T109">
            <v>167247</v>
          </cell>
          <cell r="U109">
            <v>0</v>
          </cell>
        </row>
        <row r="110">
          <cell r="C110">
            <v>3</v>
          </cell>
          <cell r="D110" t="str">
            <v>Inspire Charter Schools</v>
          </cell>
          <cell r="E110" t="e">
            <v>#N/A</v>
          </cell>
          <cell r="F110" t="str">
            <v>Inspire Charter School-Kern</v>
          </cell>
          <cell r="G110" t="str">
            <v>16-17</v>
          </cell>
          <cell r="H110">
            <v>0</v>
          </cell>
          <cell r="I110">
            <v>350</v>
          </cell>
          <cell r="J110">
            <v>0.05</v>
          </cell>
          <cell r="K110">
            <v>176050</v>
          </cell>
          <cell r="L110">
            <v>8803</v>
          </cell>
          <cell r="M110">
            <v>167247</v>
          </cell>
          <cell r="N110">
            <v>104</v>
          </cell>
          <cell r="O110" t="str">
            <v>Inspire Charter School-Kern</v>
          </cell>
          <cell r="P110">
            <v>167247</v>
          </cell>
          <cell r="Q110"/>
          <cell r="R110"/>
          <cell r="S110"/>
          <cell r="T110">
            <v>167247</v>
          </cell>
          <cell r="U110">
            <v>0</v>
          </cell>
        </row>
        <row r="111">
          <cell r="C111">
            <v>37680490132506</v>
          </cell>
          <cell r="D111" t="str">
            <v>Inspire Charter Schools</v>
          </cell>
          <cell r="E111" t="e">
            <v>#N/A</v>
          </cell>
          <cell r="F111" t="str">
            <v>Inspire Charter School - South</v>
          </cell>
          <cell r="G111" t="str">
            <v>15-16</v>
          </cell>
          <cell r="H111">
            <v>826</v>
          </cell>
          <cell r="I111">
            <v>1546</v>
          </cell>
          <cell r="J111" t="str">
            <v>5%</v>
          </cell>
          <cell r="K111">
            <v>880888</v>
          </cell>
          <cell r="L111">
            <v>44044</v>
          </cell>
          <cell r="M111">
            <v>836844</v>
          </cell>
          <cell r="N111">
            <v>105</v>
          </cell>
          <cell r="O111" t="str">
            <v>Inspire Charter School - South</v>
          </cell>
          <cell r="P111">
            <v>836844</v>
          </cell>
          <cell r="Q111"/>
          <cell r="R111"/>
          <cell r="S111"/>
          <cell r="T111">
            <v>733594</v>
          </cell>
          <cell r="U111">
            <v>103250</v>
          </cell>
        </row>
        <row r="112">
          <cell r="C112">
            <v>51714560133934</v>
          </cell>
          <cell r="D112" t="str">
            <v>Inspire Charter Schools</v>
          </cell>
          <cell r="E112" t="e">
            <v>#N/A</v>
          </cell>
          <cell r="F112" t="str">
            <v>Inspire Charter School-North</v>
          </cell>
          <cell r="G112" t="str">
            <v>16-17</v>
          </cell>
          <cell r="H112">
            <v>0</v>
          </cell>
          <cell r="I112">
            <v>350</v>
          </cell>
          <cell r="J112">
            <v>0.05</v>
          </cell>
          <cell r="K112">
            <v>176050</v>
          </cell>
          <cell r="L112">
            <v>8803</v>
          </cell>
          <cell r="M112">
            <v>167247</v>
          </cell>
          <cell r="N112">
            <v>106</v>
          </cell>
          <cell r="O112" t="str">
            <v>Inspire Charter School-North</v>
          </cell>
          <cell r="P112">
            <v>167247</v>
          </cell>
          <cell r="Q112"/>
          <cell r="R112"/>
          <cell r="S112"/>
          <cell r="T112">
            <v>167247</v>
          </cell>
          <cell r="U112">
            <v>0</v>
          </cell>
        </row>
        <row r="113">
          <cell r="C113">
            <v>51714566053334</v>
          </cell>
          <cell r="D113" t="str">
            <v>Inspire Charter Schools</v>
          </cell>
          <cell r="E113" t="e">
            <v>#N/A</v>
          </cell>
          <cell r="F113" t="str">
            <v>Winship Community School</v>
          </cell>
          <cell r="G113" t="str">
            <v>16-17</v>
          </cell>
          <cell r="H113">
            <v>0</v>
          </cell>
          <cell r="I113">
            <v>250</v>
          </cell>
          <cell r="J113">
            <v>0.05</v>
          </cell>
          <cell r="K113">
            <v>125750</v>
          </cell>
          <cell r="L113">
            <v>6288</v>
          </cell>
          <cell r="M113">
            <v>119462</v>
          </cell>
          <cell r="N113">
            <v>107</v>
          </cell>
          <cell r="O113" t="str">
            <v>Winship Community School</v>
          </cell>
          <cell r="P113">
            <v>119462</v>
          </cell>
          <cell r="Q113"/>
          <cell r="R113"/>
          <cell r="S113"/>
          <cell r="T113">
            <v>119462</v>
          </cell>
          <cell r="U113">
            <v>0</v>
          </cell>
        </row>
        <row r="114">
          <cell r="C114">
            <v>37683386119598</v>
          </cell>
          <cell r="D114" t="str">
            <v>King-Chavez</v>
          </cell>
          <cell r="E114" t="e">
            <v>#N/A</v>
          </cell>
          <cell r="F114" t="str">
            <v>King-Chavez Academy of Excellence</v>
          </cell>
          <cell r="G114" t="str">
            <v>09-10</v>
          </cell>
          <cell r="H114">
            <v>329</v>
          </cell>
          <cell r="I114">
            <v>330</v>
          </cell>
          <cell r="J114" t="str">
            <v>4%</v>
          </cell>
          <cell r="K114">
            <v>207115</v>
          </cell>
          <cell r="L114">
            <v>8285</v>
          </cell>
          <cell r="M114">
            <v>198830</v>
          </cell>
          <cell r="N114">
            <v>108</v>
          </cell>
          <cell r="O114" t="str">
            <v>King-Chavez Academy of Excellence</v>
          </cell>
          <cell r="P114">
            <v>198830</v>
          </cell>
          <cell r="Q114"/>
          <cell r="R114"/>
          <cell r="S114"/>
          <cell r="T114">
            <v>157705</v>
          </cell>
          <cell r="U114">
            <v>41125</v>
          </cell>
        </row>
        <row r="115">
          <cell r="C115">
            <v>37683380109033</v>
          </cell>
          <cell r="D115" t="str">
            <v>King-Chavez</v>
          </cell>
          <cell r="E115" t="e">
            <v>#N/A</v>
          </cell>
          <cell r="F115" t="str">
            <v>King-Chavez Arts Academy</v>
          </cell>
          <cell r="G115" t="str">
            <v>09-10</v>
          </cell>
          <cell r="H115">
            <v>198</v>
          </cell>
          <cell r="I115">
            <v>190</v>
          </cell>
          <cell r="J115" t="str">
            <v>4%</v>
          </cell>
          <cell r="K115">
            <v>120320</v>
          </cell>
          <cell r="L115">
            <v>4813</v>
          </cell>
          <cell r="M115">
            <v>115507</v>
          </cell>
          <cell r="N115">
            <v>109</v>
          </cell>
          <cell r="O115" t="str">
            <v>King-Chavez Arts Academy</v>
          </cell>
          <cell r="P115">
            <v>115507</v>
          </cell>
          <cell r="Q115"/>
          <cell r="R115"/>
          <cell r="S115"/>
          <cell r="T115">
            <v>90757</v>
          </cell>
          <cell r="U115">
            <v>24750</v>
          </cell>
        </row>
        <row r="116">
          <cell r="C116">
            <v>37683380109041</v>
          </cell>
          <cell r="D116" t="str">
            <v>King-Chavez</v>
          </cell>
          <cell r="E116" t="e">
            <v>#N/A</v>
          </cell>
          <cell r="F116" t="str">
            <v>King-Chavez Athletic Academy</v>
          </cell>
          <cell r="G116" t="str">
            <v>09-10</v>
          </cell>
          <cell r="H116">
            <v>199</v>
          </cell>
          <cell r="I116">
            <v>190</v>
          </cell>
          <cell r="J116" t="str">
            <v>4%</v>
          </cell>
          <cell r="K116">
            <v>120445</v>
          </cell>
          <cell r="L116">
            <v>4818</v>
          </cell>
          <cell r="M116">
            <v>115627</v>
          </cell>
          <cell r="N116">
            <v>110</v>
          </cell>
          <cell r="O116" t="str">
            <v>King-Chavez Athletic Academy</v>
          </cell>
          <cell r="P116">
            <v>115627</v>
          </cell>
          <cell r="Q116"/>
          <cell r="R116"/>
          <cell r="S116"/>
          <cell r="T116">
            <v>90752</v>
          </cell>
          <cell r="U116">
            <v>24875</v>
          </cell>
        </row>
        <row r="117">
          <cell r="C117">
            <v>37683380118851</v>
          </cell>
          <cell r="D117" t="str">
            <v>King-Chavez</v>
          </cell>
          <cell r="E117" t="e">
            <v>#N/A</v>
          </cell>
          <cell r="F117" t="str">
            <v>King-Chavez Community High</v>
          </cell>
          <cell r="G117" t="str">
            <v>09-10</v>
          </cell>
          <cell r="H117">
            <v>571</v>
          </cell>
          <cell r="I117">
            <v>550</v>
          </cell>
          <cell r="J117" t="str">
            <v>4%</v>
          </cell>
          <cell r="K117">
            <v>348025</v>
          </cell>
          <cell r="L117">
            <v>13921</v>
          </cell>
          <cell r="M117">
            <v>334104</v>
          </cell>
          <cell r="N117">
            <v>111</v>
          </cell>
          <cell r="O117" t="str">
            <v>King-Chavez Community High</v>
          </cell>
          <cell r="P117">
            <v>334104</v>
          </cell>
          <cell r="Q117"/>
          <cell r="R117"/>
          <cell r="S117"/>
          <cell r="T117">
            <v>262729</v>
          </cell>
          <cell r="U117">
            <v>71375</v>
          </cell>
        </row>
        <row r="118">
          <cell r="C118">
            <v>37683380111906</v>
          </cell>
          <cell r="D118" t="str">
            <v>King-Chavez</v>
          </cell>
          <cell r="E118" t="e">
            <v>#N/A</v>
          </cell>
          <cell r="F118" t="str">
            <v>King-Chavez Preparatory Academy</v>
          </cell>
          <cell r="G118" t="str">
            <v>09-10</v>
          </cell>
          <cell r="H118">
            <v>370</v>
          </cell>
          <cell r="I118">
            <v>350</v>
          </cell>
          <cell r="J118" t="str">
            <v>4%</v>
          </cell>
          <cell r="K118">
            <v>222300</v>
          </cell>
          <cell r="L118">
            <v>8892</v>
          </cell>
          <cell r="M118">
            <v>213408</v>
          </cell>
          <cell r="N118">
            <v>112</v>
          </cell>
          <cell r="O118" t="str">
            <v>King-Chavez Preparatory Academy</v>
          </cell>
          <cell r="P118">
            <v>213408</v>
          </cell>
          <cell r="Q118"/>
          <cell r="R118"/>
          <cell r="S118"/>
          <cell r="T118">
            <v>167158</v>
          </cell>
          <cell r="U118">
            <v>46250</v>
          </cell>
        </row>
        <row r="119">
          <cell r="C119">
            <v>37683386040190</v>
          </cell>
          <cell r="D119" t="str">
            <v>King-Chavez</v>
          </cell>
          <cell r="E119" t="e">
            <v>#N/A</v>
          </cell>
          <cell r="F119" t="str">
            <v>King-Chavez Primary Academy</v>
          </cell>
          <cell r="G119" t="str">
            <v>09-10</v>
          </cell>
          <cell r="H119">
            <v>419</v>
          </cell>
          <cell r="I119">
            <v>395</v>
          </cell>
          <cell r="J119" t="str">
            <v>4%</v>
          </cell>
          <cell r="K119">
            <v>251060</v>
          </cell>
          <cell r="L119">
            <v>10042</v>
          </cell>
          <cell r="M119">
            <v>241018</v>
          </cell>
          <cell r="N119">
            <v>113</v>
          </cell>
          <cell r="O119" t="str">
            <v>King-Chavez Primary Academy</v>
          </cell>
          <cell r="P119">
            <v>241018</v>
          </cell>
          <cell r="Q119"/>
          <cell r="R119"/>
          <cell r="S119"/>
          <cell r="T119">
            <v>188643</v>
          </cell>
          <cell r="U119">
            <v>52375</v>
          </cell>
        </row>
        <row r="120">
          <cell r="C120">
            <v>38684780101337</v>
          </cell>
          <cell r="D120" t="str">
            <v>Kipp Bay Area</v>
          </cell>
          <cell r="E120" t="e">
            <v>#N/A</v>
          </cell>
          <cell r="F120" t="str">
            <v>KIPP Bayview Academy</v>
          </cell>
          <cell r="G120" t="str">
            <v>12-13</v>
          </cell>
          <cell r="H120">
            <v>288</v>
          </cell>
          <cell r="I120">
            <v>250</v>
          </cell>
          <cell r="J120" t="str">
            <v>4%</v>
          </cell>
          <cell r="K120">
            <v>161750</v>
          </cell>
          <cell r="L120">
            <v>6470</v>
          </cell>
          <cell r="M120">
            <v>155280</v>
          </cell>
          <cell r="N120">
            <v>114</v>
          </cell>
          <cell r="O120" t="str">
            <v>KIPP Bayview Academy</v>
          </cell>
          <cell r="P120">
            <v>155280</v>
          </cell>
          <cell r="Q120"/>
          <cell r="R120"/>
          <cell r="S120"/>
          <cell r="T120">
            <v>119280</v>
          </cell>
          <cell r="U120">
            <v>36000</v>
          </cell>
        </row>
        <row r="121">
          <cell r="C121">
            <v>1612590115014</v>
          </cell>
          <cell r="D121" t="str">
            <v>Kipp Bay Area</v>
          </cell>
          <cell r="E121" t="e">
            <v>#N/A</v>
          </cell>
          <cell r="F121" t="str">
            <v>KIPP Bridge Charter School</v>
          </cell>
          <cell r="G121" t="str">
            <v>12-13</v>
          </cell>
          <cell r="H121">
            <v>317</v>
          </cell>
          <cell r="I121">
            <v>300</v>
          </cell>
          <cell r="J121" t="str">
            <v>4%</v>
          </cell>
          <cell r="K121">
            <v>190525</v>
          </cell>
          <cell r="L121">
            <v>7621</v>
          </cell>
          <cell r="M121">
            <v>182904</v>
          </cell>
          <cell r="N121">
            <v>115</v>
          </cell>
          <cell r="O121" t="str">
            <v>KIPP Bridge Charter School</v>
          </cell>
          <cell r="P121">
            <v>182904</v>
          </cell>
          <cell r="Q121"/>
          <cell r="R121"/>
          <cell r="S121"/>
          <cell r="T121">
            <v>143279</v>
          </cell>
          <cell r="U121">
            <v>39625</v>
          </cell>
        </row>
        <row r="122">
          <cell r="C122">
            <v>41690050132068</v>
          </cell>
          <cell r="D122" t="str">
            <v>Kipp Bay Area</v>
          </cell>
          <cell r="E122" t="e">
            <v>#N/A</v>
          </cell>
          <cell r="F122" t="str">
            <v>KIPP Excelencia Community Preparatory</v>
          </cell>
          <cell r="G122" t="str">
            <v>15-16</v>
          </cell>
          <cell r="H122">
            <v>212</v>
          </cell>
          <cell r="I122">
            <v>250</v>
          </cell>
          <cell r="J122" t="str">
            <v>4%</v>
          </cell>
          <cell r="K122">
            <v>152250</v>
          </cell>
          <cell r="L122">
            <v>6090</v>
          </cell>
          <cell r="M122">
            <v>146160</v>
          </cell>
          <cell r="N122">
            <v>116</v>
          </cell>
          <cell r="O122" t="str">
            <v>KIPP Excelencia Community Preparatory</v>
          </cell>
          <cell r="P122">
            <v>146160</v>
          </cell>
          <cell r="Q122"/>
          <cell r="R122"/>
          <cell r="S122"/>
          <cell r="T122">
            <v>119660</v>
          </cell>
          <cell r="U122">
            <v>26500</v>
          </cell>
        </row>
        <row r="123">
          <cell r="C123">
            <v>43693690106633</v>
          </cell>
          <cell r="D123" t="str">
            <v>Kipp Bay Area</v>
          </cell>
          <cell r="E123" t="e">
            <v>#N/A</v>
          </cell>
          <cell r="F123" t="str">
            <v>KIPP Heartwood Academy</v>
          </cell>
          <cell r="G123" t="str">
            <v>12-13</v>
          </cell>
          <cell r="H123">
            <v>406</v>
          </cell>
          <cell r="I123">
            <v>400</v>
          </cell>
          <cell r="J123" t="str">
            <v>4%</v>
          </cell>
          <cell r="K123">
            <v>251950</v>
          </cell>
          <cell r="L123">
            <v>10078</v>
          </cell>
          <cell r="M123">
            <v>241872</v>
          </cell>
          <cell r="N123">
            <v>117</v>
          </cell>
          <cell r="O123" t="str">
            <v>KIPP Heartwood Academy</v>
          </cell>
          <cell r="P123">
            <v>241872</v>
          </cell>
          <cell r="Q123"/>
          <cell r="R123"/>
          <cell r="S123"/>
          <cell r="T123">
            <v>191122</v>
          </cell>
          <cell r="U123">
            <v>50750</v>
          </cell>
        </row>
        <row r="124">
          <cell r="C124">
            <v>43694500129205</v>
          </cell>
          <cell r="D124" t="str">
            <v>Kipp Bay Area</v>
          </cell>
          <cell r="E124" t="e">
            <v>#N/A</v>
          </cell>
          <cell r="F124" t="str">
            <v>KIPP Heritage Academy</v>
          </cell>
          <cell r="G124" t="str">
            <v>14-15</v>
          </cell>
          <cell r="H124">
            <v>216</v>
          </cell>
          <cell r="I124">
            <v>425</v>
          </cell>
          <cell r="J124" t="str">
            <v>4%</v>
          </cell>
          <cell r="K124">
            <v>240775</v>
          </cell>
          <cell r="L124">
            <v>9631</v>
          </cell>
          <cell r="M124">
            <v>231144</v>
          </cell>
          <cell r="N124">
            <v>118</v>
          </cell>
          <cell r="O124" t="str">
            <v>KIPP Heritage Academy</v>
          </cell>
          <cell r="P124">
            <v>231144</v>
          </cell>
          <cell r="Q124"/>
          <cell r="R124"/>
          <cell r="S124"/>
          <cell r="T124">
            <v>204144</v>
          </cell>
          <cell r="U124">
            <v>27000</v>
          </cell>
        </row>
        <row r="125">
          <cell r="C125">
            <v>1613090114421</v>
          </cell>
          <cell r="D125" t="str">
            <v>Kipp Bay Area</v>
          </cell>
          <cell r="E125" t="e">
            <v>#N/A</v>
          </cell>
          <cell r="F125" t="str">
            <v>KIPP King Collegiate High</v>
          </cell>
          <cell r="G125" t="str">
            <v>12-13</v>
          </cell>
          <cell r="H125">
            <v>559</v>
          </cell>
          <cell r="I125">
            <v>545</v>
          </cell>
          <cell r="J125" t="str">
            <v>4%</v>
          </cell>
          <cell r="K125">
            <v>344010</v>
          </cell>
          <cell r="L125">
            <v>13760</v>
          </cell>
          <cell r="M125">
            <v>330250</v>
          </cell>
          <cell r="N125">
            <v>119</v>
          </cell>
          <cell r="O125" t="str">
            <v>KIPP King Collegiate High</v>
          </cell>
          <cell r="P125">
            <v>330250</v>
          </cell>
          <cell r="Q125"/>
          <cell r="R125"/>
          <cell r="S125"/>
          <cell r="T125">
            <v>260375</v>
          </cell>
          <cell r="U125">
            <v>69875</v>
          </cell>
        </row>
        <row r="126">
          <cell r="C126">
            <v>43693690129924</v>
          </cell>
          <cell r="D126" t="str">
            <v>Kipp Bay Area</v>
          </cell>
          <cell r="E126" t="e">
            <v>#N/A</v>
          </cell>
          <cell r="F126" t="str">
            <v>KIPP Prize Academy</v>
          </cell>
          <cell r="G126" t="str">
            <v>14-15</v>
          </cell>
          <cell r="H126">
            <v>206</v>
          </cell>
          <cell r="I126">
            <v>200</v>
          </cell>
          <cell r="J126" t="str">
            <v>4%</v>
          </cell>
          <cell r="K126">
            <v>126350</v>
          </cell>
          <cell r="L126">
            <v>5054</v>
          </cell>
          <cell r="M126">
            <v>121296</v>
          </cell>
          <cell r="N126">
            <v>120</v>
          </cell>
          <cell r="O126" t="str">
            <v>KIPP Prize Academy</v>
          </cell>
          <cell r="P126">
            <v>121296</v>
          </cell>
          <cell r="Q126"/>
          <cell r="R126"/>
          <cell r="S126"/>
          <cell r="T126">
            <v>95546</v>
          </cell>
          <cell r="U126">
            <v>25750</v>
          </cell>
        </row>
        <row r="127">
          <cell r="C127">
            <v>38684780101352</v>
          </cell>
          <cell r="D127" t="str">
            <v>Kipp Bay Area</v>
          </cell>
          <cell r="E127" t="e">
            <v>#N/A</v>
          </cell>
          <cell r="F127" t="str">
            <v>KIPP San Francisco Bay Academy</v>
          </cell>
          <cell r="G127" t="str">
            <v>12-13</v>
          </cell>
          <cell r="H127">
            <v>374</v>
          </cell>
          <cell r="I127">
            <v>360</v>
          </cell>
          <cell r="J127" t="str">
            <v>4%</v>
          </cell>
          <cell r="K127">
            <v>227830</v>
          </cell>
          <cell r="L127">
            <v>9113</v>
          </cell>
          <cell r="M127">
            <v>218717</v>
          </cell>
          <cell r="N127">
            <v>121</v>
          </cell>
          <cell r="O127" t="str">
            <v>KIPP San Francisco Bay Academy</v>
          </cell>
          <cell r="P127">
            <v>218717</v>
          </cell>
          <cell r="Q127"/>
          <cell r="R127"/>
          <cell r="S127"/>
          <cell r="T127">
            <v>171967</v>
          </cell>
          <cell r="U127">
            <v>46750</v>
          </cell>
        </row>
        <row r="128">
          <cell r="C128">
            <v>38684780127530</v>
          </cell>
          <cell r="D128" t="str">
            <v>Kipp Bay Area</v>
          </cell>
          <cell r="E128" t="e">
            <v>#N/A</v>
          </cell>
          <cell r="F128" t="str">
            <v>KIPP San Francisco College Preparatory</v>
          </cell>
          <cell r="G128" t="str">
            <v>13-14</v>
          </cell>
          <cell r="H128">
            <v>312</v>
          </cell>
          <cell r="I128">
            <v>300</v>
          </cell>
          <cell r="J128" t="str">
            <v>4%</v>
          </cell>
          <cell r="K128">
            <v>189900</v>
          </cell>
          <cell r="L128">
            <v>7596</v>
          </cell>
          <cell r="M128">
            <v>182304</v>
          </cell>
          <cell r="N128">
            <v>122</v>
          </cell>
          <cell r="O128" t="str">
            <v>KIPP San Francisco College Preparatory</v>
          </cell>
          <cell r="P128">
            <v>182304</v>
          </cell>
          <cell r="Q128"/>
          <cell r="R128"/>
          <cell r="S128"/>
          <cell r="T128">
            <v>143304</v>
          </cell>
          <cell r="U128">
            <v>39000</v>
          </cell>
        </row>
        <row r="129">
          <cell r="C129">
            <v>43694270116889</v>
          </cell>
          <cell r="D129" t="str">
            <v>Kipp Bay Area</v>
          </cell>
          <cell r="E129" t="e">
            <v>#N/A</v>
          </cell>
          <cell r="F129" t="str">
            <v>KIPP San Jose Collegiate</v>
          </cell>
          <cell r="G129" t="str">
            <v>12-13</v>
          </cell>
          <cell r="H129">
            <v>484</v>
          </cell>
          <cell r="I129">
            <v>475</v>
          </cell>
          <cell r="J129" t="str">
            <v>4%</v>
          </cell>
          <cell r="K129">
            <v>299425</v>
          </cell>
          <cell r="L129">
            <v>11977</v>
          </cell>
          <cell r="M129">
            <v>287448</v>
          </cell>
          <cell r="N129">
            <v>123</v>
          </cell>
          <cell r="O129" t="str">
            <v>KIPP San Jose Collegiate</v>
          </cell>
          <cell r="P129">
            <v>287448</v>
          </cell>
          <cell r="Q129"/>
          <cell r="R129"/>
          <cell r="S129"/>
          <cell r="T129">
            <v>226948</v>
          </cell>
          <cell r="U129">
            <v>60500</v>
          </cell>
        </row>
        <row r="130">
          <cell r="C130">
            <v>1613090101212</v>
          </cell>
          <cell r="D130" t="str">
            <v>Kipp Bay Area</v>
          </cell>
          <cell r="E130" t="e">
            <v>#N/A</v>
          </cell>
          <cell r="F130" t="str">
            <v>KIPP Summit Academy</v>
          </cell>
          <cell r="G130" t="str">
            <v>12-13</v>
          </cell>
          <cell r="H130">
            <v>416</v>
          </cell>
          <cell r="I130">
            <v>400</v>
          </cell>
          <cell r="J130" t="str">
            <v>4%</v>
          </cell>
          <cell r="K130">
            <v>253200</v>
          </cell>
          <cell r="L130">
            <v>10128</v>
          </cell>
          <cell r="M130">
            <v>243072</v>
          </cell>
          <cell r="N130">
            <v>124</v>
          </cell>
          <cell r="O130" t="str">
            <v>KIPP Summit Academy</v>
          </cell>
          <cell r="P130">
            <v>243072</v>
          </cell>
          <cell r="Q130"/>
          <cell r="R130"/>
          <cell r="S130"/>
          <cell r="T130">
            <v>191072</v>
          </cell>
          <cell r="U130">
            <v>52000</v>
          </cell>
        </row>
        <row r="131">
          <cell r="C131">
            <v>37683380101345</v>
          </cell>
          <cell r="D131" t="str">
            <v>KIPP San Diego</v>
          </cell>
          <cell r="E131" t="e">
            <v>#N/A</v>
          </cell>
          <cell r="F131" t="str">
            <v>KIPP Adelante Preparatory Academy</v>
          </cell>
          <cell r="G131" t="str">
            <v>09-10</v>
          </cell>
          <cell r="H131">
            <v>344</v>
          </cell>
          <cell r="I131">
            <v>347</v>
          </cell>
          <cell r="J131" t="str">
            <v>4%</v>
          </cell>
          <cell r="K131">
            <v>217541</v>
          </cell>
          <cell r="L131">
            <v>8702</v>
          </cell>
          <cell r="M131">
            <v>208839</v>
          </cell>
          <cell r="N131">
            <v>125</v>
          </cell>
          <cell r="O131" t="str">
            <v>KIPP Adelante Preparatory Academy</v>
          </cell>
          <cell r="P131">
            <v>208839</v>
          </cell>
          <cell r="Q131"/>
          <cell r="R131"/>
          <cell r="S131"/>
          <cell r="T131">
            <v>165839</v>
          </cell>
          <cell r="U131">
            <v>43000</v>
          </cell>
        </row>
        <row r="132">
          <cell r="C132">
            <v>36675870120592</v>
          </cell>
          <cell r="D132" t="str">
            <v>Learn 4 Life</v>
          </cell>
          <cell r="E132" t="e">
            <v>#N/A</v>
          </cell>
          <cell r="F132" t="str">
            <v>Alta Vista Public</v>
          </cell>
          <cell r="G132" t="str">
            <v>10-11</v>
          </cell>
          <cell r="H132">
            <v>1563</v>
          </cell>
          <cell r="I132">
            <v>2159</v>
          </cell>
          <cell r="J132" t="str">
            <v>4%</v>
          </cell>
          <cell r="K132">
            <v>1281352</v>
          </cell>
          <cell r="L132">
            <v>51254</v>
          </cell>
          <cell r="M132">
            <v>1230098</v>
          </cell>
          <cell r="N132">
            <v>126</v>
          </cell>
          <cell r="O132" t="str">
            <v>Alta Vista Public</v>
          </cell>
          <cell r="P132">
            <v>1230098</v>
          </cell>
          <cell r="Q132"/>
          <cell r="R132"/>
          <cell r="S132"/>
          <cell r="T132">
            <v>1034723</v>
          </cell>
          <cell r="U132">
            <v>195375</v>
          </cell>
        </row>
        <row r="133">
          <cell r="C133">
            <v>36677360131151</v>
          </cell>
          <cell r="D133" t="str">
            <v>Learn 4 Life</v>
          </cell>
          <cell r="E133" t="e">
            <v>#N/A</v>
          </cell>
          <cell r="F133" t="str">
            <v>Alta Vista South Public Charter</v>
          </cell>
          <cell r="G133" t="str">
            <v>14-15</v>
          </cell>
          <cell r="H133">
            <v>473</v>
          </cell>
          <cell r="I133">
            <v>609.76</v>
          </cell>
          <cell r="J133" t="str">
            <v>4%</v>
          </cell>
          <cell r="K133">
            <v>365834</v>
          </cell>
          <cell r="L133">
            <v>14633</v>
          </cell>
          <cell r="M133">
            <v>351201</v>
          </cell>
          <cell r="N133">
            <v>127</v>
          </cell>
          <cell r="O133" t="str">
            <v>Alta Vista South Public Charter</v>
          </cell>
          <cell r="P133">
            <v>351201</v>
          </cell>
          <cell r="Q133"/>
          <cell r="R133"/>
          <cell r="S133"/>
          <cell r="T133">
            <v>292076</v>
          </cell>
          <cell r="U133">
            <v>59125</v>
          </cell>
        </row>
        <row r="134">
          <cell r="C134">
            <v>10623800124982</v>
          </cell>
          <cell r="D134" t="str">
            <v>Learn 4 Life</v>
          </cell>
          <cell r="E134" t="e">
            <v>#N/A</v>
          </cell>
          <cell r="F134" t="str">
            <v>Ambassador Phillip V. Sanchez Public Charter</v>
          </cell>
          <cell r="G134" t="str">
            <v>12-13</v>
          </cell>
          <cell r="H134">
            <v>591</v>
          </cell>
          <cell r="I134">
            <v>663</v>
          </cell>
          <cell r="J134" t="str">
            <v>4%</v>
          </cell>
          <cell r="K134">
            <v>407364</v>
          </cell>
          <cell r="L134">
            <v>16295</v>
          </cell>
          <cell r="M134">
            <v>391069</v>
          </cell>
          <cell r="N134">
            <v>128</v>
          </cell>
          <cell r="O134" t="str">
            <v>Ambassador Phillip V. Sanchez Public Charter</v>
          </cell>
          <cell r="P134">
            <v>391069</v>
          </cell>
          <cell r="Q134"/>
          <cell r="R134"/>
          <cell r="S134"/>
          <cell r="T134">
            <v>317194</v>
          </cell>
          <cell r="U134">
            <v>73875</v>
          </cell>
        </row>
        <row r="135">
          <cell r="C135">
            <v>19648570112714</v>
          </cell>
          <cell r="D135" t="str">
            <v>Learn 4 Life</v>
          </cell>
          <cell r="E135" t="e">
            <v>#N/A</v>
          </cell>
          <cell r="F135" t="str">
            <v>Antelope Valley Learning Academy</v>
          </cell>
          <cell r="G135" t="str">
            <v>12-13</v>
          </cell>
          <cell r="H135">
            <v>1171</v>
          </cell>
          <cell r="I135">
            <v>1817</v>
          </cell>
          <cell r="J135" t="str">
            <v>4%</v>
          </cell>
          <cell r="K135">
            <v>1060326</v>
          </cell>
          <cell r="L135">
            <v>42413</v>
          </cell>
          <cell r="M135">
            <v>1017913</v>
          </cell>
          <cell r="N135">
            <v>129</v>
          </cell>
          <cell r="O135" t="str">
            <v>Antelope Valley Learning Academy</v>
          </cell>
          <cell r="P135">
            <v>1017913</v>
          </cell>
          <cell r="Q135"/>
          <cell r="R135"/>
          <cell r="S135"/>
          <cell r="T135">
            <v>871538</v>
          </cell>
          <cell r="U135">
            <v>146375</v>
          </cell>
        </row>
        <row r="136">
          <cell r="C136">
            <v>19753090127100</v>
          </cell>
          <cell r="D136" t="str">
            <v>Learn 4 Life</v>
          </cell>
          <cell r="E136" t="e">
            <v>#N/A</v>
          </cell>
          <cell r="F136" t="str">
            <v>Assurance Learning Academy</v>
          </cell>
          <cell r="G136" t="str">
            <v>12-13</v>
          </cell>
          <cell r="H136">
            <v>783</v>
          </cell>
          <cell r="I136">
            <v>880</v>
          </cell>
          <cell r="J136" t="str">
            <v>4%</v>
          </cell>
          <cell r="K136">
            <v>540515</v>
          </cell>
          <cell r="L136">
            <v>21621</v>
          </cell>
          <cell r="M136">
            <v>518894</v>
          </cell>
          <cell r="N136">
            <v>130</v>
          </cell>
          <cell r="O136" t="str">
            <v>Assurance Learning Academy</v>
          </cell>
          <cell r="P136">
            <v>518894</v>
          </cell>
          <cell r="Q136"/>
          <cell r="R136"/>
          <cell r="S136"/>
          <cell r="T136">
            <v>421019</v>
          </cell>
          <cell r="U136">
            <v>97875</v>
          </cell>
        </row>
        <row r="137">
          <cell r="C137">
            <v>54721400123273</v>
          </cell>
          <cell r="D137" t="str">
            <v>Learn 4 Life</v>
          </cell>
          <cell r="E137" t="e">
            <v>#N/A</v>
          </cell>
          <cell r="F137" t="str">
            <v>Crescent Valley Public Charter</v>
          </cell>
          <cell r="G137" t="str">
            <v>11-12</v>
          </cell>
          <cell r="H137">
            <v>530</v>
          </cell>
          <cell r="I137">
            <v>732.33</v>
          </cell>
          <cell r="J137" t="str">
            <v>4%</v>
          </cell>
          <cell r="K137">
            <v>434612</v>
          </cell>
          <cell r="L137">
            <v>17384</v>
          </cell>
          <cell r="M137">
            <v>417228</v>
          </cell>
          <cell r="N137">
            <v>131</v>
          </cell>
          <cell r="O137" t="str">
            <v>Crescent Valley Public Charter</v>
          </cell>
          <cell r="P137">
            <v>417228</v>
          </cell>
          <cell r="Q137"/>
          <cell r="R137"/>
          <cell r="S137"/>
          <cell r="T137">
            <v>350978</v>
          </cell>
          <cell r="U137">
            <v>66250</v>
          </cell>
        </row>
        <row r="138">
          <cell r="C138">
            <v>10625470120535</v>
          </cell>
          <cell r="D138" t="str">
            <v>Learn 4 Life</v>
          </cell>
          <cell r="E138" t="e">
            <v>#N/A</v>
          </cell>
          <cell r="F138" t="str">
            <v>Crescent View South Charter School</v>
          </cell>
          <cell r="G138" t="str">
            <v>12-13</v>
          </cell>
          <cell r="H138">
            <v>582</v>
          </cell>
          <cell r="I138">
            <v>714</v>
          </cell>
          <cell r="J138" t="str">
            <v>4%</v>
          </cell>
          <cell r="K138">
            <v>431892</v>
          </cell>
          <cell r="L138">
            <v>17276</v>
          </cell>
          <cell r="M138">
            <v>414616</v>
          </cell>
          <cell r="N138">
            <v>132</v>
          </cell>
          <cell r="O138" t="str">
            <v>Crescent View South Charter School</v>
          </cell>
          <cell r="P138">
            <v>414616</v>
          </cell>
          <cell r="Q138"/>
          <cell r="R138"/>
          <cell r="S138"/>
          <cell r="T138">
            <v>341866</v>
          </cell>
          <cell r="U138">
            <v>72750</v>
          </cell>
        </row>
        <row r="139">
          <cell r="C139">
            <v>10101080109991</v>
          </cell>
          <cell r="D139" t="str">
            <v>Learn 4 Life</v>
          </cell>
          <cell r="E139" t="e">
            <v>#N/A</v>
          </cell>
          <cell r="F139" t="str">
            <v>Crescent View West Charter High School</v>
          </cell>
          <cell r="G139" t="str">
            <v>12-13</v>
          </cell>
          <cell r="H139">
            <v>396</v>
          </cell>
          <cell r="I139">
            <v>516</v>
          </cell>
          <cell r="J139" t="str">
            <v>4%</v>
          </cell>
          <cell r="K139">
            <v>309048</v>
          </cell>
          <cell r="L139">
            <v>12362</v>
          </cell>
          <cell r="M139">
            <v>296686</v>
          </cell>
          <cell r="N139">
            <v>133</v>
          </cell>
          <cell r="O139" t="str">
            <v>Crescent View West Charter High School</v>
          </cell>
          <cell r="P139">
            <v>296686</v>
          </cell>
          <cell r="Q139"/>
          <cell r="R139"/>
          <cell r="S139"/>
          <cell r="T139">
            <v>247186</v>
          </cell>
          <cell r="U139">
            <v>49500</v>
          </cell>
        </row>
        <row r="140">
          <cell r="C140">
            <v>19642461996537</v>
          </cell>
          <cell r="D140" t="str">
            <v>Learn 4 Life</v>
          </cell>
          <cell r="E140" t="e">
            <v>#N/A</v>
          </cell>
          <cell r="F140" t="str">
            <v>Desert Sands Charter High School</v>
          </cell>
          <cell r="G140" t="str">
            <v>12-13</v>
          </cell>
          <cell r="H140">
            <v>1931</v>
          </cell>
          <cell r="I140">
            <v>2753</v>
          </cell>
          <cell r="J140" t="str">
            <v>4%</v>
          </cell>
          <cell r="K140">
            <v>1626134</v>
          </cell>
          <cell r="L140">
            <v>65045</v>
          </cell>
          <cell r="M140">
            <v>1561089</v>
          </cell>
          <cell r="N140">
            <v>134</v>
          </cell>
          <cell r="O140" t="str">
            <v>Desert Sands Charter High School</v>
          </cell>
          <cell r="P140">
            <v>1561089</v>
          </cell>
          <cell r="Q140"/>
          <cell r="R140"/>
          <cell r="S140"/>
          <cell r="T140">
            <v>1319714</v>
          </cell>
          <cell r="U140">
            <v>241375</v>
          </cell>
        </row>
        <row r="141">
          <cell r="C141">
            <v>37680490119990</v>
          </cell>
          <cell r="D141" t="str">
            <v>Learn 4 Life</v>
          </cell>
          <cell r="E141" t="e">
            <v>#N/A</v>
          </cell>
          <cell r="F141" t="str">
            <v>Diego Hills Charter High School</v>
          </cell>
          <cell r="G141" t="str">
            <v>12-13</v>
          </cell>
          <cell r="H141">
            <v>1037</v>
          </cell>
          <cell r="I141">
            <v>1234</v>
          </cell>
          <cell r="J141" t="str">
            <v>4%</v>
          </cell>
          <cell r="K141">
            <v>750327</v>
          </cell>
          <cell r="L141">
            <v>30013</v>
          </cell>
          <cell r="M141">
            <v>720314</v>
          </cell>
          <cell r="N141">
            <v>135</v>
          </cell>
          <cell r="O141" t="str">
            <v>Diego Hills Charter High School</v>
          </cell>
          <cell r="P141">
            <v>720314</v>
          </cell>
          <cell r="Q141"/>
          <cell r="R141"/>
          <cell r="S141"/>
          <cell r="T141">
            <v>590689</v>
          </cell>
          <cell r="U141">
            <v>129625</v>
          </cell>
        </row>
        <row r="142">
          <cell r="C142">
            <v>37679830131144</v>
          </cell>
          <cell r="D142" t="str">
            <v>Learn 4 Life</v>
          </cell>
          <cell r="E142" t="e">
            <v>#N/A</v>
          </cell>
          <cell r="F142" t="str">
            <v>Diego Springs Academy</v>
          </cell>
          <cell r="G142" t="str">
            <v>14-15</v>
          </cell>
          <cell r="H142">
            <v>280</v>
          </cell>
          <cell r="I142">
            <v>319</v>
          </cell>
          <cell r="J142" t="str">
            <v>4%</v>
          </cell>
          <cell r="K142">
            <v>195457</v>
          </cell>
          <cell r="L142">
            <v>7818</v>
          </cell>
          <cell r="M142">
            <v>187639</v>
          </cell>
          <cell r="N142">
            <v>136</v>
          </cell>
          <cell r="O142" t="str">
            <v>Diego Springs Academy</v>
          </cell>
          <cell r="P142">
            <v>187639</v>
          </cell>
          <cell r="Q142"/>
          <cell r="R142"/>
          <cell r="S142"/>
          <cell r="T142">
            <v>152639</v>
          </cell>
          <cell r="U142">
            <v>35000</v>
          </cell>
        </row>
        <row r="143">
          <cell r="C143">
            <v>37681630124271</v>
          </cell>
          <cell r="D143" t="str">
            <v>Learn 4 Life</v>
          </cell>
          <cell r="E143" t="e">
            <v>#N/A</v>
          </cell>
          <cell r="F143" t="str">
            <v>Diego Valley Charter High School</v>
          </cell>
          <cell r="G143" t="str">
            <v>12-13</v>
          </cell>
          <cell r="H143">
            <v>642</v>
          </cell>
          <cell r="I143">
            <v>773</v>
          </cell>
          <cell r="J143" t="str">
            <v>4%</v>
          </cell>
          <cell r="K143">
            <v>469069</v>
          </cell>
          <cell r="L143">
            <v>18763</v>
          </cell>
          <cell r="M143">
            <v>450306</v>
          </cell>
          <cell r="N143">
            <v>137</v>
          </cell>
          <cell r="O143" t="str">
            <v>Diego Valley Charter High School</v>
          </cell>
          <cell r="P143">
            <v>450306</v>
          </cell>
          <cell r="Q143"/>
          <cell r="R143"/>
          <cell r="S143"/>
          <cell r="T143">
            <v>370056</v>
          </cell>
          <cell r="U143">
            <v>80250</v>
          </cell>
        </row>
        <row r="144">
          <cell r="C144">
            <v>16639580132860</v>
          </cell>
          <cell r="D144" t="str">
            <v>Learn 4 Life</v>
          </cell>
          <cell r="E144" t="e">
            <v>#N/A</v>
          </cell>
          <cell r="F144" t="str">
            <v>Kings Valley Academy</v>
          </cell>
          <cell r="G144" t="str">
            <v>15-16</v>
          </cell>
          <cell r="H144">
            <v>219</v>
          </cell>
          <cell r="I144">
            <v>240</v>
          </cell>
          <cell r="J144" t="str">
            <v>4%</v>
          </cell>
          <cell r="K144">
            <v>148095</v>
          </cell>
          <cell r="L144">
            <v>5924</v>
          </cell>
          <cell r="M144">
            <v>142171</v>
          </cell>
          <cell r="N144">
            <v>138</v>
          </cell>
          <cell r="O144" t="str">
            <v>Kings Valley Academy</v>
          </cell>
          <cell r="P144">
            <v>142171</v>
          </cell>
          <cell r="Q144"/>
          <cell r="R144"/>
          <cell r="S144"/>
          <cell r="T144">
            <v>114796</v>
          </cell>
          <cell r="U144">
            <v>27375</v>
          </cell>
        </row>
        <row r="145">
          <cell r="C145">
            <v>19651360114439</v>
          </cell>
          <cell r="D145" t="str">
            <v>Learn 4 Life</v>
          </cell>
          <cell r="E145" t="e">
            <v>#N/A</v>
          </cell>
          <cell r="F145" t="str">
            <v>Mission View Public School</v>
          </cell>
          <cell r="G145" t="str">
            <v>11-12</v>
          </cell>
          <cell r="H145">
            <v>1574</v>
          </cell>
          <cell r="I145">
            <v>2003</v>
          </cell>
          <cell r="J145" t="str">
            <v>4%</v>
          </cell>
          <cell r="K145">
            <v>1204259</v>
          </cell>
          <cell r="L145">
            <v>48170</v>
          </cell>
          <cell r="M145">
            <v>1156089</v>
          </cell>
          <cell r="N145">
            <v>139</v>
          </cell>
          <cell r="O145" t="str">
            <v>Mission View Public School</v>
          </cell>
          <cell r="P145">
            <v>1156089</v>
          </cell>
          <cell r="Q145"/>
          <cell r="R145"/>
          <cell r="S145"/>
          <cell r="T145">
            <v>959339</v>
          </cell>
          <cell r="U145">
            <v>196750</v>
          </cell>
        </row>
        <row r="146">
          <cell r="C146">
            <v>4</v>
          </cell>
          <cell r="D146" t="str">
            <v>Learn 4 Life</v>
          </cell>
          <cell r="E146" t="e">
            <v>#N/A</v>
          </cell>
          <cell r="F146" t="str">
            <v>Orange County Workforce Innovation High School</v>
          </cell>
          <cell r="G146" t="str">
            <v>16-17</v>
          </cell>
          <cell r="H146">
            <v>0</v>
          </cell>
          <cell r="I146">
            <v>100</v>
          </cell>
          <cell r="J146">
            <v>0.04</v>
          </cell>
          <cell r="K146">
            <v>50300</v>
          </cell>
          <cell r="L146">
            <v>2012</v>
          </cell>
          <cell r="M146">
            <v>48288</v>
          </cell>
          <cell r="N146">
            <v>140</v>
          </cell>
          <cell r="O146" t="str">
            <v>Orange County Workforce Innovation High School</v>
          </cell>
          <cell r="P146">
            <v>48288</v>
          </cell>
          <cell r="Q146"/>
          <cell r="R146"/>
          <cell r="S146"/>
          <cell r="T146">
            <v>48288</v>
          </cell>
          <cell r="U146">
            <v>0</v>
          </cell>
        </row>
        <row r="147">
          <cell r="C147">
            <v>34674210132019</v>
          </cell>
          <cell r="D147" t="str">
            <v>Learn 4 Life</v>
          </cell>
          <cell r="E147" t="e">
            <v>#N/A</v>
          </cell>
          <cell r="F147" t="str">
            <v>Paseo Grande Charter</v>
          </cell>
          <cell r="G147" t="str">
            <v>15-16</v>
          </cell>
          <cell r="H147">
            <v>7</v>
          </cell>
          <cell r="I147">
            <v>65</v>
          </cell>
          <cell r="J147" t="str">
            <v>4%</v>
          </cell>
          <cell r="K147">
            <v>33570</v>
          </cell>
          <cell r="L147">
            <v>1343</v>
          </cell>
          <cell r="M147">
            <v>32227</v>
          </cell>
          <cell r="N147">
            <v>141</v>
          </cell>
          <cell r="O147" t="str">
            <v>Paseo Grande Charter</v>
          </cell>
          <cell r="P147">
            <v>32227</v>
          </cell>
          <cell r="Q147"/>
          <cell r="R147"/>
          <cell r="S147"/>
          <cell r="T147">
            <v>31352</v>
          </cell>
          <cell r="U147">
            <v>875</v>
          </cell>
        </row>
        <row r="148">
          <cell r="C148">
            <v>5</v>
          </cell>
          <cell r="D148" t="str">
            <v>Learn 4 Life</v>
          </cell>
          <cell r="E148" t="e">
            <v>#N/A</v>
          </cell>
          <cell r="F148" t="str">
            <v>San Diego Workforce Innovation High School</v>
          </cell>
          <cell r="G148" t="str">
            <v>16-17</v>
          </cell>
          <cell r="H148">
            <v>0</v>
          </cell>
          <cell r="I148">
            <v>100</v>
          </cell>
          <cell r="J148">
            <v>0.04</v>
          </cell>
          <cell r="K148">
            <v>50300</v>
          </cell>
          <cell r="L148">
            <v>2012</v>
          </cell>
          <cell r="M148">
            <v>48288</v>
          </cell>
          <cell r="N148">
            <v>142</v>
          </cell>
          <cell r="O148" t="str">
            <v>San Diego Workforce Innovation High School</v>
          </cell>
          <cell r="P148">
            <v>48288</v>
          </cell>
          <cell r="Q148"/>
          <cell r="R148"/>
          <cell r="S148"/>
          <cell r="T148">
            <v>48288</v>
          </cell>
          <cell r="U148">
            <v>0</v>
          </cell>
        </row>
        <row r="149">
          <cell r="C149">
            <v>56105610109900</v>
          </cell>
          <cell r="D149" t="str">
            <v>Learn 4 Life</v>
          </cell>
          <cell r="E149" t="e">
            <v>#N/A</v>
          </cell>
          <cell r="F149" t="str">
            <v>Vista Real Charter High School</v>
          </cell>
          <cell r="G149" t="str">
            <v>12-13</v>
          </cell>
          <cell r="H149">
            <v>954</v>
          </cell>
          <cell r="I149">
            <v>1349</v>
          </cell>
          <cell r="J149" t="str">
            <v>4%</v>
          </cell>
          <cell r="K149">
            <v>797797</v>
          </cell>
          <cell r="L149">
            <v>31912</v>
          </cell>
          <cell r="M149">
            <v>765885</v>
          </cell>
          <cell r="N149">
            <v>143</v>
          </cell>
          <cell r="O149" t="str">
            <v>Vista Real Charter High School</v>
          </cell>
          <cell r="P149">
            <v>765885</v>
          </cell>
          <cell r="Q149"/>
          <cell r="R149"/>
          <cell r="S149"/>
          <cell r="T149">
            <v>646635</v>
          </cell>
          <cell r="U149">
            <v>119250</v>
          </cell>
        </row>
        <row r="150">
          <cell r="C150">
            <v>19646670123174</v>
          </cell>
          <cell r="D150" t="str">
            <v>Life Source</v>
          </cell>
          <cell r="E150" t="e">
            <v>#N/A</v>
          </cell>
          <cell r="F150" t="str">
            <v xml:space="preserve">Life Source International Charter School </v>
          </cell>
          <cell r="G150" t="str">
            <v>13-14</v>
          </cell>
          <cell r="H150">
            <v>453</v>
          </cell>
          <cell r="I150">
            <v>450</v>
          </cell>
          <cell r="J150" t="str">
            <v>4%</v>
          </cell>
          <cell r="K150">
            <v>282975</v>
          </cell>
          <cell r="L150">
            <v>11319</v>
          </cell>
          <cell r="M150">
            <v>271656</v>
          </cell>
          <cell r="N150">
            <v>144</v>
          </cell>
          <cell r="O150" t="str">
            <v xml:space="preserve">Life Source International Charter School </v>
          </cell>
          <cell r="P150">
            <v>271656</v>
          </cell>
          <cell r="Q150"/>
          <cell r="R150"/>
          <cell r="S150"/>
          <cell r="T150">
            <v>215031</v>
          </cell>
          <cell r="U150">
            <v>56625</v>
          </cell>
        </row>
        <row r="151">
          <cell r="C151">
            <v>1612590130633</v>
          </cell>
          <cell r="D151" t="str">
            <v>Lighthouse Community</v>
          </cell>
          <cell r="E151" t="e">
            <v>#N/A</v>
          </cell>
          <cell r="F151" t="str">
            <v>Lighthouse Community Charter</v>
          </cell>
          <cell r="G151" t="str">
            <v>13-14</v>
          </cell>
          <cell r="H151">
            <v>490</v>
          </cell>
          <cell r="I151">
            <v>477</v>
          </cell>
          <cell r="J151" t="str">
            <v>4%</v>
          </cell>
          <cell r="K151">
            <v>301181</v>
          </cell>
          <cell r="L151">
            <v>12047</v>
          </cell>
          <cell r="M151">
            <v>289134</v>
          </cell>
          <cell r="N151">
            <v>145</v>
          </cell>
          <cell r="O151" t="str">
            <v>Lighthouse Community Charter</v>
          </cell>
          <cell r="P151">
            <v>289134</v>
          </cell>
          <cell r="Q151"/>
          <cell r="R151"/>
          <cell r="S151"/>
          <cell r="T151">
            <v>227884</v>
          </cell>
          <cell r="U151">
            <v>61250</v>
          </cell>
        </row>
        <row r="152">
          <cell r="C152">
            <v>1612590108944</v>
          </cell>
          <cell r="D152" t="str">
            <v>Lighthouse Community</v>
          </cell>
          <cell r="E152" t="e">
            <v>#N/A</v>
          </cell>
          <cell r="F152" t="str">
            <v>Lighthouse Community Charter High</v>
          </cell>
          <cell r="G152" t="str">
            <v>13-14</v>
          </cell>
          <cell r="H152">
            <v>260</v>
          </cell>
          <cell r="I152">
            <v>249</v>
          </cell>
          <cell r="J152" t="str">
            <v>4%</v>
          </cell>
          <cell r="K152">
            <v>157747</v>
          </cell>
          <cell r="L152">
            <v>6310</v>
          </cell>
          <cell r="M152">
            <v>151437</v>
          </cell>
          <cell r="N152">
            <v>146</v>
          </cell>
          <cell r="O152" t="str">
            <v>Lighthouse Community Charter High</v>
          </cell>
          <cell r="P152">
            <v>151437</v>
          </cell>
          <cell r="Q152"/>
          <cell r="R152"/>
          <cell r="S152"/>
          <cell r="T152">
            <v>118937</v>
          </cell>
          <cell r="U152">
            <v>32500</v>
          </cell>
        </row>
        <row r="153">
          <cell r="C153">
            <v>1612590134015</v>
          </cell>
          <cell r="D153" t="str">
            <v>Lighthouse Community</v>
          </cell>
          <cell r="E153" t="e">
            <v>#N/A</v>
          </cell>
          <cell r="F153" t="str">
            <v>Lodestar: A Lighthouse Community Charter Public School</v>
          </cell>
          <cell r="G153" t="str">
            <v>16-17</v>
          </cell>
          <cell r="H153">
            <v>0</v>
          </cell>
          <cell r="I153">
            <v>240</v>
          </cell>
          <cell r="J153">
            <v>0.04</v>
          </cell>
          <cell r="K153">
            <v>120720</v>
          </cell>
          <cell r="L153">
            <v>4829</v>
          </cell>
          <cell r="M153">
            <v>115891</v>
          </cell>
          <cell r="N153">
            <v>147</v>
          </cell>
          <cell r="O153" t="str">
            <v>Lodestar: A Lighthouse Community Charter Public School</v>
          </cell>
          <cell r="P153">
            <v>115891</v>
          </cell>
          <cell r="Q153"/>
          <cell r="R153"/>
          <cell r="S153"/>
          <cell r="T153">
            <v>115891</v>
          </cell>
          <cell r="U153">
            <v>0</v>
          </cell>
        </row>
        <row r="154">
          <cell r="C154">
            <v>1611920108670</v>
          </cell>
          <cell r="D154" t="str">
            <v>LPS</v>
          </cell>
          <cell r="E154" t="e">
            <v>#N/A</v>
          </cell>
          <cell r="F154" t="str">
            <v>Leadership Public Schools - Hayward</v>
          </cell>
          <cell r="G154" t="str">
            <v>06-07</v>
          </cell>
          <cell r="H154">
            <v>533</v>
          </cell>
          <cell r="I154">
            <v>507.3</v>
          </cell>
          <cell r="J154" t="str">
            <v>4%</v>
          </cell>
          <cell r="K154">
            <v>321797</v>
          </cell>
          <cell r="L154">
            <v>12872</v>
          </cell>
          <cell r="M154">
            <v>308925</v>
          </cell>
          <cell r="N154">
            <v>148</v>
          </cell>
          <cell r="O154" t="str">
            <v>Leadership Public Schools - Hayward</v>
          </cell>
          <cell r="P154">
            <v>308925</v>
          </cell>
          <cell r="Q154"/>
          <cell r="R154"/>
          <cell r="S154"/>
          <cell r="T154">
            <v>242300</v>
          </cell>
          <cell r="U154">
            <v>66625</v>
          </cell>
        </row>
        <row r="155">
          <cell r="C155">
            <v>1612590126748</v>
          </cell>
          <cell r="D155" t="str">
            <v>LPS</v>
          </cell>
          <cell r="E155" t="e">
            <v>#N/A</v>
          </cell>
          <cell r="F155" t="str">
            <v>LPS: Oakland R &amp; D Campus</v>
          </cell>
          <cell r="G155" t="str">
            <v>12-13</v>
          </cell>
          <cell r="H155">
            <v>337</v>
          </cell>
          <cell r="I155">
            <v>320.89999999999998</v>
          </cell>
          <cell r="J155" t="str">
            <v>4%</v>
          </cell>
          <cell r="K155">
            <v>203538</v>
          </cell>
          <cell r="L155">
            <v>8142</v>
          </cell>
          <cell r="M155">
            <v>195396</v>
          </cell>
          <cell r="N155">
            <v>149</v>
          </cell>
          <cell r="O155" t="str">
            <v>LPS: Oakland R &amp; D Campus</v>
          </cell>
          <cell r="P155">
            <v>195396</v>
          </cell>
          <cell r="Q155"/>
          <cell r="R155"/>
          <cell r="S155"/>
          <cell r="T155">
            <v>153271</v>
          </cell>
          <cell r="U155">
            <v>42125</v>
          </cell>
        </row>
        <row r="156">
          <cell r="C156">
            <v>7617960101477</v>
          </cell>
          <cell r="D156" t="str">
            <v>LPS</v>
          </cell>
          <cell r="E156" t="e">
            <v>#N/A</v>
          </cell>
          <cell r="F156" t="str">
            <v>Leadership Public Schools: Richmond</v>
          </cell>
          <cell r="G156" t="str">
            <v>06-07</v>
          </cell>
          <cell r="H156">
            <v>511</v>
          </cell>
          <cell r="I156">
            <v>476.9</v>
          </cell>
          <cell r="J156" t="str">
            <v>4%</v>
          </cell>
          <cell r="K156">
            <v>303756</v>
          </cell>
          <cell r="L156">
            <v>12150</v>
          </cell>
          <cell r="M156">
            <v>291606</v>
          </cell>
          <cell r="N156">
            <v>150</v>
          </cell>
          <cell r="O156" t="str">
            <v>Leadership Public Schools: Richmond</v>
          </cell>
          <cell r="P156">
            <v>291606</v>
          </cell>
          <cell r="Q156"/>
          <cell r="R156"/>
          <cell r="S156"/>
          <cell r="T156">
            <v>227731</v>
          </cell>
          <cell r="U156">
            <v>63875</v>
          </cell>
        </row>
        <row r="157">
          <cell r="C157">
            <v>37683380109157</v>
          </cell>
          <cell r="D157" t="str">
            <v>Magnolia</v>
          </cell>
          <cell r="E157" t="e">
            <v>#N/A</v>
          </cell>
          <cell r="F157" t="str">
            <v>Magnolia Science Academy San Diego</v>
          </cell>
          <cell r="G157" t="str">
            <v>10-11</v>
          </cell>
          <cell r="H157">
            <v>423</v>
          </cell>
          <cell r="I157">
            <v>435.4</v>
          </cell>
          <cell r="J157" t="str">
            <v>4%</v>
          </cell>
          <cell r="K157">
            <v>271881</v>
          </cell>
          <cell r="L157">
            <v>10875</v>
          </cell>
          <cell r="M157">
            <v>261006</v>
          </cell>
          <cell r="N157">
            <v>151</v>
          </cell>
          <cell r="O157" t="str">
            <v>Magnolia Science Academy San Diego</v>
          </cell>
          <cell r="P157">
            <v>261006</v>
          </cell>
          <cell r="Q157"/>
          <cell r="R157"/>
          <cell r="S157"/>
          <cell r="T157">
            <v>208131</v>
          </cell>
          <cell r="U157">
            <v>52875</v>
          </cell>
        </row>
        <row r="158">
          <cell r="C158">
            <v>30768930130765</v>
          </cell>
          <cell r="D158" t="str">
            <v>Magnolia</v>
          </cell>
          <cell r="E158" t="e">
            <v>#N/A</v>
          </cell>
          <cell r="F158" t="str">
            <v>Magnolia Science Academy - Santa Ana</v>
          </cell>
          <cell r="G158" t="str">
            <v>09-10</v>
          </cell>
          <cell r="H158">
            <v>144</v>
          </cell>
          <cell r="I158">
            <v>640.20000000000005</v>
          </cell>
          <cell r="J158" t="str">
            <v>4%</v>
          </cell>
          <cell r="K158">
            <v>340021</v>
          </cell>
          <cell r="L158">
            <v>13601</v>
          </cell>
          <cell r="M158">
            <v>326420</v>
          </cell>
          <cell r="N158">
            <v>152</v>
          </cell>
          <cell r="O158" t="str">
            <v>Magnolia Science Academy - Santa Ana</v>
          </cell>
          <cell r="P158">
            <v>326420</v>
          </cell>
          <cell r="Q158"/>
          <cell r="R158"/>
          <cell r="S158"/>
          <cell r="T158">
            <v>308420</v>
          </cell>
          <cell r="U158">
            <v>18000</v>
          </cell>
        </row>
        <row r="159">
          <cell r="C159">
            <v>19753090130955</v>
          </cell>
          <cell r="D159" t="str">
            <v>Mosaica Education</v>
          </cell>
          <cell r="E159" t="e">
            <v>#N/A</v>
          </cell>
          <cell r="F159" t="str">
            <v>Mosaica Online Academy of Los Angeles</v>
          </cell>
          <cell r="G159" t="str">
            <v>14-15</v>
          </cell>
          <cell r="H159">
            <v>25</v>
          </cell>
          <cell r="I159">
            <v>50</v>
          </cell>
          <cell r="J159" t="str">
            <v>4%</v>
          </cell>
          <cell r="K159">
            <v>28275</v>
          </cell>
          <cell r="L159">
            <v>1131</v>
          </cell>
          <cell r="M159">
            <v>27144</v>
          </cell>
          <cell r="N159">
            <v>153</v>
          </cell>
          <cell r="O159" t="str">
            <v>Mosaica Online Academy of Los Angeles</v>
          </cell>
          <cell r="P159">
            <v>27144</v>
          </cell>
          <cell r="Q159"/>
          <cell r="R159"/>
          <cell r="S159"/>
          <cell r="T159">
            <v>24019</v>
          </cell>
          <cell r="U159">
            <v>3125</v>
          </cell>
        </row>
        <row r="160">
          <cell r="C160">
            <v>37680490131169</v>
          </cell>
          <cell r="D160" t="str">
            <v>Mosaica Education</v>
          </cell>
          <cell r="E160" t="e">
            <v>#N/A</v>
          </cell>
          <cell r="F160" t="str">
            <v>Mosaica Online Academy of Southern California</v>
          </cell>
          <cell r="G160" t="str">
            <v>14-15</v>
          </cell>
          <cell r="H160">
            <v>29</v>
          </cell>
          <cell r="I160">
            <v>50</v>
          </cell>
          <cell r="J160" t="str">
            <v>4%</v>
          </cell>
          <cell r="K160">
            <v>28775</v>
          </cell>
          <cell r="L160">
            <v>1151</v>
          </cell>
          <cell r="M160">
            <v>27624</v>
          </cell>
          <cell r="N160">
            <v>154</v>
          </cell>
          <cell r="O160" t="str">
            <v>Mosaica Online Academy of Southern California</v>
          </cell>
          <cell r="P160">
            <v>27624</v>
          </cell>
          <cell r="Q160"/>
          <cell r="R160"/>
          <cell r="S160"/>
          <cell r="T160">
            <v>23999</v>
          </cell>
          <cell r="U160">
            <v>3625</v>
          </cell>
        </row>
        <row r="161">
          <cell r="C161">
            <v>43694840123760</v>
          </cell>
          <cell r="D161" t="str">
            <v>Navigator Schools</v>
          </cell>
          <cell r="E161" t="e">
            <v>#N/A</v>
          </cell>
          <cell r="F161" t="str">
            <v>Gilroy Prep</v>
          </cell>
          <cell r="G161" t="str">
            <v>11-12</v>
          </cell>
          <cell r="H161">
            <v>417</v>
          </cell>
          <cell r="I161">
            <v>460.8</v>
          </cell>
          <cell r="J161" t="str">
            <v>4%</v>
          </cell>
          <cell r="K161">
            <v>283907</v>
          </cell>
          <cell r="L161">
            <v>11356</v>
          </cell>
          <cell r="M161">
            <v>272551</v>
          </cell>
          <cell r="N161">
            <v>155</v>
          </cell>
          <cell r="O161" t="str">
            <v>Gilroy Prep</v>
          </cell>
          <cell r="P161">
            <v>272551</v>
          </cell>
          <cell r="Q161"/>
          <cell r="R161"/>
          <cell r="S161"/>
          <cell r="T161">
            <v>220426</v>
          </cell>
          <cell r="U161">
            <v>52125</v>
          </cell>
        </row>
        <row r="162">
          <cell r="C162">
            <v>35674700127688</v>
          </cell>
          <cell r="D162" t="str">
            <v>Navigator Schools</v>
          </cell>
          <cell r="E162" t="e">
            <v>#N/A</v>
          </cell>
          <cell r="F162" t="str">
            <v>Hollister Prep</v>
          </cell>
          <cell r="G162" t="str">
            <v>13-14</v>
          </cell>
          <cell r="H162">
            <v>302</v>
          </cell>
          <cell r="I162">
            <v>345.6</v>
          </cell>
          <cell r="J162" t="str">
            <v>4%</v>
          </cell>
          <cell r="K162">
            <v>211587</v>
          </cell>
          <cell r="L162">
            <v>8463</v>
          </cell>
          <cell r="M162">
            <v>203124</v>
          </cell>
          <cell r="N162">
            <v>156</v>
          </cell>
          <cell r="O162" t="str">
            <v>Hollister Prep</v>
          </cell>
          <cell r="P162">
            <v>203124</v>
          </cell>
          <cell r="Q162"/>
          <cell r="R162"/>
          <cell r="S162"/>
          <cell r="T162">
            <v>165374</v>
          </cell>
          <cell r="U162">
            <v>37750</v>
          </cell>
        </row>
        <row r="163">
          <cell r="C163">
            <v>36676780121590</v>
          </cell>
          <cell r="D163" t="str">
            <v>Oxford</v>
          </cell>
          <cell r="E163" t="e">
            <v>#N/A</v>
          </cell>
          <cell r="F163" t="str">
            <v>Oxford Preparatory Academy – Chino Valley</v>
          </cell>
          <cell r="G163" t="str">
            <v>13-14</v>
          </cell>
          <cell r="H163">
            <v>1195</v>
          </cell>
          <cell r="I163">
            <v>1206</v>
          </cell>
          <cell r="J163" t="str">
            <v>4%</v>
          </cell>
          <cell r="K163">
            <v>755993</v>
          </cell>
          <cell r="L163">
            <v>30240</v>
          </cell>
          <cell r="M163">
            <v>725753</v>
          </cell>
          <cell r="N163">
            <v>157</v>
          </cell>
          <cell r="O163" t="str">
            <v>Oxford Preparatory Academy – Chino Valley</v>
          </cell>
          <cell r="P163">
            <v>725753</v>
          </cell>
          <cell r="Q163"/>
          <cell r="R163"/>
          <cell r="S163"/>
          <cell r="T163">
            <v>576378</v>
          </cell>
          <cell r="U163">
            <v>149375</v>
          </cell>
        </row>
        <row r="164">
          <cell r="C164">
            <v>30103060133785</v>
          </cell>
          <cell r="D164" t="str">
            <v>Oxford</v>
          </cell>
          <cell r="E164" t="e">
            <v>#N/A</v>
          </cell>
          <cell r="F164" t="str">
            <v>Oxford Preparatory Academy -- Saddleback Valley</v>
          </cell>
          <cell r="G164" t="str">
            <v>16-17</v>
          </cell>
          <cell r="H164">
            <v>0</v>
          </cell>
          <cell r="I164">
            <v>595</v>
          </cell>
          <cell r="J164">
            <v>0.04</v>
          </cell>
          <cell r="K164">
            <v>299285</v>
          </cell>
          <cell r="L164">
            <v>11971</v>
          </cell>
          <cell r="M164">
            <v>287314</v>
          </cell>
          <cell r="N164">
            <v>158</v>
          </cell>
          <cell r="O164" t="str">
            <v>Oxford Preparatory Academy -- Saddleback Valley</v>
          </cell>
          <cell r="P164">
            <v>287314</v>
          </cell>
          <cell r="Q164"/>
          <cell r="R164"/>
          <cell r="S164"/>
          <cell r="T164">
            <v>287314</v>
          </cell>
          <cell r="U164">
            <v>0</v>
          </cell>
        </row>
        <row r="165">
          <cell r="C165">
            <v>30664640124743</v>
          </cell>
          <cell r="D165" t="str">
            <v>Oxford</v>
          </cell>
          <cell r="E165" t="e">
            <v>#N/A</v>
          </cell>
          <cell r="F165" t="str">
            <v>Oxford Preparatory Academy – South Orange County</v>
          </cell>
          <cell r="G165" t="str">
            <v>13-14</v>
          </cell>
          <cell r="H165">
            <v>878</v>
          </cell>
          <cell r="I165">
            <v>865</v>
          </cell>
          <cell r="J165" t="str">
            <v>4%</v>
          </cell>
          <cell r="K165">
            <v>544845</v>
          </cell>
          <cell r="L165">
            <v>21794</v>
          </cell>
          <cell r="M165">
            <v>523051</v>
          </cell>
          <cell r="N165">
            <v>159</v>
          </cell>
          <cell r="O165" t="str">
            <v>Oxford Preparatory Academy – South Orange County</v>
          </cell>
          <cell r="P165">
            <v>523051</v>
          </cell>
          <cell r="Q165"/>
          <cell r="R165"/>
          <cell r="S165"/>
          <cell r="T165">
            <v>413301</v>
          </cell>
          <cell r="U165">
            <v>109750</v>
          </cell>
        </row>
        <row r="166">
          <cell r="C166">
            <v>51714230132977</v>
          </cell>
          <cell r="D166" t="str">
            <v>Pacific Charter Institute</v>
          </cell>
          <cell r="E166" t="e">
            <v>#N/A</v>
          </cell>
          <cell r="F166" t="str">
            <v>Sutter Peak Charter Academy</v>
          </cell>
          <cell r="G166" t="str">
            <v>15-16</v>
          </cell>
          <cell r="H166">
            <v>131</v>
          </cell>
          <cell r="I166">
            <v>293</v>
          </cell>
          <cell r="J166" t="str">
            <v>4%</v>
          </cell>
          <cell r="K166">
            <v>163754</v>
          </cell>
          <cell r="L166">
            <v>6550</v>
          </cell>
          <cell r="M166">
            <v>157204</v>
          </cell>
          <cell r="N166">
            <v>160</v>
          </cell>
          <cell r="O166" t="str">
            <v>Sutter Peak Charter Academy</v>
          </cell>
          <cell r="P166">
            <v>157204</v>
          </cell>
          <cell r="Q166"/>
          <cell r="R166"/>
          <cell r="S166"/>
          <cell r="T166">
            <v>140829</v>
          </cell>
          <cell r="U166">
            <v>16375</v>
          </cell>
        </row>
        <row r="167">
          <cell r="C167">
            <v>39686270129916</v>
          </cell>
          <cell r="D167" t="str">
            <v>Pacific Charter Institute</v>
          </cell>
          <cell r="E167" t="e">
            <v>#N/A</v>
          </cell>
          <cell r="F167" t="str">
            <v>Valley View Charter Prep</v>
          </cell>
          <cell r="G167" t="str">
            <v>14-15</v>
          </cell>
          <cell r="H167">
            <v>360</v>
          </cell>
          <cell r="I167">
            <v>388</v>
          </cell>
          <cell r="J167" t="str">
            <v>4%</v>
          </cell>
          <cell r="K167">
            <v>240164</v>
          </cell>
          <cell r="L167">
            <v>9607</v>
          </cell>
          <cell r="M167">
            <v>230557</v>
          </cell>
          <cell r="N167">
            <v>161</v>
          </cell>
          <cell r="O167" t="str">
            <v>Valley View Charter Prep</v>
          </cell>
          <cell r="P167">
            <v>230557</v>
          </cell>
          <cell r="Q167"/>
          <cell r="R167"/>
          <cell r="S167"/>
          <cell r="T167">
            <v>185557</v>
          </cell>
          <cell r="U167">
            <v>45000</v>
          </cell>
        </row>
        <row r="168">
          <cell r="C168">
            <v>1612590123711</v>
          </cell>
          <cell r="D168" t="str">
            <v>Partners in Oakland Education</v>
          </cell>
          <cell r="E168" t="e">
            <v>#N/A</v>
          </cell>
          <cell r="F168" t="str">
            <v>Vincent Academy</v>
          </cell>
          <cell r="G168" t="str">
            <v>15-16</v>
          </cell>
          <cell r="H168">
            <v>271</v>
          </cell>
          <cell r="I168">
            <v>304</v>
          </cell>
          <cell r="J168" t="str">
            <v>5%</v>
          </cell>
          <cell r="K168">
            <v>186787</v>
          </cell>
          <cell r="L168">
            <v>9339</v>
          </cell>
          <cell r="M168">
            <v>177448</v>
          </cell>
          <cell r="N168">
            <v>162</v>
          </cell>
          <cell r="O168" t="str">
            <v>Vincent Academy</v>
          </cell>
          <cell r="P168">
            <v>177448</v>
          </cell>
          <cell r="Q168"/>
          <cell r="R168"/>
          <cell r="S168"/>
          <cell r="T168">
            <v>143573</v>
          </cell>
          <cell r="U168">
            <v>33875</v>
          </cell>
        </row>
        <row r="169">
          <cell r="C169">
            <v>1611430122697</v>
          </cell>
          <cell r="D169" t="str">
            <v>REALM Charter Schools</v>
          </cell>
          <cell r="E169" t="e">
            <v>#N/A</v>
          </cell>
          <cell r="F169" t="str">
            <v>REALM Charter High School</v>
          </cell>
          <cell r="G169" t="str">
            <v>15-16</v>
          </cell>
          <cell r="H169">
            <v>366</v>
          </cell>
          <cell r="I169">
            <v>286</v>
          </cell>
          <cell r="J169" t="str">
            <v>5%</v>
          </cell>
          <cell r="K169">
            <v>189608</v>
          </cell>
          <cell r="L169">
            <v>9480</v>
          </cell>
          <cell r="M169">
            <v>180128</v>
          </cell>
          <cell r="N169">
            <v>163</v>
          </cell>
          <cell r="O169" t="str">
            <v>REALM Charter High School</v>
          </cell>
          <cell r="P169">
            <v>180128</v>
          </cell>
          <cell r="Q169"/>
          <cell r="R169"/>
          <cell r="S169"/>
          <cell r="T169">
            <v>134378</v>
          </cell>
          <cell r="U169">
            <v>45750</v>
          </cell>
        </row>
        <row r="170">
          <cell r="C170">
            <v>1611430122689</v>
          </cell>
          <cell r="D170" t="str">
            <v>REALM Charter Schools</v>
          </cell>
          <cell r="E170" t="e">
            <v>#N/A</v>
          </cell>
          <cell r="F170" t="str">
            <v>REALM Charter Middle School</v>
          </cell>
          <cell r="G170" t="str">
            <v>15-16</v>
          </cell>
          <cell r="H170">
            <v>302</v>
          </cell>
          <cell r="I170">
            <v>305</v>
          </cell>
          <cell r="J170" t="str">
            <v>5%</v>
          </cell>
          <cell r="K170">
            <v>191165</v>
          </cell>
          <cell r="L170">
            <v>9558</v>
          </cell>
          <cell r="M170">
            <v>181607</v>
          </cell>
          <cell r="N170">
            <v>164</v>
          </cell>
          <cell r="O170" t="str">
            <v>REALM Charter Middle School</v>
          </cell>
          <cell r="P170">
            <v>181607</v>
          </cell>
          <cell r="Q170"/>
          <cell r="R170"/>
          <cell r="S170"/>
          <cell r="T170">
            <v>143857</v>
          </cell>
          <cell r="U170">
            <v>37750</v>
          </cell>
        </row>
        <row r="171">
          <cell r="C171">
            <v>4614570125252</v>
          </cell>
          <cell r="D171" t="str">
            <v>Roads Education</v>
          </cell>
          <cell r="E171" t="e">
            <v>#N/A</v>
          </cell>
          <cell r="F171" t="str">
            <v>Pivot Charter School North Valley</v>
          </cell>
          <cell r="G171" t="str">
            <v>16-17</v>
          </cell>
          <cell r="H171">
            <v>68</v>
          </cell>
          <cell r="I171">
            <v>95</v>
          </cell>
          <cell r="J171">
            <v>0.06</v>
          </cell>
          <cell r="K171">
            <v>56285</v>
          </cell>
          <cell r="L171">
            <v>3377</v>
          </cell>
          <cell r="M171">
            <v>52908</v>
          </cell>
          <cell r="N171">
            <v>165</v>
          </cell>
          <cell r="O171" t="str">
            <v>Pivot Charter School North Valley</v>
          </cell>
          <cell r="P171">
            <v>52908</v>
          </cell>
          <cell r="Q171"/>
          <cell r="R171"/>
          <cell r="S171"/>
          <cell r="T171">
            <v>44408</v>
          </cell>
          <cell r="U171">
            <v>8500</v>
          </cell>
        </row>
        <row r="172">
          <cell r="C172">
            <v>33671570125245</v>
          </cell>
          <cell r="D172" t="str">
            <v>Roads Education</v>
          </cell>
          <cell r="E172" t="e">
            <v>#N/A</v>
          </cell>
          <cell r="F172" t="str">
            <v>Pivot Charter School Riverside County II</v>
          </cell>
          <cell r="G172" t="str">
            <v>16-17</v>
          </cell>
          <cell r="H172">
            <v>80</v>
          </cell>
          <cell r="I172">
            <v>95</v>
          </cell>
          <cell r="J172">
            <v>0.06</v>
          </cell>
          <cell r="K172">
            <v>57785</v>
          </cell>
          <cell r="L172">
            <v>3467</v>
          </cell>
          <cell r="M172">
            <v>54318</v>
          </cell>
          <cell r="N172">
            <v>166</v>
          </cell>
          <cell r="O172" t="str">
            <v>Pivot Charter School Riverside County II</v>
          </cell>
          <cell r="P172">
            <v>54318</v>
          </cell>
          <cell r="Q172"/>
          <cell r="R172"/>
          <cell r="S172"/>
          <cell r="T172">
            <v>44318</v>
          </cell>
          <cell r="U172">
            <v>10000</v>
          </cell>
        </row>
        <row r="173">
          <cell r="C173">
            <v>37682130123240</v>
          </cell>
          <cell r="D173" t="str">
            <v>Roads Education</v>
          </cell>
          <cell r="E173" t="e">
            <v>#N/A</v>
          </cell>
          <cell r="F173" t="str">
            <v>Pivot Charter School-San Diego</v>
          </cell>
          <cell r="G173" t="str">
            <v>16-17</v>
          </cell>
          <cell r="H173">
            <v>92</v>
          </cell>
          <cell r="I173">
            <v>110</v>
          </cell>
          <cell r="J173">
            <v>0.06</v>
          </cell>
          <cell r="K173">
            <v>66830</v>
          </cell>
          <cell r="L173">
            <v>4010</v>
          </cell>
          <cell r="M173">
            <v>62820</v>
          </cell>
          <cell r="N173">
            <v>167</v>
          </cell>
          <cell r="O173" t="str">
            <v>Pivot Charter School-San Diego</v>
          </cell>
          <cell r="P173">
            <v>62820</v>
          </cell>
          <cell r="Q173"/>
          <cell r="R173"/>
          <cell r="S173"/>
          <cell r="T173">
            <v>51320</v>
          </cell>
          <cell r="U173">
            <v>11500</v>
          </cell>
        </row>
        <row r="174">
          <cell r="C174">
            <v>49708390120584</v>
          </cell>
          <cell r="D174" t="str">
            <v>Roads Education</v>
          </cell>
          <cell r="E174" t="e">
            <v>#N/A</v>
          </cell>
          <cell r="F174" t="str">
            <v>Pivot Online Charter-North Bay</v>
          </cell>
          <cell r="G174" t="str">
            <v>16-17</v>
          </cell>
          <cell r="H174">
            <v>244</v>
          </cell>
          <cell r="I174">
            <v>301</v>
          </cell>
          <cell r="J174">
            <v>0.06</v>
          </cell>
          <cell r="K174">
            <v>181903</v>
          </cell>
          <cell r="L174">
            <v>10914</v>
          </cell>
          <cell r="M174">
            <v>170989</v>
          </cell>
          <cell r="N174">
            <v>168</v>
          </cell>
          <cell r="O174" t="str">
            <v>Pivot Online Charter-North Bay</v>
          </cell>
          <cell r="P174">
            <v>170989</v>
          </cell>
          <cell r="Q174"/>
          <cell r="R174"/>
          <cell r="S174"/>
          <cell r="T174">
            <v>140489</v>
          </cell>
          <cell r="U174">
            <v>30500</v>
          </cell>
        </row>
        <row r="175">
          <cell r="C175">
            <v>43104390133496</v>
          </cell>
          <cell r="D175" t="str">
            <v>Rocketship</v>
          </cell>
          <cell r="E175" t="e">
            <v>#N/A</v>
          </cell>
          <cell r="F175" t="str">
            <v>Rocketship Franklin-McKinley (#14)</v>
          </cell>
          <cell r="G175" t="str">
            <v>16-17</v>
          </cell>
          <cell r="H175">
            <v>0</v>
          </cell>
          <cell r="I175">
            <v>498</v>
          </cell>
          <cell r="J175">
            <v>0.04</v>
          </cell>
          <cell r="K175">
            <v>250494</v>
          </cell>
          <cell r="L175">
            <v>10020</v>
          </cell>
          <cell r="M175">
            <v>240474</v>
          </cell>
          <cell r="N175">
            <v>169</v>
          </cell>
          <cell r="O175" t="str">
            <v>Rocketship Franklin-McKinley (#14)</v>
          </cell>
          <cell r="P175">
            <v>240474</v>
          </cell>
          <cell r="Q175"/>
          <cell r="R175"/>
          <cell r="S175"/>
          <cell r="T175">
            <v>240474</v>
          </cell>
          <cell r="U175">
            <v>0</v>
          </cell>
        </row>
        <row r="176">
          <cell r="C176">
            <v>43104390125781</v>
          </cell>
          <cell r="D176" t="str">
            <v>Rocketship</v>
          </cell>
          <cell r="E176" t="e">
            <v>#N/A</v>
          </cell>
          <cell r="F176" t="str">
            <v>Rocketship Academy Brilliant Minds</v>
          </cell>
          <cell r="G176" t="str">
            <v>12-13</v>
          </cell>
          <cell r="H176">
            <v>584</v>
          </cell>
          <cell r="I176">
            <v>585</v>
          </cell>
          <cell r="J176" t="str">
            <v>4%</v>
          </cell>
          <cell r="K176">
            <v>367255</v>
          </cell>
          <cell r="L176">
            <v>14690</v>
          </cell>
          <cell r="M176">
            <v>352565</v>
          </cell>
          <cell r="N176">
            <v>170</v>
          </cell>
          <cell r="O176" t="str">
            <v>Rocketship Academy Brilliant Minds</v>
          </cell>
          <cell r="P176">
            <v>352565</v>
          </cell>
          <cell r="Q176"/>
          <cell r="R176"/>
          <cell r="S176"/>
          <cell r="T176">
            <v>279565</v>
          </cell>
          <cell r="U176">
            <v>73000</v>
          </cell>
        </row>
        <row r="177">
          <cell r="C177">
            <v>43104390125799</v>
          </cell>
          <cell r="D177" t="str">
            <v>Rocketship</v>
          </cell>
          <cell r="E177" t="e">
            <v>#N/A</v>
          </cell>
          <cell r="F177" t="str">
            <v>Rocketship Alma Academy</v>
          </cell>
          <cell r="G177" t="str">
            <v>12-13</v>
          </cell>
          <cell r="H177">
            <v>562</v>
          </cell>
          <cell r="I177">
            <v>549</v>
          </cell>
          <cell r="J177" t="str">
            <v>4%</v>
          </cell>
          <cell r="K177">
            <v>346397</v>
          </cell>
          <cell r="L177">
            <v>13856</v>
          </cell>
          <cell r="M177">
            <v>332541</v>
          </cell>
          <cell r="N177">
            <v>171</v>
          </cell>
          <cell r="O177" t="str">
            <v>Rocketship Alma Academy</v>
          </cell>
          <cell r="P177">
            <v>332541</v>
          </cell>
          <cell r="Q177"/>
          <cell r="R177"/>
          <cell r="S177"/>
          <cell r="T177">
            <v>262291</v>
          </cell>
          <cell r="U177">
            <v>70250</v>
          </cell>
        </row>
        <row r="178">
          <cell r="C178">
            <v>43104390123281</v>
          </cell>
          <cell r="D178" t="str">
            <v>Rocketship</v>
          </cell>
          <cell r="E178" t="e">
            <v>#N/A</v>
          </cell>
          <cell r="F178" t="str">
            <v>Rocketship Discovery Prep</v>
          </cell>
          <cell r="G178" t="str">
            <v>11-12</v>
          </cell>
          <cell r="H178">
            <v>513</v>
          </cell>
          <cell r="I178">
            <v>541</v>
          </cell>
          <cell r="J178" t="str">
            <v>4%</v>
          </cell>
          <cell r="K178">
            <v>336248</v>
          </cell>
          <cell r="L178">
            <v>13450</v>
          </cell>
          <cell r="M178">
            <v>322798</v>
          </cell>
          <cell r="N178">
            <v>172</v>
          </cell>
          <cell r="O178" t="str">
            <v>Rocketship Discovery Prep</v>
          </cell>
          <cell r="P178">
            <v>322798</v>
          </cell>
          <cell r="Q178"/>
          <cell r="R178"/>
          <cell r="S178"/>
          <cell r="T178">
            <v>258673</v>
          </cell>
          <cell r="U178">
            <v>64125</v>
          </cell>
        </row>
        <row r="179">
          <cell r="C179">
            <v>7770240134072</v>
          </cell>
          <cell r="D179" t="str">
            <v>Rocketship</v>
          </cell>
          <cell r="E179" t="e">
            <v>#N/A</v>
          </cell>
          <cell r="F179" t="str">
            <v>Rocketship Futuro Academy</v>
          </cell>
          <cell r="G179" t="str">
            <v>16-17</v>
          </cell>
          <cell r="H179">
            <v>0</v>
          </cell>
          <cell r="I179">
            <v>224</v>
          </cell>
          <cell r="J179">
            <v>0.04</v>
          </cell>
          <cell r="K179">
            <v>112672</v>
          </cell>
          <cell r="L179">
            <v>4507</v>
          </cell>
          <cell r="M179">
            <v>108165</v>
          </cell>
          <cell r="N179">
            <v>173</v>
          </cell>
          <cell r="O179" t="str">
            <v>Rocketship Futuro Academy</v>
          </cell>
          <cell r="P179">
            <v>108165</v>
          </cell>
          <cell r="Q179"/>
          <cell r="R179"/>
          <cell r="S179"/>
          <cell r="T179">
            <v>108165</v>
          </cell>
          <cell r="U179">
            <v>0</v>
          </cell>
        </row>
        <row r="180">
          <cell r="C180">
            <v>43104390131110</v>
          </cell>
          <cell r="D180" t="str">
            <v>Rocketship</v>
          </cell>
          <cell r="E180" t="e">
            <v>#N/A</v>
          </cell>
          <cell r="F180" t="str">
            <v>Rocketship Fuerza Community Prep</v>
          </cell>
          <cell r="G180" t="str">
            <v>14-15</v>
          </cell>
          <cell r="H180">
            <v>589</v>
          </cell>
          <cell r="I180">
            <v>588</v>
          </cell>
          <cell r="J180" t="str">
            <v>4%</v>
          </cell>
          <cell r="K180">
            <v>369389</v>
          </cell>
          <cell r="L180">
            <v>14776</v>
          </cell>
          <cell r="M180">
            <v>354613</v>
          </cell>
          <cell r="N180">
            <v>174</v>
          </cell>
          <cell r="O180" t="str">
            <v>Rocketship Fuerza Community Prep</v>
          </cell>
          <cell r="P180">
            <v>354613</v>
          </cell>
          <cell r="Q180"/>
          <cell r="R180"/>
          <cell r="S180"/>
          <cell r="T180">
            <v>280988</v>
          </cell>
          <cell r="U180">
            <v>73625</v>
          </cell>
        </row>
        <row r="181">
          <cell r="C181">
            <v>43104390120642</v>
          </cell>
          <cell r="D181" t="str">
            <v>Rocketship</v>
          </cell>
          <cell r="E181" t="e">
            <v>#N/A</v>
          </cell>
          <cell r="F181" t="str">
            <v>Rocketship Los Suenos Academy</v>
          </cell>
          <cell r="G181" t="str">
            <v>10-11</v>
          </cell>
          <cell r="H181">
            <v>581</v>
          </cell>
          <cell r="I181">
            <v>568</v>
          </cell>
          <cell r="J181" t="str">
            <v>4%</v>
          </cell>
          <cell r="K181">
            <v>358329</v>
          </cell>
          <cell r="L181">
            <v>14333</v>
          </cell>
          <cell r="M181">
            <v>343996</v>
          </cell>
          <cell r="N181">
            <v>175</v>
          </cell>
          <cell r="O181" t="str">
            <v>Rocketship Los Suenos Academy</v>
          </cell>
          <cell r="P181">
            <v>343996</v>
          </cell>
          <cell r="Q181"/>
          <cell r="R181"/>
          <cell r="S181"/>
          <cell r="T181">
            <v>271371</v>
          </cell>
          <cell r="U181">
            <v>72625</v>
          </cell>
        </row>
        <row r="182">
          <cell r="C182">
            <v>43104390113704</v>
          </cell>
          <cell r="D182" t="str">
            <v>Rocketship</v>
          </cell>
          <cell r="E182" t="e">
            <v>#N/A</v>
          </cell>
          <cell r="F182" t="str">
            <v>Rocketship Mateo Sheedy Elementary</v>
          </cell>
          <cell r="G182" t="str">
            <v>07-08</v>
          </cell>
          <cell r="H182">
            <v>623</v>
          </cell>
          <cell r="I182">
            <v>595</v>
          </cell>
          <cell r="J182" t="str">
            <v>4%</v>
          </cell>
          <cell r="K182">
            <v>377160</v>
          </cell>
          <cell r="L182">
            <v>15086</v>
          </cell>
          <cell r="M182">
            <v>362074</v>
          </cell>
          <cell r="N182">
            <v>176</v>
          </cell>
          <cell r="O182" t="str">
            <v>Rocketship Mateo Sheedy Elementary</v>
          </cell>
          <cell r="P182">
            <v>362074</v>
          </cell>
          <cell r="Q182"/>
          <cell r="R182"/>
          <cell r="S182"/>
          <cell r="T182">
            <v>284199</v>
          </cell>
          <cell r="U182">
            <v>77875</v>
          </cell>
        </row>
        <row r="183">
          <cell r="C183">
            <v>43694500123299</v>
          </cell>
          <cell r="D183" t="str">
            <v>Rocketship</v>
          </cell>
          <cell r="E183" t="e">
            <v>#N/A</v>
          </cell>
          <cell r="F183" t="str">
            <v>Rocketship Mosaic</v>
          </cell>
          <cell r="G183" t="str">
            <v>11-12</v>
          </cell>
          <cell r="H183">
            <v>604</v>
          </cell>
          <cell r="I183">
            <v>561</v>
          </cell>
          <cell r="J183" t="str">
            <v>4%</v>
          </cell>
          <cell r="K183">
            <v>357683</v>
          </cell>
          <cell r="L183">
            <v>14307</v>
          </cell>
          <cell r="M183">
            <v>343376</v>
          </cell>
          <cell r="N183">
            <v>177</v>
          </cell>
          <cell r="O183" t="str">
            <v>Rocketship Mosaic</v>
          </cell>
          <cell r="P183">
            <v>343376</v>
          </cell>
          <cell r="Q183"/>
          <cell r="R183"/>
          <cell r="S183"/>
          <cell r="T183">
            <v>267876</v>
          </cell>
          <cell r="U183">
            <v>75500</v>
          </cell>
        </row>
        <row r="184">
          <cell r="C184">
            <v>41690050132076</v>
          </cell>
          <cell r="D184" t="str">
            <v>Rocketship</v>
          </cell>
          <cell r="E184" t="e">
            <v>#N/A</v>
          </cell>
          <cell r="F184" t="str">
            <v>Rocketship Redwood City</v>
          </cell>
          <cell r="G184" t="str">
            <v>15-16</v>
          </cell>
          <cell r="H184">
            <v>242</v>
          </cell>
          <cell r="I184">
            <v>357</v>
          </cell>
          <cell r="J184" t="str">
            <v>4%</v>
          </cell>
          <cell r="K184">
            <v>209821</v>
          </cell>
          <cell r="L184">
            <v>8393</v>
          </cell>
          <cell r="M184">
            <v>201428</v>
          </cell>
          <cell r="N184">
            <v>178</v>
          </cell>
          <cell r="O184" t="str">
            <v>Rocketship Redwood City</v>
          </cell>
          <cell r="P184">
            <v>201428</v>
          </cell>
          <cell r="Q184"/>
          <cell r="R184"/>
          <cell r="S184"/>
          <cell r="T184">
            <v>171178</v>
          </cell>
          <cell r="U184">
            <v>30250</v>
          </cell>
        </row>
        <row r="185">
          <cell r="C185">
            <v>43104390119024</v>
          </cell>
          <cell r="D185" t="str">
            <v>Rocketship</v>
          </cell>
          <cell r="E185" t="e">
            <v>#N/A</v>
          </cell>
          <cell r="F185" t="str">
            <v>Rocketship Si Se Puede Academy</v>
          </cell>
          <cell r="G185" t="str">
            <v>09-10</v>
          </cell>
          <cell r="H185">
            <v>581</v>
          </cell>
          <cell r="I185">
            <v>541</v>
          </cell>
          <cell r="J185" t="str">
            <v>4%</v>
          </cell>
          <cell r="K185">
            <v>344748</v>
          </cell>
          <cell r="L185">
            <v>13790</v>
          </cell>
          <cell r="M185">
            <v>330958</v>
          </cell>
          <cell r="N185">
            <v>179</v>
          </cell>
          <cell r="O185" t="str">
            <v>Rocketship Si Se Puede Academy</v>
          </cell>
          <cell r="P185">
            <v>330958</v>
          </cell>
          <cell r="Q185"/>
          <cell r="R185"/>
          <cell r="S185"/>
          <cell r="T185">
            <v>258333</v>
          </cell>
          <cell r="U185">
            <v>72625</v>
          </cell>
        </row>
        <row r="186">
          <cell r="C186">
            <v>43694500128108</v>
          </cell>
          <cell r="D186" t="str">
            <v>Rocketship</v>
          </cell>
          <cell r="E186" t="e">
            <v>#N/A</v>
          </cell>
          <cell r="F186" t="str">
            <v>Rocketship Spark Academy</v>
          </cell>
          <cell r="G186" t="str">
            <v>13-14</v>
          </cell>
          <cell r="H186">
            <v>613</v>
          </cell>
          <cell r="I186">
            <v>568</v>
          </cell>
          <cell r="J186" t="str">
            <v>4%</v>
          </cell>
          <cell r="K186">
            <v>362329</v>
          </cell>
          <cell r="L186">
            <v>14493</v>
          </cell>
          <cell r="M186">
            <v>347836</v>
          </cell>
          <cell r="N186">
            <v>180</v>
          </cell>
          <cell r="O186" t="str">
            <v>Rocketship Spark Academy</v>
          </cell>
          <cell r="P186">
            <v>347836</v>
          </cell>
          <cell r="Q186"/>
          <cell r="R186"/>
          <cell r="S186"/>
          <cell r="T186">
            <v>271211</v>
          </cell>
          <cell r="U186">
            <v>76625</v>
          </cell>
        </row>
        <row r="187">
          <cell r="C187">
            <v>31750856118392</v>
          </cell>
          <cell r="D187" t="str">
            <v>Rocklin Academies</v>
          </cell>
          <cell r="E187" t="e">
            <v>#N/A</v>
          </cell>
          <cell r="F187" t="str">
            <v>Rocklin Academy</v>
          </cell>
          <cell r="G187" t="str">
            <v>10-11</v>
          </cell>
          <cell r="H187">
            <v>370</v>
          </cell>
          <cell r="I187">
            <v>360.84</v>
          </cell>
          <cell r="J187" t="str">
            <v>4%</v>
          </cell>
          <cell r="K187">
            <v>227753</v>
          </cell>
          <cell r="L187">
            <v>9110</v>
          </cell>
          <cell r="M187">
            <v>218643</v>
          </cell>
          <cell r="N187">
            <v>181</v>
          </cell>
          <cell r="O187" t="str">
            <v>Rocklin Academy</v>
          </cell>
          <cell r="P187">
            <v>218643</v>
          </cell>
          <cell r="Q187"/>
          <cell r="R187"/>
          <cell r="S187"/>
          <cell r="T187">
            <v>172393</v>
          </cell>
          <cell r="U187">
            <v>46250</v>
          </cell>
        </row>
        <row r="188">
          <cell r="C188">
            <v>31668520127928</v>
          </cell>
          <cell r="D188" t="str">
            <v>Rocklin Academies</v>
          </cell>
          <cell r="E188" t="e">
            <v>#N/A</v>
          </cell>
          <cell r="F188" t="str">
            <v>Rocklin Academy Gateway</v>
          </cell>
          <cell r="G188" t="str">
            <v>15-16</v>
          </cell>
          <cell r="H188">
            <v>1047</v>
          </cell>
          <cell r="I188">
            <v>1210.56</v>
          </cell>
          <cell r="J188" t="str">
            <v>4%</v>
          </cell>
          <cell r="K188">
            <v>739787</v>
          </cell>
          <cell r="L188">
            <v>29591</v>
          </cell>
          <cell r="M188">
            <v>710196</v>
          </cell>
          <cell r="N188">
            <v>182</v>
          </cell>
          <cell r="O188" t="str">
            <v>Rocklin Academy Gateway</v>
          </cell>
          <cell r="P188">
            <v>710196</v>
          </cell>
          <cell r="Q188"/>
          <cell r="R188"/>
          <cell r="S188"/>
          <cell r="T188">
            <v>579321</v>
          </cell>
          <cell r="U188">
            <v>130875</v>
          </cell>
        </row>
        <row r="189">
          <cell r="C189">
            <v>31750850114371</v>
          </cell>
          <cell r="D189" t="str">
            <v>Rocklin Academies</v>
          </cell>
          <cell r="E189" t="e">
            <v>#N/A</v>
          </cell>
          <cell r="F189" t="str">
            <v>Rocklin Academy at Meyers Street</v>
          </cell>
          <cell r="G189" t="str">
            <v>10-11</v>
          </cell>
          <cell r="H189">
            <v>179</v>
          </cell>
          <cell r="I189">
            <v>180.42</v>
          </cell>
          <cell r="J189" t="str">
            <v>4%</v>
          </cell>
          <cell r="K189">
            <v>113126</v>
          </cell>
          <cell r="L189">
            <v>4525</v>
          </cell>
          <cell r="M189">
            <v>108601</v>
          </cell>
          <cell r="N189">
            <v>183</v>
          </cell>
          <cell r="O189" t="str">
            <v>Rocklin Academy at Meyers Street</v>
          </cell>
          <cell r="P189">
            <v>108601</v>
          </cell>
          <cell r="Q189"/>
          <cell r="R189"/>
          <cell r="S189"/>
          <cell r="T189">
            <v>86226</v>
          </cell>
          <cell r="U189">
            <v>22375</v>
          </cell>
        </row>
        <row r="190">
          <cell r="C190">
            <v>31750850119487</v>
          </cell>
          <cell r="D190" t="str">
            <v>Rocklin Academies</v>
          </cell>
          <cell r="E190" t="e">
            <v>#N/A</v>
          </cell>
          <cell r="F190" t="str">
            <v>Western Sierra Collegiate Academy</v>
          </cell>
          <cell r="G190" t="str">
            <v>09-10</v>
          </cell>
          <cell r="H190">
            <v>742</v>
          </cell>
          <cell r="I190">
            <v>712.5</v>
          </cell>
          <cell r="J190" t="str">
            <v>4%</v>
          </cell>
          <cell r="K190">
            <v>451138</v>
          </cell>
          <cell r="L190">
            <v>18046</v>
          </cell>
          <cell r="M190">
            <v>433092</v>
          </cell>
          <cell r="N190">
            <v>184</v>
          </cell>
          <cell r="O190" t="str">
            <v>Western Sierra Collegiate Academy</v>
          </cell>
          <cell r="P190">
            <v>433092</v>
          </cell>
          <cell r="Q190"/>
          <cell r="R190"/>
          <cell r="S190"/>
          <cell r="T190">
            <v>340342</v>
          </cell>
          <cell r="U190">
            <v>92750</v>
          </cell>
        </row>
        <row r="191">
          <cell r="C191">
            <v>37683386119168</v>
          </cell>
          <cell r="D191" t="str">
            <v>San Diego Cooperative</v>
          </cell>
          <cell r="E191" t="e">
            <v>#N/A</v>
          </cell>
          <cell r="F191" t="str">
            <v>San Diego Cooperative Charter</v>
          </cell>
          <cell r="G191" t="str">
            <v>14-15</v>
          </cell>
          <cell r="H191">
            <v>457</v>
          </cell>
          <cell r="I191">
            <v>432</v>
          </cell>
          <cell r="J191" t="str">
            <v>4%</v>
          </cell>
          <cell r="K191">
            <v>274421</v>
          </cell>
          <cell r="L191">
            <v>10977</v>
          </cell>
          <cell r="M191">
            <v>263444</v>
          </cell>
          <cell r="N191">
            <v>185</v>
          </cell>
          <cell r="O191" t="str">
            <v>San Diego Cooperative Charter</v>
          </cell>
          <cell r="P191">
            <v>263444</v>
          </cell>
          <cell r="Q191"/>
          <cell r="R191"/>
          <cell r="S191"/>
          <cell r="T191">
            <v>206319</v>
          </cell>
          <cell r="U191">
            <v>57125</v>
          </cell>
        </row>
        <row r="192">
          <cell r="C192">
            <v>37683380127654</v>
          </cell>
          <cell r="D192" t="str">
            <v>San Diego Cooperative</v>
          </cell>
          <cell r="E192" t="e">
            <v>#N/A</v>
          </cell>
          <cell r="F192" t="str">
            <v>San Diego Cooperative Charter School 2</v>
          </cell>
          <cell r="G192" t="str">
            <v>14-15</v>
          </cell>
          <cell r="H192">
            <v>218</v>
          </cell>
          <cell r="I192">
            <v>261</v>
          </cell>
          <cell r="J192" t="str">
            <v>4%</v>
          </cell>
          <cell r="K192">
            <v>158533</v>
          </cell>
          <cell r="L192">
            <v>6341</v>
          </cell>
          <cell r="M192">
            <v>152192</v>
          </cell>
          <cell r="N192">
            <v>186</v>
          </cell>
          <cell r="O192" t="str">
            <v>San Diego Cooperative Charter School 2</v>
          </cell>
          <cell r="P192">
            <v>152192</v>
          </cell>
          <cell r="Q192"/>
          <cell r="R192"/>
          <cell r="S192"/>
          <cell r="T192">
            <v>124942</v>
          </cell>
          <cell r="U192">
            <v>27250</v>
          </cell>
        </row>
        <row r="193">
          <cell r="C193">
            <v>37683380121681</v>
          </cell>
          <cell r="D193" t="str">
            <v>SD Global Vision</v>
          </cell>
          <cell r="E193" t="e">
            <v>#N/A</v>
          </cell>
          <cell r="F193" t="str">
            <v>San Diego Global Vision Academy</v>
          </cell>
          <cell r="G193" t="str">
            <v>13-14</v>
          </cell>
          <cell r="H193">
            <v>242</v>
          </cell>
          <cell r="I193">
            <v>350</v>
          </cell>
          <cell r="J193" t="str">
            <v>4%</v>
          </cell>
          <cell r="K193">
            <v>206300</v>
          </cell>
          <cell r="L193">
            <v>8252</v>
          </cell>
          <cell r="M193">
            <v>198048</v>
          </cell>
          <cell r="N193">
            <v>187</v>
          </cell>
          <cell r="O193" t="str">
            <v>San Diego Global Vision Academy</v>
          </cell>
          <cell r="P193">
            <v>198048</v>
          </cell>
          <cell r="Q193"/>
          <cell r="R193"/>
          <cell r="S193"/>
          <cell r="T193">
            <v>167798</v>
          </cell>
          <cell r="U193">
            <v>30250</v>
          </cell>
        </row>
        <row r="194">
          <cell r="C194">
            <v>19768850132928</v>
          </cell>
          <cell r="D194" t="str">
            <v>Semillas Sociedad Civil</v>
          </cell>
          <cell r="E194" t="e">
            <v>#N/A</v>
          </cell>
          <cell r="F194" t="str">
            <v>Anahuacalmecac International University Preparatory of North America</v>
          </cell>
          <cell r="G194" t="str">
            <v>14-15</v>
          </cell>
          <cell r="H194">
            <v>368</v>
          </cell>
          <cell r="I194">
            <v>370</v>
          </cell>
          <cell r="J194" t="str">
            <v>4%</v>
          </cell>
          <cell r="K194">
            <v>232110</v>
          </cell>
          <cell r="L194">
            <v>9284</v>
          </cell>
          <cell r="M194">
            <v>222826</v>
          </cell>
          <cell r="N194">
            <v>188</v>
          </cell>
          <cell r="O194" t="str">
            <v>Anahuacalmecac International University Preparatory of North America</v>
          </cell>
          <cell r="P194">
            <v>222826</v>
          </cell>
          <cell r="Q194"/>
          <cell r="R194"/>
          <cell r="S194"/>
          <cell r="T194">
            <v>176826</v>
          </cell>
          <cell r="U194">
            <v>46000</v>
          </cell>
        </row>
        <row r="195">
          <cell r="C195">
            <v>38684780118133</v>
          </cell>
          <cell r="D195" t="str">
            <v>SF Five Keys</v>
          </cell>
          <cell r="E195" t="e">
            <v>#N/A</v>
          </cell>
          <cell r="F195" t="str">
            <v>Five Keys Adult School (SF Sheriff's)</v>
          </cell>
          <cell r="G195" t="str">
            <v>11-12</v>
          </cell>
          <cell r="H195">
            <v>163</v>
          </cell>
          <cell r="I195">
            <v>200</v>
          </cell>
          <cell r="J195" t="str">
            <v>4%</v>
          </cell>
          <cell r="K195">
            <v>120975</v>
          </cell>
          <cell r="L195">
            <v>4839</v>
          </cell>
          <cell r="M195">
            <v>116136</v>
          </cell>
          <cell r="N195">
            <v>189</v>
          </cell>
          <cell r="O195" t="str">
            <v>Five Keys Adult School (SF Sheriff's)</v>
          </cell>
          <cell r="P195">
            <v>116136</v>
          </cell>
          <cell r="Q195"/>
          <cell r="R195"/>
          <cell r="S195"/>
          <cell r="T195">
            <v>95761</v>
          </cell>
          <cell r="U195">
            <v>20375</v>
          </cell>
        </row>
        <row r="196">
          <cell r="C196">
            <v>38684780101774</v>
          </cell>
          <cell r="D196" t="str">
            <v>SF Five Keys</v>
          </cell>
          <cell r="E196" t="e">
            <v>#N/A</v>
          </cell>
          <cell r="F196" t="str">
            <v>Five Keys Charter (SF Sheriff's)</v>
          </cell>
          <cell r="G196" t="str">
            <v>11-12</v>
          </cell>
          <cell r="H196">
            <v>382</v>
          </cell>
          <cell r="I196">
            <v>360</v>
          </cell>
          <cell r="J196" t="str">
            <v>4%</v>
          </cell>
          <cell r="K196">
            <v>228830</v>
          </cell>
          <cell r="L196">
            <v>9153</v>
          </cell>
          <cell r="M196">
            <v>219677</v>
          </cell>
          <cell r="N196">
            <v>190</v>
          </cell>
          <cell r="O196" t="str">
            <v>Five Keys Charter (SF Sheriff's)</v>
          </cell>
          <cell r="P196">
            <v>219677</v>
          </cell>
          <cell r="Q196"/>
          <cell r="R196"/>
          <cell r="S196"/>
          <cell r="T196">
            <v>171927</v>
          </cell>
          <cell r="U196">
            <v>47750</v>
          </cell>
        </row>
        <row r="197">
          <cell r="C197">
            <v>38684780118141</v>
          </cell>
          <cell r="D197" t="str">
            <v>SF Five Keys</v>
          </cell>
          <cell r="E197" t="e">
            <v>#N/A</v>
          </cell>
          <cell r="F197" t="str">
            <v>Five Keys Independence HS (SF Sheriff's)</v>
          </cell>
          <cell r="G197" t="str">
            <v>11-12</v>
          </cell>
          <cell r="H197">
            <v>1925</v>
          </cell>
          <cell r="I197">
            <v>1500</v>
          </cell>
          <cell r="J197" t="str">
            <v>4%</v>
          </cell>
          <cell r="K197">
            <v>995125</v>
          </cell>
          <cell r="L197">
            <v>39805</v>
          </cell>
          <cell r="M197">
            <v>955320</v>
          </cell>
          <cell r="N197">
            <v>191</v>
          </cell>
          <cell r="O197" t="str">
            <v>Five Keys Independence HS (SF Sheriff's)</v>
          </cell>
          <cell r="P197">
            <v>955320</v>
          </cell>
          <cell r="Q197"/>
          <cell r="R197"/>
          <cell r="S197"/>
          <cell r="T197">
            <v>714695</v>
          </cell>
          <cell r="U197">
            <v>240625</v>
          </cell>
        </row>
        <row r="198">
          <cell r="C198">
            <v>6</v>
          </cell>
          <cell r="D198" t="str">
            <v>Springs Charter Schools</v>
          </cell>
          <cell r="E198" t="e">
            <v>#N/A</v>
          </cell>
          <cell r="F198" t="str">
            <v>Citrus Springs Charter School</v>
          </cell>
          <cell r="G198" t="str">
            <v>16-17</v>
          </cell>
          <cell r="H198">
            <v>0</v>
          </cell>
          <cell r="I198">
            <v>330</v>
          </cell>
          <cell r="J198">
            <v>0.06</v>
          </cell>
          <cell r="K198">
            <v>165990</v>
          </cell>
          <cell r="L198">
            <v>9959</v>
          </cell>
          <cell r="M198">
            <v>156031</v>
          </cell>
          <cell r="N198">
            <v>192</v>
          </cell>
          <cell r="O198" t="str">
            <v>Citrus Springs Charter School</v>
          </cell>
          <cell r="P198">
            <v>156031</v>
          </cell>
          <cell r="Q198"/>
          <cell r="R198"/>
          <cell r="S198"/>
          <cell r="T198">
            <v>156031</v>
          </cell>
          <cell r="U198">
            <v>0</v>
          </cell>
        </row>
        <row r="199">
          <cell r="C199">
            <v>34674390125591</v>
          </cell>
          <cell r="D199" t="str">
            <v>St. Hope</v>
          </cell>
          <cell r="E199" t="e">
            <v>#N/A</v>
          </cell>
          <cell r="F199" t="str">
            <v>Oak Park Preparatory Academy</v>
          </cell>
          <cell r="G199" t="str">
            <v>12-13</v>
          </cell>
          <cell r="H199">
            <v>124</v>
          </cell>
          <cell r="I199">
            <v>111.2</v>
          </cell>
          <cell r="J199" t="str">
            <v>4%</v>
          </cell>
          <cell r="K199">
            <v>71434</v>
          </cell>
          <cell r="L199">
            <v>2857</v>
          </cell>
          <cell r="M199">
            <v>68577</v>
          </cell>
          <cell r="N199">
            <v>193</v>
          </cell>
          <cell r="O199" t="str">
            <v>Oak Park Preparatory Academy</v>
          </cell>
          <cell r="P199">
            <v>68577</v>
          </cell>
          <cell r="Q199"/>
          <cell r="R199"/>
          <cell r="S199"/>
          <cell r="T199">
            <v>53077</v>
          </cell>
          <cell r="U199">
            <v>15500</v>
          </cell>
        </row>
        <row r="200">
          <cell r="C200">
            <v>34674390101048</v>
          </cell>
          <cell r="D200" t="str">
            <v>St. Hope</v>
          </cell>
          <cell r="E200" t="e">
            <v>#N/A</v>
          </cell>
          <cell r="F200" t="str">
            <v>St. HOPE Public School 7</v>
          </cell>
          <cell r="G200" t="str">
            <v>10-11</v>
          </cell>
          <cell r="H200">
            <v>601</v>
          </cell>
          <cell r="I200">
            <v>537.74</v>
          </cell>
          <cell r="J200" t="str">
            <v>4%</v>
          </cell>
          <cell r="K200">
            <v>345608</v>
          </cell>
          <cell r="L200">
            <v>13824</v>
          </cell>
          <cell r="M200">
            <v>331784</v>
          </cell>
          <cell r="N200">
            <v>194</v>
          </cell>
          <cell r="O200" t="str">
            <v>St. HOPE Public School 7</v>
          </cell>
          <cell r="P200">
            <v>331784</v>
          </cell>
          <cell r="Q200"/>
          <cell r="R200"/>
          <cell r="S200"/>
          <cell r="T200">
            <v>256659</v>
          </cell>
          <cell r="U200">
            <v>75125</v>
          </cell>
        </row>
        <row r="201">
          <cell r="C201">
            <v>34674390102038</v>
          </cell>
          <cell r="D201" t="str">
            <v>St. Hope</v>
          </cell>
          <cell r="E201" t="e">
            <v>#N/A</v>
          </cell>
          <cell r="F201" t="str">
            <v>Sacramento Charter High</v>
          </cell>
          <cell r="G201" t="str">
            <v>10-11</v>
          </cell>
          <cell r="H201">
            <v>952</v>
          </cell>
          <cell r="I201">
            <v>866.4</v>
          </cell>
          <cell r="J201" t="str">
            <v>4%</v>
          </cell>
          <cell r="K201">
            <v>554799</v>
          </cell>
          <cell r="L201">
            <v>22192</v>
          </cell>
          <cell r="M201">
            <v>532607</v>
          </cell>
          <cell r="N201">
            <v>195</v>
          </cell>
          <cell r="O201" t="str">
            <v>Sacramento Charter High</v>
          </cell>
          <cell r="P201">
            <v>532607</v>
          </cell>
          <cell r="Q201"/>
          <cell r="R201"/>
          <cell r="S201"/>
          <cell r="T201">
            <v>413607</v>
          </cell>
          <cell r="U201">
            <v>119000</v>
          </cell>
        </row>
        <row r="202">
          <cell r="C202">
            <v>39686760120725</v>
          </cell>
          <cell r="D202" t="str">
            <v>Stockton Collegiate</v>
          </cell>
          <cell r="E202" t="e">
            <v>#N/A</v>
          </cell>
          <cell r="F202" t="str">
            <v>Stockton Collegiate International Elementary</v>
          </cell>
          <cell r="G202" t="str">
            <v>10-11</v>
          </cell>
          <cell r="H202">
            <v>404</v>
          </cell>
          <cell r="I202">
            <v>376.2</v>
          </cell>
          <cell r="J202" t="str">
            <v>4%</v>
          </cell>
          <cell r="K202">
            <v>239729</v>
          </cell>
          <cell r="L202">
            <v>9589</v>
          </cell>
          <cell r="M202">
            <v>230140</v>
          </cell>
          <cell r="N202">
            <v>196</v>
          </cell>
          <cell r="O202" t="str">
            <v>Stockton Collegiate International Elementary</v>
          </cell>
          <cell r="P202">
            <v>230140</v>
          </cell>
          <cell r="Q202"/>
          <cell r="R202"/>
          <cell r="S202"/>
          <cell r="T202">
            <v>179640</v>
          </cell>
          <cell r="U202">
            <v>50500</v>
          </cell>
        </row>
        <row r="203">
          <cell r="C203">
            <v>39686760120733</v>
          </cell>
          <cell r="D203" t="str">
            <v>Stockton Collegiate</v>
          </cell>
          <cell r="E203" t="e">
            <v>#N/A</v>
          </cell>
          <cell r="F203" t="str">
            <v>Stockton Collegiate International Secondary</v>
          </cell>
          <cell r="G203" t="str">
            <v>10-11</v>
          </cell>
          <cell r="H203">
            <v>479</v>
          </cell>
          <cell r="I203">
            <v>469.3</v>
          </cell>
          <cell r="J203" t="str">
            <v>4%</v>
          </cell>
          <cell r="K203">
            <v>295933</v>
          </cell>
          <cell r="L203">
            <v>11837</v>
          </cell>
          <cell r="M203">
            <v>284096</v>
          </cell>
          <cell r="N203">
            <v>197</v>
          </cell>
          <cell r="O203" t="str">
            <v>Stockton Collegiate International Secondary</v>
          </cell>
          <cell r="P203">
            <v>284096</v>
          </cell>
          <cell r="Q203"/>
          <cell r="R203"/>
          <cell r="S203"/>
          <cell r="T203">
            <v>224221</v>
          </cell>
          <cell r="U203">
            <v>59875</v>
          </cell>
        </row>
        <row r="204">
          <cell r="C204">
            <v>7100740129684</v>
          </cell>
          <cell r="D204" t="str">
            <v>Summit</v>
          </cell>
          <cell r="E204" t="e">
            <v>#N/A</v>
          </cell>
          <cell r="F204" t="str">
            <v>Summit Public School K2</v>
          </cell>
          <cell r="G204" t="str">
            <v>14-15</v>
          </cell>
          <cell r="H204">
            <v>224</v>
          </cell>
          <cell r="I204">
            <v>216.38</v>
          </cell>
          <cell r="J204" t="str">
            <v>4%</v>
          </cell>
          <cell r="K204">
            <v>136839</v>
          </cell>
          <cell r="L204">
            <v>5474</v>
          </cell>
          <cell r="M204">
            <v>131365</v>
          </cell>
          <cell r="N204">
            <v>198</v>
          </cell>
          <cell r="O204" t="str">
            <v>Summit Public School K2</v>
          </cell>
          <cell r="P204">
            <v>131365</v>
          </cell>
          <cell r="Q204"/>
          <cell r="R204"/>
          <cell r="S204"/>
          <cell r="T204">
            <v>103365</v>
          </cell>
          <cell r="U204">
            <v>28000</v>
          </cell>
        </row>
        <row r="205">
          <cell r="C205">
            <v>43104390128090</v>
          </cell>
          <cell r="D205" t="str">
            <v>Summit</v>
          </cell>
          <cell r="E205" t="e">
            <v>#N/A</v>
          </cell>
          <cell r="F205" t="str">
            <v>Summit Public School: Denali</v>
          </cell>
          <cell r="G205" t="str">
            <v>13-14</v>
          </cell>
          <cell r="H205">
            <v>321</v>
          </cell>
          <cell r="I205">
            <v>314.89999999999998</v>
          </cell>
          <cell r="J205" t="str">
            <v>4%</v>
          </cell>
          <cell r="K205">
            <v>198520</v>
          </cell>
          <cell r="L205">
            <v>7941</v>
          </cell>
          <cell r="M205">
            <v>190579</v>
          </cell>
          <cell r="N205">
            <v>199</v>
          </cell>
          <cell r="O205" t="str">
            <v>Summit Public School: Denali</v>
          </cell>
          <cell r="P205">
            <v>190579</v>
          </cell>
          <cell r="Q205"/>
          <cell r="R205"/>
          <cell r="S205"/>
          <cell r="T205">
            <v>150454</v>
          </cell>
          <cell r="U205">
            <v>40125</v>
          </cell>
        </row>
        <row r="206">
          <cell r="C206">
            <v>43694270123745</v>
          </cell>
          <cell r="D206" t="str">
            <v>Summit</v>
          </cell>
          <cell r="E206" t="e">
            <v>#N/A</v>
          </cell>
          <cell r="F206" t="str">
            <v>Summit Public School: Rainier</v>
          </cell>
          <cell r="G206" t="str">
            <v>11-12</v>
          </cell>
          <cell r="H206">
            <v>360</v>
          </cell>
          <cell r="I206">
            <v>344.35</v>
          </cell>
          <cell r="J206" t="str">
            <v>4%</v>
          </cell>
          <cell r="K206">
            <v>218208</v>
          </cell>
          <cell r="L206">
            <v>8728</v>
          </cell>
          <cell r="M206">
            <v>209480</v>
          </cell>
          <cell r="N206">
            <v>200</v>
          </cell>
          <cell r="O206" t="str">
            <v>Summit Public School: Rainier</v>
          </cell>
          <cell r="P206">
            <v>209480</v>
          </cell>
          <cell r="Q206"/>
          <cell r="R206"/>
          <cell r="S206"/>
          <cell r="T206">
            <v>164480</v>
          </cell>
          <cell r="U206">
            <v>45000</v>
          </cell>
        </row>
        <row r="207">
          <cell r="C207">
            <v>41689240127548</v>
          </cell>
          <cell r="D207" t="str">
            <v>Summit</v>
          </cell>
          <cell r="E207" t="e">
            <v>#N/A</v>
          </cell>
          <cell r="F207" t="str">
            <v>Summit Public School: Shasta</v>
          </cell>
          <cell r="G207" t="str">
            <v>13-14</v>
          </cell>
          <cell r="H207">
            <v>325</v>
          </cell>
          <cell r="I207">
            <v>309.70999999999998</v>
          </cell>
          <cell r="J207" t="str">
            <v>4%</v>
          </cell>
          <cell r="K207">
            <v>196409</v>
          </cell>
          <cell r="L207">
            <v>7856</v>
          </cell>
          <cell r="M207">
            <v>188553</v>
          </cell>
          <cell r="N207">
            <v>201</v>
          </cell>
          <cell r="O207" t="str">
            <v>Summit Public School: Shasta</v>
          </cell>
          <cell r="P207">
            <v>188553</v>
          </cell>
          <cell r="Q207"/>
          <cell r="R207"/>
          <cell r="S207"/>
          <cell r="T207">
            <v>147928</v>
          </cell>
          <cell r="U207">
            <v>40625</v>
          </cell>
        </row>
        <row r="208">
          <cell r="C208">
            <v>43104390123794</v>
          </cell>
          <cell r="D208" t="str">
            <v>Summit</v>
          </cell>
          <cell r="E208" t="e">
            <v>#N/A</v>
          </cell>
          <cell r="F208" t="str">
            <v>Summit Public School: Tahoma</v>
          </cell>
          <cell r="G208" t="str">
            <v>11-12</v>
          </cell>
          <cell r="H208">
            <v>275</v>
          </cell>
          <cell r="I208">
            <v>263.93</v>
          </cell>
          <cell r="J208" t="str">
            <v>4%</v>
          </cell>
          <cell r="K208">
            <v>167132</v>
          </cell>
          <cell r="L208">
            <v>6685</v>
          </cell>
          <cell r="M208">
            <v>160447</v>
          </cell>
          <cell r="N208">
            <v>202</v>
          </cell>
          <cell r="O208" t="str">
            <v>Summit Public School: Tahoma</v>
          </cell>
          <cell r="P208">
            <v>160447</v>
          </cell>
          <cell r="Q208"/>
          <cell r="R208"/>
          <cell r="S208"/>
          <cell r="T208">
            <v>126072</v>
          </cell>
          <cell r="U208">
            <v>34375</v>
          </cell>
        </row>
        <row r="209">
          <cell r="C209">
            <v>7617960133637</v>
          </cell>
          <cell r="D209" t="str">
            <v>Summit</v>
          </cell>
          <cell r="E209" t="e">
            <v>#N/A</v>
          </cell>
          <cell r="F209" t="str">
            <v>Summit Public School: Tamalpais</v>
          </cell>
          <cell r="G209" t="str">
            <v>16-17</v>
          </cell>
          <cell r="H209">
            <v>0</v>
          </cell>
          <cell r="I209">
            <v>650</v>
          </cell>
          <cell r="J209">
            <v>0.04</v>
          </cell>
          <cell r="K209">
            <v>326950</v>
          </cell>
          <cell r="L209">
            <v>13078</v>
          </cell>
          <cell r="M209">
            <v>313872</v>
          </cell>
          <cell r="N209">
            <v>203</v>
          </cell>
          <cell r="O209" t="str">
            <v>Summit Public School: Tamalpais</v>
          </cell>
          <cell r="P209">
            <v>313872</v>
          </cell>
          <cell r="Q209"/>
          <cell r="R209"/>
          <cell r="S209"/>
          <cell r="T209">
            <v>313872</v>
          </cell>
          <cell r="U209">
            <v>0</v>
          </cell>
        </row>
        <row r="210">
          <cell r="C210">
            <v>33769430132522</v>
          </cell>
          <cell r="D210" t="str">
            <v>The Bay Group</v>
          </cell>
          <cell r="E210" t="e">
            <v>#N/A</v>
          </cell>
          <cell r="F210" t="str">
            <v>SBE - Baypoint Preparatory Academy</v>
          </cell>
          <cell r="G210" t="str">
            <v>15-16</v>
          </cell>
          <cell r="H210">
            <v>264</v>
          </cell>
          <cell r="I210">
            <v>395</v>
          </cell>
          <cell r="J210" t="str">
            <v>4%</v>
          </cell>
          <cell r="K210">
            <v>231685</v>
          </cell>
          <cell r="L210">
            <v>9267</v>
          </cell>
          <cell r="M210">
            <v>222418</v>
          </cell>
          <cell r="N210">
            <v>204</v>
          </cell>
          <cell r="O210" t="str">
            <v>SBE - Baypoint Preparatory Academy</v>
          </cell>
          <cell r="P210">
            <v>222418</v>
          </cell>
          <cell r="Q210"/>
          <cell r="R210"/>
          <cell r="S210"/>
          <cell r="T210">
            <v>189418</v>
          </cell>
          <cell r="U210">
            <v>33000</v>
          </cell>
        </row>
        <row r="211">
          <cell r="C211">
            <v>37737910109785</v>
          </cell>
          <cell r="D211" t="str">
            <v>The Bay Group</v>
          </cell>
          <cell r="E211" t="e">
            <v>#N/A</v>
          </cell>
          <cell r="F211" t="str">
            <v>Bayshore Preparatory Charter</v>
          </cell>
          <cell r="G211" t="str">
            <v>12-13</v>
          </cell>
          <cell r="H211">
            <v>112</v>
          </cell>
          <cell r="I211">
            <v>150</v>
          </cell>
          <cell r="J211" t="str">
            <v>4%</v>
          </cell>
          <cell r="K211">
            <v>89450</v>
          </cell>
          <cell r="L211">
            <v>3578</v>
          </cell>
          <cell r="M211">
            <v>85872</v>
          </cell>
          <cell r="N211">
            <v>205</v>
          </cell>
          <cell r="O211" t="str">
            <v>Bayshore Preparatory Charter</v>
          </cell>
          <cell r="P211">
            <v>85872</v>
          </cell>
          <cell r="Q211"/>
          <cell r="R211"/>
          <cell r="S211"/>
          <cell r="T211">
            <v>71872</v>
          </cell>
          <cell r="U211">
            <v>14000</v>
          </cell>
        </row>
        <row r="212">
          <cell r="C212">
            <v>37683380131979</v>
          </cell>
          <cell r="D212" t="str">
            <v>The O'Farrell Charter Schools</v>
          </cell>
          <cell r="E212" t="e">
            <v>#N/A</v>
          </cell>
          <cell r="F212" t="str">
            <v>Ingenuity Charter</v>
          </cell>
          <cell r="G212" t="str">
            <v>15-16</v>
          </cell>
          <cell r="H212">
            <v>23</v>
          </cell>
          <cell r="I212">
            <v>150</v>
          </cell>
          <cell r="J212" t="str">
            <v>4%</v>
          </cell>
          <cell r="K212">
            <v>78325</v>
          </cell>
          <cell r="L212">
            <v>3133</v>
          </cell>
          <cell r="M212">
            <v>75192</v>
          </cell>
          <cell r="N212">
            <v>206</v>
          </cell>
          <cell r="O212" t="str">
            <v>Ingenuity Charter</v>
          </cell>
          <cell r="P212">
            <v>75192</v>
          </cell>
          <cell r="Q212"/>
          <cell r="R212"/>
          <cell r="S212"/>
          <cell r="T212">
            <v>72317</v>
          </cell>
          <cell r="U212">
            <v>2875</v>
          </cell>
        </row>
        <row r="213">
          <cell r="C213">
            <v>37683386061964</v>
          </cell>
          <cell r="D213" t="str">
            <v>The O'Farrell Charter Schools</v>
          </cell>
          <cell r="E213" t="e">
            <v>#N/A</v>
          </cell>
          <cell r="F213" t="str">
            <v>The O'Farrell Charter</v>
          </cell>
          <cell r="G213" t="str">
            <v>10-11</v>
          </cell>
          <cell r="H213">
            <v>1578</v>
          </cell>
          <cell r="I213">
            <v>1660</v>
          </cell>
          <cell r="J213" t="str">
            <v>4%</v>
          </cell>
          <cell r="K213">
            <v>1032230</v>
          </cell>
          <cell r="L213">
            <v>41289</v>
          </cell>
          <cell r="M213">
            <v>990941</v>
          </cell>
          <cell r="N213">
            <v>207</v>
          </cell>
          <cell r="O213" t="str">
            <v>The O'Farrell Charter</v>
          </cell>
          <cell r="P213">
            <v>990941</v>
          </cell>
          <cell r="Q213"/>
          <cell r="R213"/>
          <cell r="S213"/>
          <cell r="T213">
            <v>793691</v>
          </cell>
          <cell r="U213">
            <v>197250</v>
          </cell>
        </row>
        <row r="214">
          <cell r="C214">
            <v>19767370102020</v>
          </cell>
          <cell r="D214" t="str">
            <v>Today's Fresh Start, Inc</v>
          </cell>
          <cell r="E214" t="e">
            <v>#N/A</v>
          </cell>
          <cell r="F214" t="str">
            <v>Today's Fresh Start Charter</v>
          </cell>
          <cell r="G214" t="str">
            <v>16-17</v>
          </cell>
          <cell r="H214">
            <v>0</v>
          </cell>
          <cell r="I214">
            <v>800</v>
          </cell>
          <cell r="J214">
            <v>0.06</v>
          </cell>
          <cell r="K214">
            <v>402400</v>
          </cell>
          <cell r="L214">
            <v>24144</v>
          </cell>
          <cell r="M214">
            <v>378256</v>
          </cell>
          <cell r="N214">
            <v>208</v>
          </cell>
          <cell r="O214" t="str">
            <v>Today's Fresh Start Charter</v>
          </cell>
          <cell r="P214">
            <v>378256</v>
          </cell>
          <cell r="Q214"/>
          <cell r="R214"/>
          <cell r="S214"/>
          <cell r="T214">
            <v>378256</v>
          </cell>
          <cell r="U214">
            <v>0</v>
          </cell>
        </row>
        <row r="215">
          <cell r="C215">
            <v>39686270128553</v>
          </cell>
          <cell r="D215" t="str">
            <v xml:space="preserve">Tri-Valley </v>
          </cell>
          <cell r="E215" t="e">
            <v>#N/A</v>
          </cell>
          <cell r="F215" t="str">
            <v>Acacia Elementary Charter</v>
          </cell>
          <cell r="G215" t="str">
            <v>15-16</v>
          </cell>
          <cell r="H215">
            <v>421</v>
          </cell>
          <cell r="I215">
            <v>655.55</v>
          </cell>
          <cell r="J215">
            <v>0.04</v>
          </cell>
          <cell r="K215">
            <v>382367</v>
          </cell>
          <cell r="L215">
            <v>15295</v>
          </cell>
          <cell r="M215">
            <v>367072</v>
          </cell>
          <cell r="N215">
            <v>209</v>
          </cell>
          <cell r="O215" t="str">
            <v>Acacia Elementary Charter</v>
          </cell>
          <cell r="P215">
            <v>367072</v>
          </cell>
          <cell r="Q215"/>
          <cell r="R215"/>
          <cell r="S215"/>
          <cell r="T215">
            <v>314447</v>
          </cell>
          <cell r="U215">
            <v>52625</v>
          </cell>
        </row>
        <row r="216">
          <cell r="C216">
            <v>39686270128546</v>
          </cell>
          <cell r="D216" t="str">
            <v xml:space="preserve">Tri-Valley </v>
          </cell>
          <cell r="E216" t="e">
            <v>#N/A</v>
          </cell>
          <cell r="F216" t="str">
            <v>Acacia Middle Charter</v>
          </cell>
          <cell r="G216" t="str">
            <v>15-16</v>
          </cell>
          <cell r="H216">
            <v>127</v>
          </cell>
          <cell r="I216">
            <v>248.04</v>
          </cell>
          <cell r="J216">
            <v>0.04</v>
          </cell>
          <cell r="K216">
            <v>140639</v>
          </cell>
          <cell r="L216">
            <v>5626</v>
          </cell>
          <cell r="M216">
            <v>135013</v>
          </cell>
          <cell r="N216">
            <v>210</v>
          </cell>
          <cell r="O216" t="str">
            <v>Acacia Middle Charter</v>
          </cell>
          <cell r="P216">
            <v>135013</v>
          </cell>
          <cell r="Q216"/>
          <cell r="R216"/>
          <cell r="S216"/>
          <cell r="T216">
            <v>119138</v>
          </cell>
          <cell r="U216">
            <v>15875</v>
          </cell>
        </row>
        <row r="217">
          <cell r="C217">
            <v>1612000107839</v>
          </cell>
          <cell r="D217" t="str">
            <v xml:space="preserve">Tri-Valley </v>
          </cell>
          <cell r="E217" t="e">
            <v>#N/A</v>
          </cell>
          <cell r="F217" t="str">
            <v>Livermore Valley Charter</v>
          </cell>
          <cell r="G217" t="str">
            <v>08-09</v>
          </cell>
          <cell r="H217">
            <v>1109</v>
          </cell>
          <cell r="I217">
            <v>1075.6400000000001</v>
          </cell>
          <cell r="J217" t="str">
            <v>4%</v>
          </cell>
          <cell r="K217">
            <v>679672</v>
          </cell>
          <cell r="L217">
            <v>27187</v>
          </cell>
          <cell r="M217">
            <v>652485</v>
          </cell>
          <cell r="N217">
            <v>211</v>
          </cell>
          <cell r="O217" t="str">
            <v>Livermore Valley Charter</v>
          </cell>
          <cell r="P217">
            <v>652485</v>
          </cell>
          <cell r="Q217"/>
          <cell r="R217"/>
          <cell r="S217"/>
          <cell r="T217">
            <v>513860</v>
          </cell>
          <cell r="U217">
            <v>138625</v>
          </cell>
        </row>
        <row r="218">
          <cell r="C218">
            <v>1612000120931</v>
          </cell>
          <cell r="D218" t="str">
            <v xml:space="preserve">Tri-Valley </v>
          </cell>
          <cell r="E218" t="e">
            <v>#N/A</v>
          </cell>
          <cell r="F218" t="str">
            <v>Livermore Valley Charter Preparatory High</v>
          </cell>
          <cell r="G218" t="str">
            <v>10-11</v>
          </cell>
          <cell r="H218">
            <v>424</v>
          </cell>
          <cell r="I218">
            <v>576</v>
          </cell>
          <cell r="J218" t="str">
            <v>4%</v>
          </cell>
          <cell r="K218">
            <v>342728</v>
          </cell>
          <cell r="L218">
            <v>13709</v>
          </cell>
          <cell r="M218">
            <v>329019</v>
          </cell>
          <cell r="N218">
            <v>212</v>
          </cell>
          <cell r="O218" t="str">
            <v>Livermore Valley Charter Preparatory High</v>
          </cell>
          <cell r="P218">
            <v>329019</v>
          </cell>
          <cell r="Q218"/>
          <cell r="R218"/>
          <cell r="S218"/>
          <cell r="T218">
            <v>276019</v>
          </cell>
          <cell r="U218">
            <v>53000</v>
          </cell>
        </row>
        <row r="219">
          <cell r="C219">
            <v>42691120124255</v>
          </cell>
          <cell r="D219" t="str">
            <v>Trivium Charter</v>
          </cell>
          <cell r="E219" t="e">
            <v>#N/A</v>
          </cell>
          <cell r="F219" t="str">
            <v>Trivium Charter</v>
          </cell>
          <cell r="G219" t="str">
            <v>15-16</v>
          </cell>
          <cell r="H219">
            <v>615</v>
          </cell>
          <cell r="I219">
            <v>620</v>
          </cell>
          <cell r="J219" t="str">
            <v>5%</v>
          </cell>
          <cell r="K219">
            <v>388735</v>
          </cell>
          <cell r="L219">
            <v>19437</v>
          </cell>
          <cell r="M219">
            <v>369298</v>
          </cell>
          <cell r="N219">
            <v>213</v>
          </cell>
          <cell r="O219" t="str">
            <v>Trivium Charter</v>
          </cell>
          <cell r="P219">
            <v>369298</v>
          </cell>
          <cell r="Q219"/>
          <cell r="R219"/>
          <cell r="S219"/>
          <cell r="T219">
            <v>292423</v>
          </cell>
          <cell r="U219">
            <v>76875</v>
          </cell>
        </row>
        <row r="220">
          <cell r="C220">
            <v>19101990132605</v>
          </cell>
          <cell r="D220" t="str">
            <v>Valiente College Preparatory</v>
          </cell>
          <cell r="E220" t="e">
            <v>#N/A</v>
          </cell>
          <cell r="F220" t="str">
            <v>Valiente College Preparatory Charter</v>
          </cell>
          <cell r="G220" t="str">
            <v>15-16</v>
          </cell>
          <cell r="H220">
            <v>88</v>
          </cell>
          <cell r="I220">
            <v>140</v>
          </cell>
          <cell r="J220" t="str">
            <v>5%</v>
          </cell>
          <cell r="K220">
            <v>81420</v>
          </cell>
          <cell r="L220">
            <v>4071</v>
          </cell>
          <cell r="M220">
            <v>77349</v>
          </cell>
          <cell r="N220">
            <v>214</v>
          </cell>
          <cell r="O220" t="str">
            <v>Valiente College Preparatory Charter</v>
          </cell>
          <cell r="P220">
            <v>77349</v>
          </cell>
          <cell r="Q220"/>
          <cell r="R220"/>
          <cell r="S220"/>
          <cell r="T220">
            <v>66349</v>
          </cell>
          <cell r="U220">
            <v>11000</v>
          </cell>
        </row>
        <row r="221">
          <cell r="C221">
            <v>10621660133942</v>
          </cell>
          <cell r="D221" t="str">
            <v>Valley Preparatory Academy Charter</v>
          </cell>
          <cell r="E221" t="e">
            <v>#N/A</v>
          </cell>
          <cell r="F221" t="str">
            <v>Aspen Public School</v>
          </cell>
          <cell r="G221" t="str">
            <v>16-17</v>
          </cell>
          <cell r="H221">
            <v>0</v>
          </cell>
          <cell r="I221">
            <v>128</v>
          </cell>
          <cell r="J221">
            <v>0.06</v>
          </cell>
          <cell r="K221">
            <v>64384</v>
          </cell>
          <cell r="L221">
            <v>3863</v>
          </cell>
          <cell r="M221">
            <v>60521</v>
          </cell>
          <cell r="N221">
            <v>215</v>
          </cell>
          <cell r="O221" t="str">
            <v>Aspen Public School</v>
          </cell>
          <cell r="P221">
            <v>60521</v>
          </cell>
          <cell r="Q221"/>
          <cell r="R221"/>
          <cell r="S221"/>
          <cell r="T221">
            <v>60521</v>
          </cell>
          <cell r="U221">
            <v>0</v>
          </cell>
        </row>
        <row r="222">
          <cell r="C222">
            <v>30103060132613</v>
          </cell>
          <cell r="D222" t="str">
            <v>Vista Charter Public Schools</v>
          </cell>
          <cell r="E222" t="e">
            <v>#N/A</v>
          </cell>
          <cell r="F222" t="str">
            <v>Vista Heritage Charter Middle</v>
          </cell>
          <cell r="G222" t="str">
            <v>15-16</v>
          </cell>
          <cell r="H222">
            <v>161</v>
          </cell>
          <cell r="I222">
            <v>304</v>
          </cell>
          <cell r="J222" t="str">
            <v>5%</v>
          </cell>
          <cell r="K222">
            <v>173037</v>
          </cell>
          <cell r="L222">
            <v>8652</v>
          </cell>
          <cell r="M222">
            <v>164385</v>
          </cell>
          <cell r="N222">
            <v>216</v>
          </cell>
          <cell r="O222" t="str">
            <v>Vista Heritage Charter Middle</v>
          </cell>
          <cell r="P222">
            <v>164385</v>
          </cell>
          <cell r="Q222"/>
          <cell r="R222"/>
          <cell r="S222"/>
          <cell r="T222">
            <v>144260</v>
          </cell>
          <cell r="U222">
            <v>20125</v>
          </cell>
        </row>
        <row r="223">
          <cell r="C223">
            <v>34752830108860</v>
          </cell>
          <cell r="D223" t="str">
            <v>Westlake</v>
          </cell>
          <cell r="E223" t="e">
            <v>#N/A</v>
          </cell>
          <cell r="F223" t="str">
            <v>Westlake Charter</v>
          </cell>
          <cell r="G223" t="str">
            <v>13-14</v>
          </cell>
          <cell r="H223">
            <v>666</v>
          </cell>
          <cell r="I223">
            <v>897.25</v>
          </cell>
          <cell r="J223" t="str">
            <v>4%</v>
          </cell>
          <cell r="K223">
            <v>534567</v>
          </cell>
          <cell r="L223">
            <v>21383</v>
          </cell>
          <cell r="M223">
            <v>513184</v>
          </cell>
          <cell r="N223">
            <v>217</v>
          </cell>
          <cell r="O223" t="str">
            <v>Westlake Charter</v>
          </cell>
          <cell r="P223">
            <v>513184</v>
          </cell>
          <cell r="Q223"/>
          <cell r="R223"/>
          <cell r="S223"/>
          <cell r="T223">
            <v>429934</v>
          </cell>
          <cell r="U223">
            <v>83250</v>
          </cell>
        </row>
        <row r="224">
          <cell r="C224">
            <v>45752670120170</v>
          </cell>
          <cell r="D224"/>
          <cell r="E224" t="e">
            <v>#N/A</v>
          </cell>
          <cell r="F224" t="str">
            <v>Academy of Personalized Learning</v>
          </cell>
          <cell r="G224" t="str">
            <v>11-12</v>
          </cell>
          <cell r="H224">
            <v>368</v>
          </cell>
          <cell r="I224">
            <v>380</v>
          </cell>
          <cell r="J224" t="str">
            <v>4%</v>
          </cell>
          <cell r="K224">
            <v>237140</v>
          </cell>
          <cell r="L224">
            <v>9486</v>
          </cell>
          <cell r="M224">
            <v>227654</v>
          </cell>
          <cell r="N224">
            <v>218</v>
          </cell>
          <cell r="O224" t="str">
            <v>Academy of Personalized Learning</v>
          </cell>
          <cell r="P224">
            <v>227654</v>
          </cell>
          <cell r="Q224"/>
          <cell r="R224"/>
          <cell r="S224"/>
          <cell r="T224">
            <v>181654</v>
          </cell>
          <cell r="U224">
            <v>46000</v>
          </cell>
        </row>
        <row r="225">
          <cell r="C225">
            <v>37683380124206</v>
          </cell>
          <cell r="D225"/>
          <cell r="E225" t="e">
            <v>#N/A</v>
          </cell>
          <cell r="F225" t="str">
            <v>America's Finest Charter</v>
          </cell>
          <cell r="G225" t="str">
            <v>15-16</v>
          </cell>
          <cell r="H225">
            <v>277</v>
          </cell>
          <cell r="I225">
            <v>400</v>
          </cell>
          <cell r="J225" t="str">
            <v>5%</v>
          </cell>
          <cell r="K225">
            <v>235825</v>
          </cell>
          <cell r="L225">
            <v>11791</v>
          </cell>
          <cell r="M225">
            <v>224034</v>
          </cell>
          <cell r="N225">
            <v>219</v>
          </cell>
          <cell r="O225" t="str">
            <v>America's Finest Charter</v>
          </cell>
          <cell r="P225">
            <v>224034</v>
          </cell>
          <cell r="Q225"/>
          <cell r="R225"/>
          <cell r="S225"/>
          <cell r="T225">
            <v>189409</v>
          </cell>
          <cell r="U225">
            <v>34625</v>
          </cell>
        </row>
        <row r="226">
          <cell r="C226">
            <v>1612590115238</v>
          </cell>
          <cell r="D226"/>
          <cell r="E226" t="e">
            <v>#N/A</v>
          </cell>
          <cell r="F226" t="str">
            <v>ARISE High</v>
          </cell>
          <cell r="G226" t="str">
            <v>16-17</v>
          </cell>
          <cell r="H226">
            <v>263</v>
          </cell>
          <cell r="I226">
            <v>243</v>
          </cell>
          <cell r="J226">
            <v>0.06</v>
          </cell>
          <cell r="K226">
            <v>155104</v>
          </cell>
          <cell r="L226">
            <v>9306</v>
          </cell>
          <cell r="M226">
            <v>145798</v>
          </cell>
          <cell r="N226">
            <v>220</v>
          </cell>
          <cell r="O226" t="str">
            <v>ARISE High</v>
          </cell>
          <cell r="P226">
            <v>145798</v>
          </cell>
          <cell r="Q226"/>
          <cell r="R226"/>
          <cell r="S226"/>
          <cell r="T226">
            <v>112923</v>
          </cell>
          <cell r="U226">
            <v>32875</v>
          </cell>
        </row>
        <row r="227">
          <cell r="C227">
            <v>37683380114520</v>
          </cell>
          <cell r="D227"/>
          <cell r="E227" t="e">
            <v>#N/A</v>
          </cell>
          <cell r="F227" t="str">
            <v>Arroyo Paseo Charter High</v>
          </cell>
          <cell r="G227" t="str">
            <v>09-10</v>
          </cell>
          <cell r="H227">
            <v>124</v>
          </cell>
          <cell r="I227">
            <v>107.31</v>
          </cell>
          <cell r="J227" t="str">
            <v>4%</v>
          </cell>
          <cell r="K227">
            <v>69477</v>
          </cell>
          <cell r="L227">
            <v>2779</v>
          </cell>
          <cell r="M227">
            <v>66698</v>
          </cell>
          <cell r="N227">
            <v>221</v>
          </cell>
          <cell r="O227" t="str">
            <v>Arroyo Paseo Charter High</v>
          </cell>
          <cell r="P227">
            <v>66698</v>
          </cell>
          <cell r="Q227"/>
          <cell r="R227"/>
          <cell r="S227"/>
          <cell r="T227">
            <v>51198</v>
          </cell>
          <cell r="U227">
            <v>15500</v>
          </cell>
        </row>
        <row r="228">
          <cell r="C228">
            <v>34674390123901</v>
          </cell>
          <cell r="D228"/>
          <cell r="E228" t="e">
            <v>#N/A</v>
          </cell>
          <cell r="F228" t="str">
            <v>Capitol Collegiate Academy</v>
          </cell>
          <cell r="G228" t="str">
            <v>13-14</v>
          </cell>
          <cell r="H228">
            <v>254</v>
          </cell>
          <cell r="I228">
            <v>301.14999999999998</v>
          </cell>
          <cell r="J228" t="str">
            <v>4%</v>
          </cell>
          <cell r="K228">
            <v>183228</v>
          </cell>
          <cell r="L228">
            <v>7329</v>
          </cell>
          <cell r="M228">
            <v>175899</v>
          </cell>
          <cell r="N228">
            <v>222</v>
          </cell>
          <cell r="O228" t="str">
            <v>Capitol Collegiate Academy</v>
          </cell>
          <cell r="P228">
            <v>175899</v>
          </cell>
          <cell r="Q228"/>
          <cell r="R228"/>
          <cell r="S228"/>
          <cell r="T228">
            <v>144149</v>
          </cell>
          <cell r="U228">
            <v>31750</v>
          </cell>
        </row>
        <row r="229">
          <cell r="C229">
            <v>37683380124347</v>
          </cell>
          <cell r="D229"/>
          <cell r="E229" t="e">
            <v>#N/A</v>
          </cell>
          <cell r="F229" t="str">
            <v>City Heights Preparatory Charter</v>
          </cell>
          <cell r="G229" t="str">
            <v>13-14</v>
          </cell>
          <cell r="H229">
            <v>162</v>
          </cell>
          <cell r="I229">
            <v>194</v>
          </cell>
          <cell r="J229" t="str">
            <v>4%</v>
          </cell>
          <cell r="K229">
            <v>117832</v>
          </cell>
          <cell r="L229">
            <v>4713</v>
          </cell>
          <cell r="M229">
            <v>113119</v>
          </cell>
          <cell r="N229">
            <v>223</v>
          </cell>
          <cell r="O229" t="str">
            <v>City Heights Preparatory Charter</v>
          </cell>
          <cell r="P229">
            <v>113119</v>
          </cell>
          <cell r="Q229"/>
          <cell r="R229"/>
          <cell r="S229"/>
          <cell r="T229">
            <v>92869</v>
          </cell>
          <cell r="U229">
            <v>20250</v>
          </cell>
        </row>
        <row r="230">
          <cell r="C230">
            <v>7100740731380</v>
          </cell>
          <cell r="D230"/>
          <cell r="E230" t="e">
            <v>#N/A</v>
          </cell>
          <cell r="F230" t="str">
            <v>Clayton Valley Charter High</v>
          </cell>
          <cell r="G230" t="str">
            <v>12-13</v>
          </cell>
          <cell r="H230">
            <v>1984</v>
          </cell>
          <cell r="I230">
            <v>1950</v>
          </cell>
          <cell r="J230" t="str">
            <v>4%</v>
          </cell>
          <cell r="K230">
            <v>1228850</v>
          </cell>
          <cell r="L230">
            <v>49154</v>
          </cell>
          <cell r="M230">
            <v>1179696</v>
          </cell>
          <cell r="N230">
            <v>224</v>
          </cell>
          <cell r="O230" t="str">
            <v>Clayton Valley Charter High</v>
          </cell>
          <cell r="P230">
            <v>1179696</v>
          </cell>
          <cell r="Q230"/>
          <cell r="R230"/>
          <cell r="S230"/>
          <cell r="T230">
            <v>931696</v>
          </cell>
          <cell r="U230">
            <v>248000</v>
          </cell>
        </row>
        <row r="231">
          <cell r="C231">
            <v>37683380122788</v>
          </cell>
          <cell r="D231"/>
          <cell r="E231" t="e">
            <v>#N/A</v>
          </cell>
          <cell r="F231" t="str">
            <v>Coleman Tech Charter High</v>
          </cell>
          <cell r="G231" t="str">
            <v>16-17</v>
          </cell>
          <cell r="H231">
            <v>269</v>
          </cell>
          <cell r="I231">
            <v>270</v>
          </cell>
          <cell r="J231">
            <v>0.06</v>
          </cell>
          <cell r="K231">
            <v>169435</v>
          </cell>
          <cell r="L231">
            <v>10166</v>
          </cell>
          <cell r="M231">
            <v>159269</v>
          </cell>
          <cell r="N231">
            <v>225</v>
          </cell>
          <cell r="O231" t="str">
            <v>Coleman Tech Charter High</v>
          </cell>
          <cell r="P231">
            <v>159269</v>
          </cell>
          <cell r="Q231"/>
          <cell r="R231"/>
          <cell r="S231"/>
          <cell r="T231">
            <v>125644</v>
          </cell>
          <cell r="U231">
            <v>33625</v>
          </cell>
        </row>
        <row r="232">
          <cell r="C232">
            <v>1100170123968</v>
          </cell>
          <cell r="D232"/>
          <cell r="E232" t="e">
            <v>#N/A</v>
          </cell>
          <cell r="F232" t="str">
            <v>Community School for Creative Education</v>
          </cell>
          <cell r="G232" t="str">
            <v>11-12</v>
          </cell>
          <cell r="H232">
            <v>192</v>
          </cell>
          <cell r="I232">
            <v>189.1</v>
          </cell>
          <cell r="J232" t="str">
            <v>4%</v>
          </cell>
          <cell r="K232">
            <v>119117</v>
          </cell>
          <cell r="L232">
            <v>4765</v>
          </cell>
          <cell r="M232">
            <v>114352</v>
          </cell>
          <cell r="N232">
            <v>226</v>
          </cell>
          <cell r="O232" t="str">
            <v>Community School for Creative Education</v>
          </cell>
          <cell r="P232">
            <v>114352</v>
          </cell>
          <cell r="Q232"/>
          <cell r="R232"/>
          <cell r="S232"/>
          <cell r="T232">
            <v>90352</v>
          </cell>
          <cell r="U232">
            <v>24000</v>
          </cell>
        </row>
        <row r="233">
          <cell r="C233">
            <v>7100740134114</v>
          </cell>
          <cell r="D233"/>
          <cell r="E233" t="e">
            <v>#N/A</v>
          </cell>
          <cell r="F233" t="str">
            <v>Contra Costa School of Performing Arts</v>
          </cell>
          <cell r="G233" t="str">
            <v>16-17</v>
          </cell>
          <cell r="H233">
            <v>0</v>
          </cell>
          <cell r="I233">
            <v>316.8</v>
          </cell>
          <cell r="J233">
            <v>0.06</v>
          </cell>
          <cell r="K233">
            <v>159350</v>
          </cell>
          <cell r="L233">
            <v>9561</v>
          </cell>
          <cell r="M233">
            <v>149789</v>
          </cell>
          <cell r="N233">
            <v>227</v>
          </cell>
          <cell r="O233" t="str">
            <v>Contra Costa School of Performing Arts</v>
          </cell>
          <cell r="P233">
            <v>149789</v>
          </cell>
          <cell r="Q233"/>
          <cell r="R233"/>
          <cell r="S233"/>
          <cell r="T233">
            <v>149789</v>
          </cell>
          <cell r="U233">
            <v>0</v>
          </cell>
        </row>
        <row r="234">
          <cell r="C234">
            <v>37683386039457</v>
          </cell>
          <cell r="D234"/>
          <cell r="E234" t="e">
            <v>#N/A</v>
          </cell>
          <cell r="F234" t="str">
            <v>Darnall Charter</v>
          </cell>
          <cell r="G234" t="str">
            <v>09-10</v>
          </cell>
          <cell r="H234">
            <v>661</v>
          </cell>
          <cell r="I234">
            <v>667.85</v>
          </cell>
          <cell r="J234" t="str">
            <v>4%</v>
          </cell>
          <cell r="K234">
            <v>418554</v>
          </cell>
          <cell r="L234">
            <v>16742</v>
          </cell>
          <cell r="M234">
            <v>401812</v>
          </cell>
          <cell r="N234">
            <v>228</v>
          </cell>
          <cell r="O234" t="str">
            <v>Darnall Charter</v>
          </cell>
          <cell r="P234">
            <v>401812</v>
          </cell>
          <cell r="Q234"/>
          <cell r="R234"/>
          <cell r="S234"/>
          <cell r="T234">
            <v>319187</v>
          </cell>
          <cell r="U234">
            <v>82625</v>
          </cell>
        </row>
        <row r="235">
          <cell r="C235">
            <v>48705320122267</v>
          </cell>
          <cell r="D235"/>
          <cell r="E235" t="e">
            <v>#N/A</v>
          </cell>
          <cell r="F235" t="str">
            <v>Dixon Montessori Charter</v>
          </cell>
          <cell r="G235" t="str">
            <v>10-11</v>
          </cell>
          <cell r="H235">
            <v>417</v>
          </cell>
          <cell r="I235">
            <v>395</v>
          </cell>
          <cell r="J235" t="str">
            <v>4%</v>
          </cell>
          <cell r="K235">
            <v>250810</v>
          </cell>
          <cell r="L235">
            <v>10032</v>
          </cell>
          <cell r="M235">
            <v>240778</v>
          </cell>
          <cell r="N235">
            <v>229</v>
          </cell>
          <cell r="O235" t="str">
            <v>Dixon Montessori Charter</v>
          </cell>
          <cell r="P235">
            <v>240778</v>
          </cell>
          <cell r="Q235"/>
          <cell r="R235"/>
          <cell r="S235"/>
          <cell r="T235">
            <v>188653</v>
          </cell>
          <cell r="U235">
            <v>52125</v>
          </cell>
        </row>
        <row r="236">
          <cell r="C236">
            <v>39686760117853</v>
          </cell>
          <cell r="D236"/>
          <cell r="E236" t="e">
            <v>#N/A</v>
          </cell>
          <cell r="F236" t="str">
            <v>Dr. Lewis Dolphin Stallworth Sr. Charter</v>
          </cell>
          <cell r="G236" t="str">
            <v>13-14</v>
          </cell>
          <cell r="H236">
            <v>230</v>
          </cell>
          <cell r="I236">
            <v>203</v>
          </cell>
          <cell r="J236" t="str">
            <v>4%</v>
          </cell>
          <cell r="K236">
            <v>130859</v>
          </cell>
          <cell r="L236">
            <v>5234</v>
          </cell>
          <cell r="M236">
            <v>125625</v>
          </cell>
          <cell r="N236">
            <v>230</v>
          </cell>
          <cell r="O236" t="str">
            <v>Dr. Lewis Dolphin Stallworth Sr. Charter</v>
          </cell>
          <cell r="P236">
            <v>125625</v>
          </cell>
          <cell r="Q236"/>
          <cell r="R236"/>
          <cell r="S236"/>
          <cell r="T236">
            <v>96875</v>
          </cell>
          <cell r="U236">
            <v>28750</v>
          </cell>
        </row>
        <row r="237">
          <cell r="C237">
            <v>37683380127647</v>
          </cell>
          <cell r="D237"/>
          <cell r="E237" t="e">
            <v>#N/A</v>
          </cell>
          <cell r="F237" t="str">
            <v>e3 Civic High</v>
          </cell>
          <cell r="G237" t="str">
            <v>14-15</v>
          </cell>
          <cell r="H237">
            <v>405</v>
          </cell>
          <cell r="I237">
            <v>470</v>
          </cell>
          <cell r="J237" t="str">
            <v>4%</v>
          </cell>
          <cell r="K237">
            <v>287035</v>
          </cell>
          <cell r="L237">
            <v>11481</v>
          </cell>
          <cell r="M237">
            <v>275554</v>
          </cell>
          <cell r="N237">
            <v>231</v>
          </cell>
          <cell r="O237" t="str">
            <v>e3 Civic High</v>
          </cell>
          <cell r="P237">
            <v>275554</v>
          </cell>
          <cell r="Q237"/>
          <cell r="R237"/>
          <cell r="S237"/>
          <cell r="T237">
            <v>224929</v>
          </cell>
          <cell r="U237">
            <v>50625</v>
          </cell>
        </row>
        <row r="238">
          <cell r="C238">
            <v>1612590129932</v>
          </cell>
          <cell r="D238"/>
          <cell r="E238" t="e">
            <v>#N/A</v>
          </cell>
          <cell r="F238" t="str">
            <v>East Bay Innovation Academy</v>
          </cell>
          <cell r="G238" t="str">
            <v>14-15</v>
          </cell>
          <cell r="H238">
            <v>344</v>
          </cell>
          <cell r="I238">
            <v>402.9</v>
          </cell>
          <cell r="J238" t="str">
            <v>4%</v>
          </cell>
          <cell r="K238">
            <v>245659</v>
          </cell>
          <cell r="L238">
            <v>9826</v>
          </cell>
          <cell r="M238">
            <v>235833</v>
          </cell>
          <cell r="N238">
            <v>232</v>
          </cell>
          <cell r="O238" t="str">
            <v>East Bay Innovation Academy</v>
          </cell>
          <cell r="P238">
            <v>235833</v>
          </cell>
          <cell r="Q238"/>
          <cell r="R238"/>
          <cell r="S238"/>
          <cell r="T238">
            <v>192833</v>
          </cell>
          <cell r="U238">
            <v>43000</v>
          </cell>
        </row>
        <row r="239">
          <cell r="C239">
            <v>38684786040935</v>
          </cell>
          <cell r="D239"/>
          <cell r="E239" t="e">
            <v>#N/A</v>
          </cell>
          <cell r="F239" t="str">
            <v>Edison Charter Academy</v>
          </cell>
          <cell r="G239" t="str">
            <v>06-07</v>
          </cell>
          <cell r="H239">
            <v>693</v>
          </cell>
          <cell r="I239">
            <v>650</v>
          </cell>
          <cell r="J239" t="str">
            <v>4%</v>
          </cell>
          <cell r="K239">
            <v>413575</v>
          </cell>
          <cell r="L239">
            <v>16543</v>
          </cell>
          <cell r="M239">
            <v>397032</v>
          </cell>
          <cell r="N239">
            <v>233</v>
          </cell>
          <cell r="O239" t="str">
            <v>Edison Charter Academy</v>
          </cell>
          <cell r="P239">
            <v>397032</v>
          </cell>
          <cell r="Q239"/>
          <cell r="R239"/>
          <cell r="S239"/>
          <cell r="T239">
            <v>310407</v>
          </cell>
          <cell r="U239">
            <v>86625</v>
          </cell>
        </row>
        <row r="240">
          <cell r="C240">
            <v>30666216094874</v>
          </cell>
          <cell r="D240"/>
          <cell r="E240" t="e">
            <v>#N/A</v>
          </cell>
          <cell r="F240" t="str">
            <v>El Rancho Charter School</v>
          </cell>
          <cell r="G240" t="str">
            <v>16-17</v>
          </cell>
          <cell r="H240">
            <v>1152</v>
          </cell>
          <cell r="I240">
            <v>1157</v>
          </cell>
          <cell r="J240">
            <v>0.06</v>
          </cell>
          <cell r="K240">
            <v>725971</v>
          </cell>
          <cell r="L240">
            <v>43558</v>
          </cell>
          <cell r="M240">
            <v>682413</v>
          </cell>
          <cell r="N240">
            <v>234</v>
          </cell>
          <cell r="O240" t="str">
            <v>El Rancho Charter School</v>
          </cell>
          <cell r="P240">
            <v>682413</v>
          </cell>
          <cell r="Q240"/>
          <cell r="R240"/>
          <cell r="S240"/>
          <cell r="T240">
            <v>538413</v>
          </cell>
          <cell r="U240">
            <v>144000</v>
          </cell>
        </row>
        <row r="241">
          <cell r="C241">
            <v>54105466119291</v>
          </cell>
          <cell r="D241"/>
          <cell r="E241" t="e">
            <v>#N/A</v>
          </cell>
          <cell r="F241" t="str">
            <v>Eleanor Roosevelt Community Learning Center</v>
          </cell>
          <cell r="G241" t="str">
            <v>10-11</v>
          </cell>
          <cell r="H241">
            <v>291</v>
          </cell>
          <cell r="I241">
            <v>285</v>
          </cell>
          <cell r="J241" t="str">
            <v>4%</v>
          </cell>
          <cell r="K241">
            <v>179730</v>
          </cell>
          <cell r="L241">
            <v>7189</v>
          </cell>
          <cell r="M241">
            <v>172541</v>
          </cell>
          <cell r="N241">
            <v>235</v>
          </cell>
          <cell r="O241" t="str">
            <v>Eleanor Roosevelt Community Learning Center</v>
          </cell>
          <cell r="P241">
            <v>172541</v>
          </cell>
          <cell r="Q241"/>
          <cell r="R241"/>
          <cell r="S241"/>
          <cell r="T241">
            <v>136166</v>
          </cell>
          <cell r="U241">
            <v>36375</v>
          </cell>
        </row>
        <row r="242">
          <cell r="C242">
            <v>37683380129395</v>
          </cell>
          <cell r="D242"/>
          <cell r="E242" t="e">
            <v>#N/A</v>
          </cell>
          <cell r="F242" t="str">
            <v>Elevate Elementary</v>
          </cell>
          <cell r="G242" t="str">
            <v>14-15</v>
          </cell>
          <cell r="H242">
            <v>214</v>
          </cell>
          <cell r="I242">
            <v>205.2</v>
          </cell>
          <cell r="J242" t="str">
            <v>4%</v>
          </cell>
          <cell r="K242">
            <v>129966</v>
          </cell>
          <cell r="L242">
            <v>5199</v>
          </cell>
          <cell r="M242">
            <v>124767</v>
          </cell>
          <cell r="N242">
            <v>236</v>
          </cell>
          <cell r="O242" t="str">
            <v>Elevate Elementary</v>
          </cell>
          <cell r="P242">
            <v>124767</v>
          </cell>
          <cell r="Q242"/>
          <cell r="R242"/>
          <cell r="S242"/>
          <cell r="T242">
            <v>98017</v>
          </cell>
          <cell r="U242">
            <v>26750</v>
          </cell>
        </row>
        <row r="243">
          <cell r="C243">
            <v>37683380129387</v>
          </cell>
          <cell r="D243"/>
          <cell r="E243" t="e">
            <v>#N/A</v>
          </cell>
          <cell r="F243" t="str">
            <v>Empower Charter</v>
          </cell>
          <cell r="G243" t="str">
            <v>14-15</v>
          </cell>
          <cell r="H243">
            <v>108</v>
          </cell>
          <cell r="I243">
            <v>105</v>
          </cell>
          <cell r="J243" t="str">
            <v>4%</v>
          </cell>
          <cell r="K243">
            <v>66315</v>
          </cell>
          <cell r="L243">
            <v>2653</v>
          </cell>
          <cell r="M243">
            <v>63662</v>
          </cell>
          <cell r="N243">
            <v>237</v>
          </cell>
          <cell r="O243" t="str">
            <v>Empower Charter</v>
          </cell>
          <cell r="P243">
            <v>63662</v>
          </cell>
          <cell r="Q243"/>
          <cell r="R243"/>
          <cell r="S243"/>
          <cell r="T243">
            <v>50162</v>
          </cell>
          <cell r="U243">
            <v>13500</v>
          </cell>
        </row>
        <row r="244">
          <cell r="C244">
            <v>7</v>
          </cell>
          <cell r="D244"/>
          <cell r="E244" t="e">
            <v>#N/A</v>
          </cell>
          <cell r="F244" t="str">
            <v>Empower Generations Charter</v>
          </cell>
          <cell r="G244" t="str">
            <v>16-17</v>
          </cell>
          <cell r="H244">
            <v>0</v>
          </cell>
          <cell r="I244">
            <v>50</v>
          </cell>
          <cell r="J244">
            <v>0.06</v>
          </cell>
          <cell r="K244">
            <v>25150</v>
          </cell>
          <cell r="L244">
            <v>1509</v>
          </cell>
          <cell r="M244">
            <v>23641</v>
          </cell>
          <cell r="N244">
            <v>238</v>
          </cell>
          <cell r="O244" t="str">
            <v>Empower Generations Charter</v>
          </cell>
          <cell r="P244">
            <v>23641</v>
          </cell>
          <cell r="Q244"/>
          <cell r="R244"/>
          <cell r="S244"/>
          <cell r="T244">
            <v>23641</v>
          </cell>
          <cell r="U244">
            <v>0</v>
          </cell>
        </row>
        <row r="245">
          <cell r="C245">
            <v>8</v>
          </cell>
          <cell r="D245"/>
          <cell r="E245" t="e">
            <v>#N/A</v>
          </cell>
          <cell r="F245" t="str">
            <v>Epic Charter School</v>
          </cell>
          <cell r="G245" t="str">
            <v>16-17</v>
          </cell>
          <cell r="H245">
            <v>0</v>
          </cell>
          <cell r="I245">
            <v>385</v>
          </cell>
          <cell r="J245">
            <v>0.06</v>
          </cell>
          <cell r="K245">
            <v>193655</v>
          </cell>
          <cell r="L245">
            <v>11619</v>
          </cell>
          <cell r="M245">
            <v>182036</v>
          </cell>
          <cell r="N245">
            <v>239</v>
          </cell>
          <cell r="O245" t="str">
            <v>Epic Charter School</v>
          </cell>
          <cell r="P245">
            <v>182036</v>
          </cell>
          <cell r="Q245"/>
          <cell r="R245"/>
          <cell r="S245"/>
          <cell r="T245">
            <v>182036</v>
          </cell>
          <cell r="U245">
            <v>0</v>
          </cell>
        </row>
        <row r="246">
          <cell r="C246">
            <v>1612590132514</v>
          </cell>
          <cell r="D246"/>
          <cell r="E246" t="e">
            <v>#N/A</v>
          </cell>
          <cell r="F246" t="str">
            <v>Francophone Charter School of Oakland</v>
          </cell>
          <cell r="G246" t="str">
            <v>16-17</v>
          </cell>
          <cell r="H246">
            <v>113</v>
          </cell>
          <cell r="I246">
            <v>167</v>
          </cell>
          <cell r="J246">
            <v>0.06</v>
          </cell>
          <cell r="K246">
            <v>98126</v>
          </cell>
          <cell r="L246">
            <v>5888</v>
          </cell>
          <cell r="M246">
            <v>92238</v>
          </cell>
          <cell r="N246">
            <v>240</v>
          </cell>
          <cell r="O246" t="str">
            <v>Francophone Charter School of Oakland</v>
          </cell>
          <cell r="P246">
            <v>92238</v>
          </cell>
          <cell r="Q246"/>
          <cell r="R246"/>
          <cell r="S246"/>
          <cell r="T246">
            <v>78113</v>
          </cell>
          <cell r="U246">
            <v>14125</v>
          </cell>
        </row>
        <row r="247">
          <cell r="C247">
            <v>33103300128777</v>
          </cell>
          <cell r="D247"/>
          <cell r="E247" t="e">
            <v>#N/A</v>
          </cell>
          <cell r="F247" t="str">
            <v>Gateway College and Career Academy</v>
          </cell>
          <cell r="G247" t="str">
            <v>13-14</v>
          </cell>
          <cell r="H247">
            <v>167</v>
          </cell>
          <cell r="I247">
            <v>183</v>
          </cell>
          <cell r="J247">
            <v>0.05</v>
          </cell>
          <cell r="K247">
            <v>112924</v>
          </cell>
          <cell r="L247">
            <v>5646</v>
          </cell>
          <cell r="M247">
            <v>107278</v>
          </cell>
          <cell r="N247">
            <v>241</v>
          </cell>
          <cell r="O247" t="str">
            <v>Gateway College and Career Academy</v>
          </cell>
          <cell r="P247">
            <v>107278</v>
          </cell>
          <cell r="Q247"/>
          <cell r="R247"/>
          <cell r="S247"/>
          <cell r="T247">
            <v>86403</v>
          </cell>
          <cell r="U247">
            <v>20875</v>
          </cell>
        </row>
        <row r="248">
          <cell r="C248">
            <v>37683380119610</v>
          </cell>
          <cell r="D248"/>
          <cell r="E248" t="e">
            <v>#N/A</v>
          </cell>
          <cell r="F248" t="str">
            <v>Gompers Preparatory Academy</v>
          </cell>
          <cell r="G248" t="str">
            <v>09-10</v>
          </cell>
          <cell r="H248">
            <v>1192</v>
          </cell>
          <cell r="I248">
            <v>1160</v>
          </cell>
          <cell r="J248" t="str">
            <v>4%</v>
          </cell>
          <cell r="K248">
            <v>732480</v>
          </cell>
          <cell r="L248">
            <v>29299</v>
          </cell>
          <cell r="M248">
            <v>703181</v>
          </cell>
          <cell r="N248">
            <v>242</v>
          </cell>
          <cell r="O248" t="str">
            <v>Gompers Preparatory Academy</v>
          </cell>
          <cell r="P248">
            <v>703181</v>
          </cell>
          <cell r="Q248"/>
          <cell r="R248"/>
          <cell r="S248"/>
          <cell r="T248">
            <v>554181</v>
          </cell>
          <cell r="U248">
            <v>149000</v>
          </cell>
        </row>
        <row r="249">
          <cell r="C249">
            <v>37683386040018</v>
          </cell>
          <cell r="D249"/>
          <cell r="E249" t="e">
            <v>#N/A</v>
          </cell>
          <cell r="F249" t="str">
            <v>Harriet Tubman Village Charter</v>
          </cell>
          <cell r="G249" t="str">
            <v>11-12</v>
          </cell>
          <cell r="H249">
            <v>402</v>
          </cell>
          <cell r="I249">
            <v>380</v>
          </cell>
          <cell r="J249" t="str">
            <v>4%</v>
          </cell>
          <cell r="K249">
            <v>241390</v>
          </cell>
          <cell r="L249">
            <v>9656</v>
          </cell>
          <cell r="M249">
            <v>231734</v>
          </cell>
          <cell r="N249">
            <v>243</v>
          </cell>
          <cell r="O249" t="str">
            <v>Harriet Tubman Village Charter</v>
          </cell>
          <cell r="P249">
            <v>231734</v>
          </cell>
          <cell r="Q249"/>
          <cell r="R249"/>
          <cell r="S249"/>
          <cell r="T249">
            <v>181484</v>
          </cell>
          <cell r="U249">
            <v>50250</v>
          </cell>
        </row>
        <row r="250">
          <cell r="C250" t="str">
            <v>37-68336-6117279</v>
          </cell>
          <cell r="D250"/>
          <cell r="E250" t="e">
            <v>#N/A</v>
          </cell>
          <cell r="F250" t="str">
            <v>Holly Drive Leadership Academy</v>
          </cell>
          <cell r="G250" t="str">
            <v>16-17</v>
          </cell>
          <cell r="H250">
            <v>142</v>
          </cell>
          <cell r="I250">
            <v>150</v>
          </cell>
          <cell r="J250">
            <v>0.06</v>
          </cell>
          <cell r="K250">
            <v>93200</v>
          </cell>
          <cell r="L250">
            <v>5592</v>
          </cell>
          <cell r="M250">
            <v>87608</v>
          </cell>
          <cell r="N250">
            <v>244</v>
          </cell>
          <cell r="O250" t="str">
            <v>Holly Drive Leadership Academy</v>
          </cell>
          <cell r="P250">
            <v>87608</v>
          </cell>
          <cell r="Q250"/>
          <cell r="R250"/>
          <cell r="S250"/>
          <cell r="T250">
            <v>69858</v>
          </cell>
          <cell r="U250">
            <v>17750</v>
          </cell>
        </row>
        <row r="251">
          <cell r="C251">
            <v>37680230124321</v>
          </cell>
          <cell r="D251"/>
          <cell r="E251" t="e">
            <v>#N/A</v>
          </cell>
          <cell r="F251" t="str">
            <v>Howard Gardner Community Charter</v>
          </cell>
          <cell r="G251" t="str">
            <v>12-13</v>
          </cell>
          <cell r="H251">
            <v>204</v>
          </cell>
          <cell r="I251">
            <v>195</v>
          </cell>
          <cell r="J251" t="str">
            <v>4%</v>
          </cell>
          <cell r="K251">
            <v>123585</v>
          </cell>
          <cell r="L251">
            <v>4943</v>
          </cell>
          <cell r="M251">
            <v>118642</v>
          </cell>
          <cell r="N251">
            <v>245</v>
          </cell>
          <cell r="O251" t="str">
            <v>Howard Gardner Community Charter</v>
          </cell>
          <cell r="P251">
            <v>118642</v>
          </cell>
          <cell r="Q251"/>
          <cell r="R251"/>
          <cell r="S251"/>
          <cell r="T251">
            <v>93142</v>
          </cell>
          <cell r="U251">
            <v>25500</v>
          </cell>
        </row>
        <row r="252">
          <cell r="C252">
            <v>37683380108548</v>
          </cell>
          <cell r="D252"/>
          <cell r="E252" t="e">
            <v>#N/A</v>
          </cell>
          <cell r="F252" t="str">
            <v>Iftin Charter</v>
          </cell>
          <cell r="G252" t="str">
            <v>13-14</v>
          </cell>
          <cell r="H252">
            <v>426</v>
          </cell>
          <cell r="I252">
            <v>420</v>
          </cell>
          <cell r="J252" t="str">
            <v>4%</v>
          </cell>
          <cell r="K252">
            <v>264510</v>
          </cell>
          <cell r="L252">
            <v>10580</v>
          </cell>
          <cell r="M252">
            <v>253930</v>
          </cell>
          <cell r="N252">
            <v>246</v>
          </cell>
          <cell r="O252" t="str">
            <v>Iftin Charter</v>
          </cell>
          <cell r="P252">
            <v>253930</v>
          </cell>
          <cell r="Q252"/>
          <cell r="R252"/>
          <cell r="S252"/>
          <cell r="T252">
            <v>200680</v>
          </cell>
          <cell r="U252">
            <v>53250</v>
          </cell>
        </row>
        <row r="253">
          <cell r="C253">
            <v>36679590114256</v>
          </cell>
          <cell r="D253"/>
          <cell r="E253" t="e">
            <v>#N/A</v>
          </cell>
          <cell r="F253" t="str">
            <v>Inland Leaders Charter</v>
          </cell>
          <cell r="G253" t="str">
            <v>12-13</v>
          </cell>
          <cell r="H253">
            <v>921</v>
          </cell>
          <cell r="I253">
            <v>927</v>
          </cell>
          <cell r="J253" t="str">
            <v>4%</v>
          </cell>
          <cell r="K253">
            <v>581406</v>
          </cell>
          <cell r="L253">
            <v>23256</v>
          </cell>
          <cell r="M253">
            <v>558150</v>
          </cell>
          <cell r="N253">
            <v>247</v>
          </cell>
          <cell r="O253" t="str">
            <v>Inland Leaders Charter</v>
          </cell>
          <cell r="P253">
            <v>558150</v>
          </cell>
          <cell r="Q253"/>
          <cell r="R253"/>
          <cell r="S253"/>
          <cell r="T253">
            <v>443025</v>
          </cell>
          <cell r="U253">
            <v>115125</v>
          </cell>
        </row>
        <row r="254">
          <cell r="C254">
            <v>37683380118083</v>
          </cell>
          <cell r="D254"/>
          <cell r="E254" t="e">
            <v>#N/A</v>
          </cell>
          <cell r="F254" t="str">
            <v>Innovations Academy</v>
          </cell>
          <cell r="G254" t="str">
            <v>13-14</v>
          </cell>
          <cell r="H254">
            <v>354</v>
          </cell>
          <cell r="I254">
            <v>350</v>
          </cell>
          <cell r="J254" t="str">
            <v>4%</v>
          </cell>
          <cell r="K254">
            <v>220300</v>
          </cell>
          <cell r="L254">
            <v>8812</v>
          </cell>
          <cell r="M254">
            <v>211488</v>
          </cell>
          <cell r="N254">
            <v>248</v>
          </cell>
          <cell r="O254" t="str">
            <v>Innovations Academy</v>
          </cell>
          <cell r="P254">
            <v>211488</v>
          </cell>
          <cell r="Q254"/>
          <cell r="R254"/>
          <cell r="S254"/>
          <cell r="T254">
            <v>167238</v>
          </cell>
          <cell r="U254">
            <v>44250</v>
          </cell>
        </row>
        <row r="255">
          <cell r="C255">
            <v>31668450121418</v>
          </cell>
          <cell r="D255"/>
          <cell r="E255" t="e">
            <v>#N/A</v>
          </cell>
          <cell r="F255" t="str">
            <v>John Adams Academy</v>
          </cell>
          <cell r="G255" t="str">
            <v>11-12</v>
          </cell>
          <cell r="H255">
            <v>1235</v>
          </cell>
          <cell r="I255">
            <v>1317.12</v>
          </cell>
          <cell r="J255" t="str">
            <v>4%</v>
          </cell>
          <cell r="K255">
            <v>816886</v>
          </cell>
          <cell r="L255">
            <v>32675</v>
          </cell>
          <cell r="M255">
            <v>784211</v>
          </cell>
          <cell r="N255">
            <v>249</v>
          </cell>
          <cell r="O255" t="str">
            <v>John Adams Academy</v>
          </cell>
          <cell r="P255">
            <v>784211</v>
          </cell>
          <cell r="Q255"/>
          <cell r="R255"/>
          <cell r="S255"/>
          <cell r="T255">
            <v>629836</v>
          </cell>
          <cell r="U255">
            <v>154375</v>
          </cell>
        </row>
        <row r="256">
          <cell r="C256">
            <v>48705730129494</v>
          </cell>
          <cell r="D256"/>
          <cell r="E256" t="e">
            <v>#N/A</v>
          </cell>
          <cell r="F256" t="str">
            <v>Kairos Public School Vacaville Academy</v>
          </cell>
          <cell r="G256" t="str">
            <v>15-16</v>
          </cell>
          <cell r="H256">
            <v>494</v>
          </cell>
          <cell r="I256">
            <v>520</v>
          </cell>
          <cell r="J256" t="str">
            <v>5%</v>
          </cell>
          <cell r="K256">
            <v>323310</v>
          </cell>
          <cell r="L256">
            <v>16166</v>
          </cell>
          <cell r="M256">
            <v>307144</v>
          </cell>
          <cell r="N256">
            <v>250</v>
          </cell>
          <cell r="O256" t="str">
            <v>Kairos Public School Vacaville Academy</v>
          </cell>
          <cell r="P256">
            <v>307144</v>
          </cell>
          <cell r="Q256"/>
          <cell r="R256"/>
          <cell r="S256"/>
          <cell r="T256">
            <v>245394</v>
          </cell>
          <cell r="U256">
            <v>61750</v>
          </cell>
        </row>
        <row r="257">
          <cell r="C257">
            <v>37683380126730</v>
          </cell>
          <cell r="D257"/>
          <cell r="E257" t="e">
            <v>#N/A</v>
          </cell>
          <cell r="F257" t="str">
            <v>Kavod Elementary Charter</v>
          </cell>
          <cell r="G257" t="str">
            <v>15-16</v>
          </cell>
          <cell r="H257">
            <v>113</v>
          </cell>
          <cell r="I257">
            <v>150</v>
          </cell>
          <cell r="J257" t="str">
            <v>5%</v>
          </cell>
          <cell r="K257">
            <v>89575</v>
          </cell>
          <cell r="L257">
            <v>4479</v>
          </cell>
          <cell r="M257">
            <v>85096</v>
          </cell>
          <cell r="N257">
            <v>251</v>
          </cell>
          <cell r="O257" t="str">
            <v>Kavod Elementary Charter</v>
          </cell>
          <cell r="P257">
            <v>85096</v>
          </cell>
          <cell r="Q257"/>
          <cell r="R257"/>
          <cell r="S257"/>
          <cell r="T257">
            <v>70971</v>
          </cell>
          <cell r="U257">
            <v>14125</v>
          </cell>
        </row>
        <row r="258">
          <cell r="C258">
            <v>37683386039812</v>
          </cell>
          <cell r="D258"/>
          <cell r="E258" t="e">
            <v>#N/A</v>
          </cell>
          <cell r="F258" t="str">
            <v>Keiller Leadership Academy</v>
          </cell>
          <cell r="G258" t="str">
            <v>11-12</v>
          </cell>
          <cell r="H258">
            <v>556</v>
          </cell>
          <cell r="I258">
            <v>521.69000000000005</v>
          </cell>
          <cell r="J258" t="str">
            <v>4%</v>
          </cell>
          <cell r="K258">
            <v>331910</v>
          </cell>
          <cell r="L258">
            <v>13276</v>
          </cell>
          <cell r="M258">
            <v>318634</v>
          </cell>
          <cell r="N258">
            <v>252</v>
          </cell>
          <cell r="O258" t="str">
            <v>Keiller Leadership Academy</v>
          </cell>
          <cell r="P258">
            <v>318634</v>
          </cell>
          <cell r="Q258"/>
          <cell r="R258"/>
          <cell r="S258"/>
          <cell r="T258">
            <v>249134</v>
          </cell>
          <cell r="U258">
            <v>69500</v>
          </cell>
        </row>
        <row r="259">
          <cell r="C259">
            <v>9</v>
          </cell>
          <cell r="D259"/>
          <cell r="E259" t="e">
            <v>#N/A</v>
          </cell>
          <cell r="F259" t="str">
            <v>Kinetic Academy</v>
          </cell>
          <cell r="G259" t="str">
            <v>16-17</v>
          </cell>
          <cell r="H259">
            <v>0</v>
          </cell>
          <cell r="I259">
            <v>300</v>
          </cell>
          <cell r="J259">
            <v>0.06</v>
          </cell>
          <cell r="K259">
            <v>150900</v>
          </cell>
          <cell r="L259">
            <v>9054</v>
          </cell>
          <cell r="M259">
            <v>141846</v>
          </cell>
          <cell r="N259">
            <v>253</v>
          </cell>
          <cell r="O259" t="str">
            <v>Kinetic Academy</v>
          </cell>
          <cell r="P259">
            <v>141846</v>
          </cell>
          <cell r="Q259"/>
          <cell r="R259"/>
          <cell r="S259"/>
          <cell r="T259">
            <v>141846</v>
          </cell>
          <cell r="U259">
            <v>0</v>
          </cell>
        </row>
        <row r="260">
          <cell r="C260">
            <v>37683380106799</v>
          </cell>
          <cell r="D260"/>
          <cell r="E260" t="e">
            <v>#N/A</v>
          </cell>
          <cell r="F260" t="str">
            <v>Learning Choice Academy</v>
          </cell>
          <cell r="G260" t="str">
            <v>10-11</v>
          </cell>
          <cell r="H260">
            <v>983</v>
          </cell>
          <cell r="I260">
            <v>959.03</v>
          </cell>
          <cell r="J260" t="str">
            <v>4%</v>
          </cell>
          <cell r="K260">
            <v>605267</v>
          </cell>
          <cell r="L260">
            <v>24211</v>
          </cell>
          <cell r="M260">
            <v>581056</v>
          </cell>
          <cell r="N260">
            <v>254</v>
          </cell>
          <cell r="O260" t="str">
            <v>Learning Choice Academy</v>
          </cell>
          <cell r="P260">
            <v>581056</v>
          </cell>
          <cell r="Q260"/>
          <cell r="R260"/>
          <cell r="S260"/>
          <cell r="T260">
            <v>458181</v>
          </cell>
          <cell r="U260">
            <v>122875</v>
          </cell>
        </row>
        <row r="261">
          <cell r="C261">
            <v>19764970115725</v>
          </cell>
          <cell r="D261"/>
          <cell r="E261" t="e">
            <v>#N/A</v>
          </cell>
          <cell r="F261" t="str">
            <v>Lifeline Education Charter</v>
          </cell>
          <cell r="G261" t="str">
            <v>07-08</v>
          </cell>
          <cell r="H261">
            <v>581</v>
          </cell>
          <cell r="I261">
            <v>575</v>
          </cell>
          <cell r="J261" t="str">
            <v>4%</v>
          </cell>
          <cell r="K261">
            <v>361850</v>
          </cell>
          <cell r="L261">
            <v>14474</v>
          </cell>
          <cell r="M261">
            <v>347376</v>
          </cell>
          <cell r="N261">
            <v>255</v>
          </cell>
          <cell r="O261" t="str">
            <v>Lifeline Education Charter</v>
          </cell>
          <cell r="P261">
            <v>347376</v>
          </cell>
          <cell r="Q261"/>
          <cell r="R261"/>
          <cell r="S261"/>
          <cell r="T261">
            <v>274751</v>
          </cell>
          <cell r="U261">
            <v>72625</v>
          </cell>
        </row>
        <row r="262">
          <cell r="C262">
            <v>37684113731304</v>
          </cell>
          <cell r="D262"/>
          <cell r="E262" t="e">
            <v>#N/A</v>
          </cell>
          <cell r="F262" t="str">
            <v>MAAC Community Charter</v>
          </cell>
          <cell r="G262" t="str">
            <v>14-15</v>
          </cell>
          <cell r="H262">
            <v>298</v>
          </cell>
          <cell r="I262">
            <v>250</v>
          </cell>
          <cell r="J262" t="str">
            <v>4%</v>
          </cell>
          <cell r="K262">
            <v>163000</v>
          </cell>
          <cell r="L262">
            <v>6520</v>
          </cell>
          <cell r="M262">
            <v>156480</v>
          </cell>
          <cell r="N262">
            <v>256</v>
          </cell>
          <cell r="O262" t="str">
            <v>MAAC Community Charter</v>
          </cell>
          <cell r="P262">
            <v>156480</v>
          </cell>
          <cell r="Q262"/>
          <cell r="R262"/>
          <cell r="S262"/>
          <cell r="T262">
            <v>119230</v>
          </cell>
          <cell r="U262">
            <v>37250</v>
          </cell>
        </row>
        <row r="263">
          <cell r="C263">
            <v>37683386113211</v>
          </cell>
          <cell r="D263"/>
          <cell r="E263" t="e">
            <v>#N/A</v>
          </cell>
          <cell r="F263" t="str">
            <v>McGill School of Success</v>
          </cell>
          <cell r="G263" t="str">
            <v>12-13</v>
          </cell>
          <cell r="H263">
            <v>147</v>
          </cell>
          <cell r="I263">
            <v>165</v>
          </cell>
          <cell r="J263" t="str">
            <v>4%</v>
          </cell>
          <cell r="K263">
            <v>101370</v>
          </cell>
          <cell r="L263">
            <v>4055</v>
          </cell>
          <cell r="M263">
            <v>97315</v>
          </cell>
          <cell r="N263">
            <v>257</v>
          </cell>
          <cell r="O263" t="str">
            <v>McGill School of Success</v>
          </cell>
          <cell r="P263">
            <v>97315</v>
          </cell>
          <cell r="Q263"/>
          <cell r="R263"/>
          <cell r="S263"/>
          <cell r="T263">
            <v>78940</v>
          </cell>
          <cell r="U263">
            <v>18375</v>
          </cell>
        </row>
        <row r="264">
          <cell r="C264">
            <v>38767520123505</v>
          </cell>
          <cell r="D264"/>
          <cell r="E264" t="e">
            <v>#N/A</v>
          </cell>
          <cell r="F264" t="str">
            <v>Mission Preparatory</v>
          </cell>
          <cell r="G264" t="str">
            <v>11-12</v>
          </cell>
          <cell r="H264">
            <v>231</v>
          </cell>
          <cell r="I264">
            <v>290</v>
          </cell>
          <cell r="J264" t="str">
            <v>4%</v>
          </cell>
          <cell r="K264">
            <v>174745</v>
          </cell>
          <cell r="L264">
            <v>6990</v>
          </cell>
          <cell r="M264">
            <v>167755</v>
          </cell>
          <cell r="N264">
            <v>258</v>
          </cell>
          <cell r="O264" t="str">
            <v>Mission Preparatory</v>
          </cell>
          <cell r="P264">
            <v>167755</v>
          </cell>
          <cell r="Q264"/>
          <cell r="R264"/>
          <cell r="S264"/>
          <cell r="T264">
            <v>138880</v>
          </cell>
          <cell r="U264">
            <v>28875</v>
          </cell>
        </row>
        <row r="265">
          <cell r="C265">
            <v>37683386115570</v>
          </cell>
          <cell r="D265"/>
          <cell r="E265" t="e">
            <v>#N/A</v>
          </cell>
          <cell r="F265" t="str">
            <v>Museum</v>
          </cell>
          <cell r="G265" t="str">
            <v>13-14</v>
          </cell>
          <cell r="H265">
            <v>226</v>
          </cell>
          <cell r="I265">
            <v>225</v>
          </cell>
          <cell r="J265" t="str">
            <v>4%</v>
          </cell>
          <cell r="K265">
            <v>141425</v>
          </cell>
          <cell r="L265">
            <v>5657</v>
          </cell>
          <cell r="M265">
            <v>135768</v>
          </cell>
          <cell r="N265">
            <v>259</v>
          </cell>
          <cell r="O265" t="str">
            <v>Museum</v>
          </cell>
          <cell r="P265">
            <v>135768</v>
          </cell>
          <cell r="Q265"/>
          <cell r="R265"/>
          <cell r="S265"/>
          <cell r="T265">
            <v>107518</v>
          </cell>
          <cell r="U265">
            <v>28250</v>
          </cell>
        </row>
        <row r="266">
          <cell r="C266">
            <v>1612596117972</v>
          </cell>
          <cell r="D266"/>
          <cell r="E266" t="e">
            <v>#N/A</v>
          </cell>
          <cell r="F266" t="str">
            <v>North Oakland Community Charter</v>
          </cell>
          <cell r="G266" t="str">
            <v>15-16</v>
          </cell>
          <cell r="H266">
            <v>219</v>
          </cell>
          <cell r="I266">
            <v>212</v>
          </cell>
          <cell r="J266" t="str">
            <v>5%</v>
          </cell>
          <cell r="K266">
            <v>134011</v>
          </cell>
          <cell r="L266">
            <v>6701</v>
          </cell>
          <cell r="M266">
            <v>127310</v>
          </cell>
          <cell r="N266">
            <v>260</v>
          </cell>
          <cell r="O266" t="str">
            <v>North Oakland Community Charter</v>
          </cell>
          <cell r="P266">
            <v>127310</v>
          </cell>
          <cell r="Q266"/>
          <cell r="R266"/>
          <cell r="S266"/>
          <cell r="T266">
            <v>99935</v>
          </cell>
          <cell r="U266">
            <v>27375</v>
          </cell>
        </row>
        <row r="267">
          <cell r="C267">
            <v>1612590130617</v>
          </cell>
          <cell r="D267"/>
          <cell r="E267" t="e">
            <v>#N/A</v>
          </cell>
          <cell r="F267" t="str">
            <v>Oakland Military Institute, College Preparatory Academy</v>
          </cell>
          <cell r="G267" t="str">
            <v>11-12</v>
          </cell>
          <cell r="H267">
            <v>616</v>
          </cell>
          <cell r="I267">
            <v>615.66</v>
          </cell>
          <cell r="J267" t="str">
            <v>4%</v>
          </cell>
          <cell r="K267">
            <v>386677</v>
          </cell>
          <cell r="L267">
            <v>15467</v>
          </cell>
          <cell r="M267">
            <v>371210</v>
          </cell>
          <cell r="N267">
            <v>261</v>
          </cell>
          <cell r="O267" t="str">
            <v>Oakland Military Institute, College Preparatory Academy</v>
          </cell>
          <cell r="P267">
            <v>371210</v>
          </cell>
          <cell r="Q267"/>
          <cell r="R267"/>
          <cell r="S267"/>
          <cell r="T267">
            <v>294210</v>
          </cell>
          <cell r="U267">
            <v>77000</v>
          </cell>
        </row>
        <row r="268">
          <cell r="C268">
            <v>1612593030772</v>
          </cell>
          <cell r="D268"/>
          <cell r="E268" t="e">
            <v>#N/A</v>
          </cell>
          <cell r="F268" t="str">
            <v>Oakland School for the Arts</v>
          </cell>
          <cell r="G268" t="str">
            <v>10-11</v>
          </cell>
          <cell r="H268">
            <v>745</v>
          </cell>
          <cell r="I268">
            <v>738.15</v>
          </cell>
          <cell r="J268" t="str">
            <v>4%</v>
          </cell>
          <cell r="K268">
            <v>464414</v>
          </cell>
          <cell r="L268">
            <v>18577</v>
          </cell>
          <cell r="M268">
            <v>445837</v>
          </cell>
          <cell r="N268">
            <v>262</v>
          </cell>
          <cell r="O268" t="str">
            <v>Oakland School for the Arts</v>
          </cell>
          <cell r="P268">
            <v>445837</v>
          </cell>
          <cell r="Q268"/>
          <cell r="R268"/>
          <cell r="S268"/>
          <cell r="T268">
            <v>352712</v>
          </cell>
          <cell r="U268">
            <v>93125</v>
          </cell>
        </row>
        <row r="269">
          <cell r="C269">
            <v>37683380123778</v>
          </cell>
          <cell r="D269"/>
          <cell r="E269" t="e">
            <v>#N/A</v>
          </cell>
          <cell r="F269" t="str">
            <v>Old Town Academy K-8 Charter</v>
          </cell>
          <cell r="G269" t="str">
            <v>13-14</v>
          </cell>
          <cell r="H269">
            <v>251</v>
          </cell>
          <cell r="I269">
            <v>270</v>
          </cell>
          <cell r="J269" t="str">
            <v>4%</v>
          </cell>
          <cell r="K269">
            <v>167185</v>
          </cell>
          <cell r="L269">
            <v>6687</v>
          </cell>
          <cell r="M269">
            <v>160498</v>
          </cell>
          <cell r="N269">
            <v>263</v>
          </cell>
          <cell r="O269" t="str">
            <v>Old Town Academy K-8 Charter</v>
          </cell>
          <cell r="P269">
            <v>160498</v>
          </cell>
          <cell r="Q269"/>
          <cell r="R269"/>
          <cell r="S269"/>
          <cell r="T269">
            <v>129123</v>
          </cell>
          <cell r="U269">
            <v>31375</v>
          </cell>
        </row>
        <row r="270">
          <cell r="C270">
            <v>42769500132894</v>
          </cell>
          <cell r="D270"/>
          <cell r="E270" t="e">
            <v>#N/A</v>
          </cell>
          <cell r="F270" t="str">
            <v>Olive Grove Charter</v>
          </cell>
          <cell r="G270" t="str">
            <v>15-16</v>
          </cell>
          <cell r="H270">
            <v>125</v>
          </cell>
          <cell r="I270">
            <v>275</v>
          </cell>
          <cell r="J270" t="str">
            <v>5%</v>
          </cell>
          <cell r="K270">
            <v>153950</v>
          </cell>
          <cell r="L270">
            <v>7698</v>
          </cell>
          <cell r="M270">
            <v>146252</v>
          </cell>
          <cell r="N270">
            <v>264</v>
          </cell>
          <cell r="O270" t="str">
            <v>Olive Grove Charter</v>
          </cell>
          <cell r="P270">
            <v>146252</v>
          </cell>
          <cell r="Q270"/>
          <cell r="R270"/>
          <cell r="S270"/>
          <cell r="T270">
            <v>130627</v>
          </cell>
          <cell r="U270">
            <v>15625</v>
          </cell>
        </row>
        <row r="271">
          <cell r="C271">
            <v>38769190132159</v>
          </cell>
          <cell r="D271"/>
          <cell r="E271" t="e">
            <v>#N/A</v>
          </cell>
          <cell r="F271" t="str">
            <v>OnePurpose</v>
          </cell>
          <cell r="G271" t="str">
            <v>15-16</v>
          </cell>
          <cell r="H271">
            <v>72</v>
          </cell>
          <cell r="I271">
            <v>114.08</v>
          </cell>
          <cell r="J271" t="str">
            <v>5%</v>
          </cell>
          <cell r="K271">
            <v>66382</v>
          </cell>
          <cell r="L271">
            <v>3319</v>
          </cell>
          <cell r="M271">
            <v>63063</v>
          </cell>
          <cell r="N271">
            <v>265</v>
          </cell>
          <cell r="O271" t="str">
            <v>OnePurpose</v>
          </cell>
          <cell r="P271">
            <v>63063</v>
          </cell>
          <cell r="Q271"/>
          <cell r="R271"/>
          <cell r="S271"/>
          <cell r="T271">
            <v>54063</v>
          </cell>
          <cell r="U271">
            <v>9000</v>
          </cell>
        </row>
        <row r="272">
          <cell r="C272">
            <v>30103060134056</v>
          </cell>
          <cell r="D272"/>
          <cell r="E272" t="e">
            <v>#N/A</v>
          </cell>
          <cell r="F272" t="str">
            <v>Orange County Academy of Sciences and Arts</v>
          </cell>
          <cell r="G272" t="str">
            <v>16-17</v>
          </cell>
          <cell r="H272">
            <v>0</v>
          </cell>
          <cell r="I272">
            <v>255</v>
          </cell>
          <cell r="J272">
            <v>0.06</v>
          </cell>
          <cell r="K272">
            <v>128265</v>
          </cell>
          <cell r="L272">
            <v>7696</v>
          </cell>
          <cell r="M272">
            <v>120569</v>
          </cell>
          <cell r="N272">
            <v>266</v>
          </cell>
          <cell r="O272" t="str">
            <v>Orange County Academy of Sciences and Arts</v>
          </cell>
          <cell r="P272">
            <v>120569</v>
          </cell>
          <cell r="Q272"/>
          <cell r="R272"/>
          <cell r="S272"/>
          <cell r="T272">
            <v>120569</v>
          </cell>
          <cell r="U272">
            <v>0</v>
          </cell>
        </row>
        <row r="273">
          <cell r="C273">
            <v>19648570125377</v>
          </cell>
          <cell r="D273"/>
          <cell r="E273" t="e">
            <v>#N/A</v>
          </cell>
          <cell r="F273" t="str">
            <v>Palmdale Aerospace Academy</v>
          </cell>
          <cell r="G273" t="str">
            <v>15-16</v>
          </cell>
          <cell r="H273">
            <v>1084</v>
          </cell>
          <cell r="I273">
            <v>1250</v>
          </cell>
          <cell r="J273" t="str">
            <v>5%</v>
          </cell>
          <cell r="K273">
            <v>764250</v>
          </cell>
          <cell r="L273">
            <v>38213</v>
          </cell>
          <cell r="M273">
            <v>726037</v>
          </cell>
          <cell r="N273">
            <v>267</v>
          </cell>
          <cell r="O273" t="str">
            <v>Palmdale Aerospace Academy</v>
          </cell>
          <cell r="P273">
            <v>726037</v>
          </cell>
          <cell r="Q273"/>
          <cell r="R273"/>
          <cell r="S273"/>
          <cell r="T273">
            <v>590537</v>
          </cell>
          <cell r="U273">
            <v>135500</v>
          </cell>
        </row>
        <row r="274">
          <cell r="C274">
            <v>58727360121632</v>
          </cell>
          <cell r="D274"/>
          <cell r="E274" t="e">
            <v>#N/A</v>
          </cell>
          <cell r="F274" t="str">
            <v>Paragon Collegiate Academy</v>
          </cell>
          <cell r="G274" t="str">
            <v>11-12</v>
          </cell>
          <cell r="H274">
            <v>166</v>
          </cell>
          <cell r="I274">
            <v>169</v>
          </cell>
          <cell r="J274" t="str">
            <v>4%</v>
          </cell>
          <cell r="K274">
            <v>105757</v>
          </cell>
          <cell r="L274">
            <v>4230</v>
          </cell>
          <cell r="M274">
            <v>101527</v>
          </cell>
          <cell r="N274">
            <v>268</v>
          </cell>
          <cell r="O274" t="str">
            <v>Paragon Collegiate Academy</v>
          </cell>
          <cell r="P274">
            <v>101527</v>
          </cell>
          <cell r="Q274"/>
          <cell r="R274"/>
          <cell r="S274"/>
          <cell r="T274">
            <v>80777</v>
          </cell>
          <cell r="U274">
            <v>20750</v>
          </cell>
        </row>
        <row r="275">
          <cell r="C275">
            <v>34769350132480</v>
          </cell>
          <cell r="D275"/>
          <cell r="E275" t="e">
            <v>#N/A</v>
          </cell>
          <cell r="F275" t="str">
            <v>Paramount Collegiate Academy</v>
          </cell>
          <cell r="G275" t="str">
            <v>15-16</v>
          </cell>
          <cell r="H275">
            <v>55</v>
          </cell>
          <cell r="I275">
            <v>120</v>
          </cell>
          <cell r="J275" t="str">
            <v>5%</v>
          </cell>
          <cell r="K275">
            <v>67235</v>
          </cell>
          <cell r="L275">
            <v>3362</v>
          </cell>
          <cell r="M275">
            <v>63873</v>
          </cell>
          <cell r="N275">
            <v>269</v>
          </cell>
          <cell r="O275" t="str">
            <v>Paramount Collegiate Academy</v>
          </cell>
          <cell r="P275">
            <v>63873</v>
          </cell>
          <cell r="Q275"/>
          <cell r="R275"/>
          <cell r="S275"/>
          <cell r="T275">
            <v>56998</v>
          </cell>
          <cell r="U275">
            <v>6875</v>
          </cell>
        </row>
        <row r="276">
          <cell r="C276">
            <v>19647330127936</v>
          </cell>
          <cell r="D276"/>
          <cell r="E276" t="e">
            <v>#N/A</v>
          </cell>
          <cell r="F276" t="str">
            <v>Prepa Tec Los Angeles High School</v>
          </cell>
          <cell r="G276" t="str">
            <v>16-17</v>
          </cell>
          <cell r="H276">
            <v>373</v>
          </cell>
          <cell r="I276">
            <v>168</v>
          </cell>
          <cell r="J276">
            <v>0.06</v>
          </cell>
          <cell r="K276">
            <v>131129</v>
          </cell>
          <cell r="L276">
            <v>7868</v>
          </cell>
          <cell r="M276">
            <v>123261</v>
          </cell>
          <cell r="N276">
            <v>270</v>
          </cell>
          <cell r="O276" t="str">
            <v>Prepa Tec Los Angeles High School</v>
          </cell>
          <cell r="P276">
            <v>123261</v>
          </cell>
          <cell r="Q276"/>
          <cell r="R276"/>
          <cell r="S276"/>
          <cell r="T276">
            <v>76636</v>
          </cell>
          <cell r="U276">
            <v>46625</v>
          </cell>
        </row>
        <row r="277">
          <cell r="C277">
            <v>37683383731189</v>
          </cell>
          <cell r="D277"/>
          <cell r="E277" t="e">
            <v>#N/A</v>
          </cell>
          <cell r="F277" t="str">
            <v>Preuss School UCSD</v>
          </cell>
          <cell r="G277" t="str">
            <v>10-11</v>
          </cell>
          <cell r="H277">
            <v>840</v>
          </cell>
          <cell r="I277">
            <v>825</v>
          </cell>
          <cell r="J277" t="str">
            <v>4%</v>
          </cell>
          <cell r="K277">
            <v>519975</v>
          </cell>
          <cell r="L277">
            <v>20799</v>
          </cell>
          <cell r="M277">
            <v>499176</v>
          </cell>
          <cell r="N277">
            <v>271</v>
          </cell>
          <cell r="O277" t="str">
            <v>Preuss School UCSD</v>
          </cell>
          <cell r="P277">
            <v>499176</v>
          </cell>
          <cell r="Q277"/>
          <cell r="R277"/>
          <cell r="S277"/>
          <cell r="T277">
            <v>394176</v>
          </cell>
          <cell r="U277">
            <v>105000</v>
          </cell>
        </row>
        <row r="278">
          <cell r="C278">
            <v>45752670115345</v>
          </cell>
          <cell r="D278"/>
          <cell r="E278" t="e">
            <v>#N/A</v>
          </cell>
          <cell r="F278" t="str">
            <v>Redding School of the Arts II</v>
          </cell>
          <cell r="G278" t="str">
            <v>11-12</v>
          </cell>
          <cell r="H278">
            <v>543</v>
          </cell>
          <cell r="I278">
            <v>525</v>
          </cell>
          <cell r="J278" t="str">
            <v>4%</v>
          </cell>
          <cell r="K278">
            <v>331950</v>
          </cell>
          <cell r="L278">
            <v>13278</v>
          </cell>
          <cell r="M278">
            <v>318672</v>
          </cell>
          <cell r="N278">
            <v>272</v>
          </cell>
          <cell r="O278" t="str">
            <v>Redding School of the Arts II</v>
          </cell>
          <cell r="P278">
            <v>318672</v>
          </cell>
          <cell r="Q278"/>
          <cell r="R278"/>
          <cell r="S278"/>
          <cell r="T278">
            <v>250797</v>
          </cell>
          <cell r="U278">
            <v>67875</v>
          </cell>
        </row>
        <row r="279">
          <cell r="C279">
            <v>45104540132944</v>
          </cell>
          <cell r="D279"/>
          <cell r="E279" t="e">
            <v>#N/A</v>
          </cell>
          <cell r="F279" t="str">
            <v>Redding STEM Academy</v>
          </cell>
          <cell r="G279" t="str">
            <v>15-16</v>
          </cell>
          <cell r="H279">
            <v>221</v>
          </cell>
          <cell r="I279">
            <v>218</v>
          </cell>
          <cell r="J279" t="str">
            <v>5%</v>
          </cell>
          <cell r="K279">
            <v>137279</v>
          </cell>
          <cell r="L279">
            <v>6864</v>
          </cell>
          <cell r="M279">
            <v>130415</v>
          </cell>
          <cell r="N279">
            <v>273</v>
          </cell>
          <cell r="O279" t="str">
            <v>Redding STEM Academy</v>
          </cell>
          <cell r="P279">
            <v>130415</v>
          </cell>
          <cell r="Q279"/>
          <cell r="R279"/>
          <cell r="S279"/>
          <cell r="T279">
            <v>102790</v>
          </cell>
          <cell r="U279">
            <v>27625</v>
          </cell>
        </row>
        <row r="280">
          <cell r="C280">
            <v>49708470119750</v>
          </cell>
          <cell r="D280"/>
          <cell r="E280" t="e">
            <v>#N/A</v>
          </cell>
          <cell r="F280" t="str">
            <v>River Montessori Elementary Charter</v>
          </cell>
          <cell r="G280" t="str">
            <v>09-10</v>
          </cell>
          <cell r="H280">
            <v>162</v>
          </cell>
          <cell r="I280">
            <v>165.32</v>
          </cell>
          <cell r="J280" t="str">
            <v>4%</v>
          </cell>
          <cell r="K280">
            <v>103406</v>
          </cell>
          <cell r="L280">
            <v>4136</v>
          </cell>
          <cell r="M280">
            <v>99270</v>
          </cell>
          <cell r="N280">
            <v>274</v>
          </cell>
          <cell r="O280" t="str">
            <v>River Montessori Elementary Charter</v>
          </cell>
          <cell r="P280">
            <v>99270</v>
          </cell>
          <cell r="Q280"/>
          <cell r="R280"/>
          <cell r="S280"/>
          <cell r="T280">
            <v>79020</v>
          </cell>
          <cell r="U280">
            <v>20250</v>
          </cell>
        </row>
        <row r="281">
          <cell r="C281">
            <v>1612590131896</v>
          </cell>
          <cell r="D281"/>
          <cell r="E281" t="e">
            <v>#N/A</v>
          </cell>
          <cell r="F281" t="str">
            <v>Roses in Concrete</v>
          </cell>
          <cell r="G281" t="str">
            <v>15-16</v>
          </cell>
          <cell r="H281">
            <v>186</v>
          </cell>
          <cell r="I281">
            <v>225.6</v>
          </cell>
          <cell r="J281" t="str">
            <v>5%</v>
          </cell>
          <cell r="K281">
            <v>136727</v>
          </cell>
          <cell r="L281">
            <v>6836</v>
          </cell>
          <cell r="M281">
            <v>129891</v>
          </cell>
          <cell r="N281">
            <v>275</v>
          </cell>
          <cell r="O281" t="str">
            <v>Roses in Concrete</v>
          </cell>
          <cell r="P281">
            <v>129891</v>
          </cell>
          <cell r="Q281"/>
          <cell r="R281"/>
          <cell r="S281"/>
          <cell r="T281">
            <v>106641</v>
          </cell>
          <cell r="U281">
            <v>23250</v>
          </cell>
        </row>
        <row r="282">
          <cell r="C282">
            <v>30103060126037</v>
          </cell>
          <cell r="D282"/>
          <cell r="E282" t="e">
            <v>#N/A</v>
          </cell>
          <cell r="F282" t="str">
            <v>Samueli Academy</v>
          </cell>
          <cell r="G282" t="str">
            <v>13-14</v>
          </cell>
          <cell r="H282">
            <v>376</v>
          </cell>
          <cell r="I282">
            <v>460.75</v>
          </cell>
          <cell r="J282" t="str">
            <v>4%</v>
          </cell>
          <cell r="K282">
            <v>278757</v>
          </cell>
          <cell r="L282">
            <v>11150</v>
          </cell>
          <cell r="M282">
            <v>267607</v>
          </cell>
          <cell r="N282">
            <v>276</v>
          </cell>
          <cell r="O282" t="str">
            <v>Samueli Academy</v>
          </cell>
          <cell r="P282">
            <v>267607</v>
          </cell>
          <cell r="Q282"/>
          <cell r="R282"/>
          <cell r="S282"/>
          <cell r="T282">
            <v>220607</v>
          </cell>
          <cell r="U282">
            <v>47000</v>
          </cell>
        </row>
        <row r="283">
          <cell r="C283">
            <v>30666216085328</v>
          </cell>
          <cell r="D283"/>
          <cell r="E283" t="e">
            <v>#N/A</v>
          </cell>
          <cell r="F283" t="str">
            <v>Santiago Middle</v>
          </cell>
          <cell r="G283" t="str">
            <v>15-16</v>
          </cell>
          <cell r="H283">
            <v>1031</v>
          </cell>
          <cell r="I283">
            <v>1000.45</v>
          </cell>
          <cell r="J283" t="str">
            <v>5%</v>
          </cell>
          <cell r="K283">
            <v>632101</v>
          </cell>
          <cell r="L283">
            <v>31605</v>
          </cell>
          <cell r="M283">
            <v>600496</v>
          </cell>
          <cell r="N283">
            <v>277</v>
          </cell>
          <cell r="O283" t="str">
            <v>Santiago Middle</v>
          </cell>
          <cell r="P283">
            <v>600496</v>
          </cell>
          <cell r="Q283"/>
          <cell r="R283"/>
          <cell r="S283"/>
          <cell r="T283">
            <v>471621</v>
          </cell>
          <cell r="U283">
            <v>128875</v>
          </cell>
        </row>
        <row r="284">
          <cell r="C284">
            <v>10</v>
          </cell>
          <cell r="D284"/>
          <cell r="E284" t="e">
            <v>#N/A</v>
          </cell>
          <cell r="F284" t="str">
            <v>Scholarship Prep</v>
          </cell>
          <cell r="G284" t="str">
            <v>16-17</v>
          </cell>
          <cell r="H284">
            <v>0</v>
          </cell>
          <cell r="I284">
            <v>525</v>
          </cell>
          <cell r="J284">
            <v>0.06</v>
          </cell>
          <cell r="K284">
            <v>264075</v>
          </cell>
          <cell r="L284">
            <v>15845</v>
          </cell>
          <cell r="M284">
            <v>248230</v>
          </cell>
          <cell r="N284">
            <v>278</v>
          </cell>
          <cell r="O284" t="str">
            <v>Scholarship Prep</v>
          </cell>
          <cell r="P284">
            <v>248230</v>
          </cell>
          <cell r="Q284"/>
          <cell r="R284"/>
          <cell r="S284"/>
          <cell r="T284">
            <v>248230</v>
          </cell>
          <cell r="U284">
            <v>0</v>
          </cell>
        </row>
        <row r="285">
          <cell r="C285">
            <v>19756971996693</v>
          </cell>
          <cell r="D285"/>
          <cell r="E285" t="e">
            <v>#N/A</v>
          </cell>
          <cell r="F285" t="str">
            <v>School of Arts and Enterprise</v>
          </cell>
          <cell r="G285" t="str">
            <v>15-16</v>
          </cell>
          <cell r="H285">
            <v>733</v>
          </cell>
          <cell r="I285">
            <v>697.76</v>
          </cell>
          <cell r="J285" t="str">
            <v>5%</v>
          </cell>
          <cell r="K285">
            <v>442598</v>
          </cell>
          <cell r="L285">
            <v>22130</v>
          </cell>
          <cell r="M285">
            <v>420468</v>
          </cell>
          <cell r="N285">
            <v>279</v>
          </cell>
          <cell r="O285" t="str">
            <v>School of Arts and Enterprise</v>
          </cell>
          <cell r="P285">
            <v>420468</v>
          </cell>
          <cell r="Q285"/>
          <cell r="R285"/>
          <cell r="S285"/>
          <cell r="T285">
            <v>328843</v>
          </cell>
          <cell r="U285">
            <v>91625</v>
          </cell>
        </row>
        <row r="286">
          <cell r="C286">
            <v>4614240121475</v>
          </cell>
          <cell r="D286"/>
          <cell r="E286" t="e">
            <v>#N/A</v>
          </cell>
          <cell r="F286" t="str">
            <v>Sherwood Montessori</v>
          </cell>
          <cell r="G286" t="str">
            <v>16-17</v>
          </cell>
          <cell r="H286">
            <v>153</v>
          </cell>
          <cell r="I286">
            <v>170</v>
          </cell>
          <cell r="J286">
            <v>0.06</v>
          </cell>
          <cell r="K286">
            <v>104635</v>
          </cell>
          <cell r="L286">
            <v>6278</v>
          </cell>
          <cell r="M286">
            <v>98357</v>
          </cell>
          <cell r="N286">
            <v>280</v>
          </cell>
          <cell r="O286" t="str">
            <v>Sherwood Montessori</v>
          </cell>
          <cell r="P286">
            <v>98357</v>
          </cell>
          <cell r="Q286"/>
          <cell r="R286"/>
          <cell r="S286"/>
          <cell r="T286">
            <v>79232</v>
          </cell>
          <cell r="U286">
            <v>19125</v>
          </cell>
        </row>
        <row r="287">
          <cell r="C287">
            <v>10621660114355</v>
          </cell>
          <cell r="D287"/>
          <cell r="E287" t="e">
            <v>#N/A</v>
          </cell>
          <cell r="F287" t="str">
            <v>Sierra Charter</v>
          </cell>
          <cell r="G287" t="str">
            <v>16-17</v>
          </cell>
          <cell r="H287">
            <v>453</v>
          </cell>
          <cell r="I287">
            <v>453</v>
          </cell>
          <cell r="J287">
            <v>0.06</v>
          </cell>
          <cell r="K287">
            <v>284484</v>
          </cell>
          <cell r="L287">
            <v>17069</v>
          </cell>
          <cell r="M287">
            <v>267415</v>
          </cell>
          <cell r="N287">
            <v>281</v>
          </cell>
          <cell r="O287" t="str">
            <v>Sierra Charter</v>
          </cell>
          <cell r="P287">
            <v>267415</v>
          </cell>
          <cell r="Q287"/>
          <cell r="R287"/>
          <cell r="S287"/>
          <cell r="T287">
            <v>210790</v>
          </cell>
          <cell r="U287">
            <v>56625</v>
          </cell>
        </row>
        <row r="288">
          <cell r="C288">
            <v>36750440107516</v>
          </cell>
          <cell r="D288"/>
          <cell r="E288" t="e">
            <v>#N/A</v>
          </cell>
          <cell r="F288" t="str">
            <v>Summit Leadership Academy-High Desert</v>
          </cell>
          <cell r="G288" t="str">
            <v>13-14</v>
          </cell>
          <cell r="H288">
            <v>178</v>
          </cell>
          <cell r="I288">
            <v>240</v>
          </cell>
          <cell r="J288" t="str">
            <v>4%</v>
          </cell>
          <cell r="K288">
            <v>142970</v>
          </cell>
          <cell r="L288">
            <v>5719</v>
          </cell>
          <cell r="M288">
            <v>137251</v>
          </cell>
          <cell r="N288">
            <v>282</v>
          </cell>
          <cell r="O288" t="str">
            <v>Summit Leadership Academy-High Desert</v>
          </cell>
          <cell r="P288">
            <v>137251</v>
          </cell>
          <cell r="Q288"/>
          <cell r="R288"/>
          <cell r="S288"/>
          <cell r="T288">
            <v>115001</v>
          </cell>
          <cell r="U288">
            <v>22250</v>
          </cell>
        </row>
        <row r="289">
          <cell r="C289">
            <v>43104390124065</v>
          </cell>
          <cell r="D289"/>
          <cell r="E289" t="e">
            <v>#N/A</v>
          </cell>
          <cell r="F289" t="str">
            <v>Sunrise Middle</v>
          </cell>
          <cell r="G289" t="str">
            <v>11-12</v>
          </cell>
          <cell r="H289">
            <v>148</v>
          </cell>
          <cell r="I289">
            <v>175</v>
          </cell>
          <cell r="J289" t="str">
            <v>4%</v>
          </cell>
          <cell r="K289">
            <v>106525</v>
          </cell>
          <cell r="L289">
            <v>4261</v>
          </cell>
          <cell r="M289">
            <v>102264</v>
          </cell>
          <cell r="N289">
            <v>283</v>
          </cell>
          <cell r="O289" t="str">
            <v>Sunrise Middle</v>
          </cell>
          <cell r="P289">
            <v>102264</v>
          </cell>
          <cell r="Q289"/>
          <cell r="R289"/>
          <cell r="S289"/>
          <cell r="T289">
            <v>83764</v>
          </cell>
          <cell r="U289">
            <v>18500</v>
          </cell>
        </row>
        <row r="290">
          <cell r="C290">
            <v>33751760120204</v>
          </cell>
          <cell r="D290"/>
          <cell r="E290" t="e">
            <v>#N/A</v>
          </cell>
          <cell r="F290" t="str">
            <v>Sycamore Academy of Science and Cultural Arts</v>
          </cell>
          <cell r="G290" t="str">
            <v>15-16</v>
          </cell>
          <cell r="H290">
            <v>493</v>
          </cell>
          <cell r="I290">
            <v>580.45000000000005</v>
          </cell>
          <cell r="J290" t="str">
            <v>5%</v>
          </cell>
          <cell r="K290">
            <v>353591</v>
          </cell>
          <cell r="L290">
            <v>17680</v>
          </cell>
          <cell r="M290">
            <v>335911</v>
          </cell>
          <cell r="N290">
            <v>284</v>
          </cell>
          <cell r="O290" t="str">
            <v>Sycamore Academy of Science and Cultural Arts</v>
          </cell>
          <cell r="P290">
            <v>335911</v>
          </cell>
          <cell r="Q290"/>
          <cell r="R290"/>
          <cell r="S290"/>
          <cell r="T290">
            <v>274286</v>
          </cell>
          <cell r="U290">
            <v>61625</v>
          </cell>
        </row>
        <row r="291">
          <cell r="C291">
            <v>33751926112551</v>
          </cell>
          <cell r="D291"/>
          <cell r="E291" t="e">
            <v>#N/A</v>
          </cell>
          <cell r="F291" t="str">
            <v>Temecula Valley Charter</v>
          </cell>
          <cell r="G291" t="str">
            <v>14-15</v>
          </cell>
          <cell r="H291">
            <v>516</v>
          </cell>
          <cell r="I291">
            <v>512</v>
          </cell>
          <cell r="J291" t="str">
            <v>4%</v>
          </cell>
          <cell r="K291">
            <v>322036</v>
          </cell>
          <cell r="L291">
            <v>12881</v>
          </cell>
          <cell r="M291">
            <v>309155</v>
          </cell>
          <cell r="N291">
            <v>285</v>
          </cell>
          <cell r="O291" t="str">
            <v>Temecula Valley Charter</v>
          </cell>
          <cell r="P291">
            <v>309155</v>
          </cell>
          <cell r="Q291"/>
          <cell r="R291"/>
          <cell r="S291"/>
          <cell r="T291">
            <v>244655</v>
          </cell>
          <cell r="U291">
            <v>64500</v>
          </cell>
        </row>
        <row r="292">
          <cell r="C292">
            <v>34674390106898</v>
          </cell>
          <cell r="D292"/>
          <cell r="E292" t="e">
            <v>#N/A</v>
          </cell>
          <cell r="F292" t="str">
            <v>The Language Academy of Sacramento</v>
          </cell>
          <cell r="G292" t="str">
            <v>14-15</v>
          </cell>
          <cell r="H292">
            <v>541</v>
          </cell>
          <cell r="I292">
            <v>555</v>
          </cell>
          <cell r="J292" t="str">
            <v>4%</v>
          </cell>
          <cell r="K292">
            <v>346790</v>
          </cell>
          <cell r="L292">
            <v>13872</v>
          </cell>
          <cell r="M292">
            <v>332918</v>
          </cell>
          <cell r="N292">
            <v>286</v>
          </cell>
          <cell r="O292" t="str">
            <v>The Language Academy of Sacramento</v>
          </cell>
          <cell r="P292">
            <v>332918</v>
          </cell>
          <cell r="Q292"/>
          <cell r="R292"/>
          <cell r="S292"/>
          <cell r="T292">
            <v>265293</v>
          </cell>
          <cell r="U292">
            <v>67625</v>
          </cell>
        </row>
        <row r="293">
          <cell r="C293">
            <v>38769270132183</v>
          </cell>
          <cell r="D293"/>
          <cell r="E293" t="e">
            <v>#N/A</v>
          </cell>
          <cell r="F293" t="str">
            <v>The New School of San Francisco</v>
          </cell>
          <cell r="G293" t="str">
            <v>15-16</v>
          </cell>
          <cell r="H293">
            <v>77</v>
          </cell>
          <cell r="I293">
            <v>136.80000000000001</v>
          </cell>
          <cell r="J293" t="str">
            <v>5%</v>
          </cell>
          <cell r="K293">
            <v>78435</v>
          </cell>
          <cell r="L293">
            <v>3922</v>
          </cell>
          <cell r="M293">
            <v>74513</v>
          </cell>
          <cell r="N293">
            <v>287</v>
          </cell>
          <cell r="O293" t="str">
            <v>The New School of San Francisco</v>
          </cell>
          <cell r="P293">
            <v>74513</v>
          </cell>
          <cell r="Q293"/>
          <cell r="R293"/>
          <cell r="S293"/>
          <cell r="T293">
            <v>64888</v>
          </cell>
          <cell r="U293">
            <v>9625</v>
          </cell>
        </row>
        <row r="294">
          <cell r="C294">
            <v>37769010131193</v>
          </cell>
          <cell r="D294"/>
          <cell r="E294" t="e">
            <v>#N/A</v>
          </cell>
          <cell r="F294" t="str">
            <v>Thrive Public School</v>
          </cell>
          <cell r="G294" t="str">
            <v>14-15</v>
          </cell>
          <cell r="H294">
            <v>194</v>
          </cell>
          <cell r="I294">
            <v>404.7</v>
          </cell>
          <cell r="J294" t="str">
            <v>4%</v>
          </cell>
          <cell r="K294">
            <v>227814</v>
          </cell>
          <cell r="L294">
            <v>9113</v>
          </cell>
          <cell r="M294">
            <v>218701</v>
          </cell>
          <cell r="N294">
            <v>288</v>
          </cell>
          <cell r="O294" t="str">
            <v>Thrive Public School</v>
          </cell>
          <cell r="P294">
            <v>218701</v>
          </cell>
          <cell r="Q294"/>
          <cell r="R294"/>
          <cell r="S294"/>
          <cell r="T294">
            <v>194451</v>
          </cell>
          <cell r="U294">
            <v>24250</v>
          </cell>
        </row>
        <row r="295">
          <cell r="C295">
            <v>37683380118000</v>
          </cell>
          <cell r="D295"/>
          <cell r="E295" t="e">
            <v>#N/A</v>
          </cell>
          <cell r="F295" t="str">
            <v>Urban Discovery Academy Charter</v>
          </cell>
          <cell r="G295" t="str">
            <v>11-12</v>
          </cell>
          <cell r="H295">
            <v>430</v>
          </cell>
          <cell r="I295">
            <v>532</v>
          </cell>
          <cell r="J295" t="str">
            <v>4%</v>
          </cell>
          <cell r="K295">
            <v>321346</v>
          </cell>
          <cell r="L295">
            <v>12854</v>
          </cell>
          <cell r="M295">
            <v>308492</v>
          </cell>
          <cell r="N295">
            <v>289</v>
          </cell>
          <cell r="O295" t="str">
            <v>Urban Discovery Academy Charter</v>
          </cell>
          <cell r="P295">
            <v>308492</v>
          </cell>
          <cell r="Q295"/>
          <cell r="R295"/>
          <cell r="S295"/>
          <cell r="T295">
            <v>254742</v>
          </cell>
          <cell r="U295">
            <v>53750</v>
          </cell>
        </row>
        <row r="296">
          <cell r="C296">
            <v>1100170125567</v>
          </cell>
          <cell r="D296"/>
          <cell r="E296" t="e">
            <v>#N/A</v>
          </cell>
          <cell r="F296" t="str">
            <v>Urban Montessori Charter</v>
          </cell>
          <cell r="G296" t="str">
            <v>12-13</v>
          </cell>
          <cell r="H296">
            <v>317</v>
          </cell>
          <cell r="I296">
            <v>350.6</v>
          </cell>
          <cell r="J296" t="str">
            <v>4%</v>
          </cell>
          <cell r="K296">
            <v>215977</v>
          </cell>
          <cell r="L296">
            <v>8639</v>
          </cell>
          <cell r="M296">
            <v>207338</v>
          </cell>
          <cell r="N296">
            <v>290</v>
          </cell>
          <cell r="O296" t="str">
            <v>Urban Montessori Charter</v>
          </cell>
          <cell r="P296">
            <v>207338</v>
          </cell>
          <cell r="Q296"/>
          <cell r="R296"/>
          <cell r="S296"/>
          <cell r="T296">
            <v>167713</v>
          </cell>
          <cell r="U296">
            <v>39625</v>
          </cell>
        </row>
        <row r="297">
          <cell r="C297">
            <v>30103060133983</v>
          </cell>
          <cell r="D297"/>
          <cell r="E297" t="e">
            <v>#N/A</v>
          </cell>
          <cell r="F297" t="str">
            <v>USC College Prep-Santa Ana</v>
          </cell>
          <cell r="G297" t="str">
            <v>16-17</v>
          </cell>
          <cell r="H297">
            <v>0</v>
          </cell>
          <cell r="I297">
            <v>135</v>
          </cell>
          <cell r="J297">
            <v>0.06</v>
          </cell>
          <cell r="K297">
            <v>67905</v>
          </cell>
          <cell r="L297">
            <v>4074</v>
          </cell>
          <cell r="M297">
            <v>63831</v>
          </cell>
          <cell r="N297">
            <v>291</v>
          </cell>
          <cell r="O297" t="str">
            <v>USC College Prep-Santa Ana</v>
          </cell>
          <cell r="P297">
            <v>63831</v>
          </cell>
          <cell r="Q297"/>
          <cell r="R297"/>
          <cell r="S297"/>
          <cell r="T297">
            <v>63831</v>
          </cell>
          <cell r="U297">
            <v>0</v>
          </cell>
        </row>
        <row r="298">
          <cell r="C298">
            <v>10621660106740</v>
          </cell>
          <cell r="D298"/>
          <cell r="E298" t="e">
            <v>#N/A</v>
          </cell>
          <cell r="F298" t="str">
            <v>Valley Preparatory Academy Charter</v>
          </cell>
          <cell r="G298" t="str">
            <v>15-16</v>
          </cell>
          <cell r="H298">
            <v>359</v>
          </cell>
          <cell r="I298">
            <v>336.73</v>
          </cell>
          <cell r="J298" t="str">
            <v>5%</v>
          </cell>
          <cell r="K298">
            <v>214250</v>
          </cell>
          <cell r="L298">
            <v>10713</v>
          </cell>
          <cell r="M298">
            <v>203537</v>
          </cell>
          <cell r="N298">
            <v>292</v>
          </cell>
          <cell r="O298" t="str">
            <v>Valley Preparatory Academy Charter</v>
          </cell>
          <cell r="P298">
            <v>203537</v>
          </cell>
          <cell r="Q298"/>
          <cell r="R298"/>
          <cell r="S298"/>
          <cell r="T298">
            <v>158662</v>
          </cell>
          <cell r="U298">
            <v>44875</v>
          </cell>
        </row>
        <row r="299">
          <cell r="C299">
            <v>7616630130930</v>
          </cell>
          <cell r="D299"/>
          <cell r="E299" t="e">
            <v>#N/A</v>
          </cell>
          <cell r="F299" t="str">
            <v>Vista Oaks Charter</v>
          </cell>
          <cell r="G299" t="str">
            <v>15-16</v>
          </cell>
          <cell r="H299">
            <v>575</v>
          </cell>
          <cell r="I299">
            <v>615</v>
          </cell>
          <cell r="J299" t="str">
            <v>5%</v>
          </cell>
          <cell r="K299">
            <v>381220</v>
          </cell>
          <cell r="L299">
            <v>19061</v>
          </cell>
          <cell r="M299">
            <v>362159</v>
          </cell>
          <cell r="N299">
            <v>293</v>
          </cell>
          <cell r="O299" t="str">
            <v>Vista Oaks Charter</v>
          </cell>
          <cell r="P299">
            <v>362159</v>
          </cell>
          <cell r="Q299"/>
          <cell r="R299"/>
          <cell r="S299"/>
          <cell r="T299">
            <v>290284</v>
          </cell>
          <cell r="U299">
            <v>71875</v>
          </cell>
        </row>
        <row r="300">
          <cell r="C300">
            <v>49709530105866</v>
          </cell>
          <cell r="D300"/>
          <cell r="E300" t="e">
            <v>#N/A</v>
          </cell>
          <cell r="F300" t="str">
            <v>Woodland Star Charter</v>
          </cell>
          <cell r="G300" t="str">
            <v>16-17</v>
          </cell>
          <cell r="H300">
            <v>249</v>
          </cell>
          <cell r="I300">
            <v>255</v>
          </cell>
          <cell r="J300">
            <v>0.06</v>
          </cell>
          <cell r="K300">
            <v>159390</v>
          </cell>
          <cell r="L300">
            <v>9563</v>
          </cell>
          <cell r="M300">
            <v>149827</v>
          </cell>
          <cell r="N300">
            <v>294</v>
          </cell>
          <cell r="O300" t="str">
            <v>Woodland Star Charter</v>
          </cell>
          <cell r="P300">
            <v>149827</v>
          </cell>
          <cell r="Q300"/>
          <cell r="R300"/>
          <cell r="S300"/>
          <cell r="T300">
            <v>118702</v>
          </cell>
          <cell r="U300">
            <v>31125</v>
          </cell>
        </row>
        <row r="301">
          <cell r="C301">
            <v>1100170124172</v>
          </cell>
          <cell r="D301"/>
          <cell r="E301" t="e">
            <v>#N/A</v>
          </cell>
          <cell r="F301" t="str">
            <v>Yu Ming Charter</v>
          </cell>
          <cell r="G301" t="str">
            <v>11-12</v>
          </cell>
          <cell r="H301">
            <v>307</v>
          </cell>
          <cell r="I301">
            <v>320</v>
          </cell>
          <cell r="J301" t="str">
            <v>4%</v>
          </cell>
          <cell r="K301">
            <v>199335</v>
          </cell>
          <cell r="L301">
            <v>7973</v>
          </cell>
          <cell r="M301">
            <v>191362</v>
          </cell>
          <cell r="N301">
            <v>295</v>
          </cell>
          <cell r="O301" t="str">
            <v>Yu Ming Charter</v>
          </cell>
          <cell r="P301">
            <v>191362</v>
          </cell>
          <cell r="Q301"/>
          <cell r="R301"/>
          <cell r="S301"/>
          <cell r="T301">
            <v>152987</v>
          </cell>
          <cell r="U301">
            <v>38375</v>
          </cell>
        </row>
        <row r="303">
          <cell r="L303">
            <v>3693587</v>
          </cell>
          <cell r="T303">
            <v>67643669</v>
          </cell>
          <cell r="U303">
            <v>15676125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16 P-1"/>
      <sheetName val="Master List"/>
      <sheetName val="2016-17 Criteria (June 2016)"/>
      <sheetName val="2016-17 Budget (June 2016)"/>
      <sheetName val="2016-17 Criteria (Feb 2016)"/>
      <sheetName val="2016-17 Budget (Feb 2016)"/>
      <sheetName val="2016-17 Advance"/>
      <sheetName val="16-17 Cashflow State"/>
      <sheetName val="16-17 Cash-Flow Federal"/>
      <sheetName val="16-17 ADA"/>
      <sheetName val="16-17 New Charters &amp; ADA"/>
      <sheetName val="Set Aside Final"/>
      <sheetName val="2015-16 Criteria (June 2016)"/>
      <sheetName val="2015-16 Budget (June 2016)"/>
      <sheetName val="2015-16 Criteria (Feb 2016)"/>
      <sheetName val="2015-16 Budget (Feb 2016)"/>
      <sheetName val="2015-16 Criteria (Oct 2015)"/>
      <sheetName val="2015-16 Budget (Oct 2015)"/>
      <sheetName val="2015-16 Criteria (July 2015)"/>
      <sheetName val="2015-16 Budget (July 2015)"/>
      <sheetName val="2015-16 Criteria (May 2015)"/>
      <sheetName val="2015-16 Budget (May 2015)"/>
      <sheetName val="2015-16 Criteria (Feb 2015)"/>
      <sheetName val="2015-16 Budget (Feb 2015)"/>
      <sheetName val="15-16 Cashflow State"/>
      <sheetName val="15-16 Cash-Flow (federal)"/>
      <sheetName val="15-16 ADA est"/>
      <sheetName val="Set Aside Tracking 15-16"/>
      <sheetName val="PA % (15-16)"/>
      <sheetName val="Charter 2015-16 Advance"/>
      <sheetName val="P-1 Attendance Report"/>
      <sheetName val="13-14 defict change#2"/>
      <sheetName val="15-16 New Charters &amp; ADA"/>
      <sheetName val="Pupil Count"/>
      <sheetName val="2014-15 criteria Annual Cert"/>
      <sheetName val="Charter 2014-15 Annual Cert"/>
      <sheetName val="Charter 2014-15 Annual Changes"/>
      <sheetName val="2014-15 criteria P-2 Cert"/>
      <sheetName val="Charter 2014-15 P-2 Cert"/>
      <sheetName val="14-15 ADA est"/>
      <sheetName val="2014-15 criteria May 2015"/>
      <sheetName val="Charter 2014-15 May 2015"/>
      <sheetName val="2014-15 criteria Feb 2015"/>
      <sheetName val="Charter 2014-15 Feb 2015"/>
      <sheetName val="14-15 No Fed - New Charters"/>
      <sheetName val="Set Aside Tracking 14-15"/>
      <sheetName val="Reserve"/>
      <sheetName val="14-15 Cashflow State"/>
      <sheetName val="14-15 Cash-Flow (federal)"/>
      <sheetName val="PA % (14-15)"/>
      <sheetName val="2014-15 criteria Oct 2014"/>
      <sheetName val="Charter 2014-15 Oct 2014"/>
      <sheetName val="2014-15 criteria July 2014"/>
      <sheetName val="Charter 2014-15 July 2014"/>
      <sheetName val="Charter 2014-15 Advance"/>
      <sheetName val="14-15 Master List"/>
      <sheetName val="13-14 defict change#1"/>
      <sheetName val="13-14 defict change#1-print "/>
      <sheetName val="13-14 State Rtn-ERMHSshort"/>
      <sheetName val="2013-14 criteria Feb 16 R-2"/>
      <sheetName val="Charter 2013-14 Feb 16 R-2"/>
      <sheetName val="Charter 2013-14 R-2 Changes"/>
      <sheetName val="2013-14 criteria June 15 R-1"/>
      <sheetName val="Charter 2013-14 June 15 R-1"/>
      <sheetName val="2013-14 criteria Annual Cert"/>
      <sheetName val="Charter 2013-14 AnnualCert"/>
      <sheetName val="13-14 Annual Changes"/>
      <sheetName val="2013-14 criteria P-2 Cert"/>
      <sheetName val="Charter 2013-14 P-2 Cert"/>
      <sheetName val="13-14 ADA est (2)"/>
      <sheetName val="13-14 Reserve"/>
      <sheetName val="13-14 Cashflow State (adj corr)"/>
      <sheetName val="13-14 Cash-Flow (federal)"/>
      <sheetName val="Set Aside Tracking 13-14"/>
      <sheetName val="12-13 ADA est (3)"/>
      <sheetName val="11-12 ADA est (3)"/>
      <sheetName val="template"/>
      <sheetName val="2016-17 Criteria (May 2016)"/>
      <sheetName val="2016-17 Budget (May 2016)"/>
      <sheetName val="2015-16 Criteria (May 2016)"/>
      <sheetName val="2015-16 Budget (May 2016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B7">
            <v>37682130127068</v>
          </cell>
        </row>
        <row r="35">
          <cell r="X35">
            <v>31074</v>
          </cell>
        </row>
        <row r="36">
          <cell r="X36">
            <v>19045</v>
          </cell>
        </row>
        <row r="37">
          <cell r="X37">
            <v>43854</v>
          </cell>
        </row>
        <row r="38">
          <cell r="X38">
            <v>26939</v>
          </cell>
        </row>
        <row r="39">
          <cell r="X39">
            <v>19797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 t="str">
            <v>Academy of Arts and Sciences: Del Mar Elementary (K-5)</v>
          </cell>
        </row>
        <row r="270">
          <cell r="I270">
            <v>765467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6">
          <cell r="E26">
            <v>60864</v>
          </cell>
        </row>
        <row r="27">
          <cell r="E27">
            <v>46374</v>
          </cell>
        </row>
        <row r="28">
          <cell r="E28">
            <v>56829</v>
          </cell>
        </row>
        <row r="30">
          <cell r="E30">
            <v>57693</v>
          </cell>
        </row>
        <row r="31">
          <cell r="E31">
            <v>127108</v>
          </cell>
        </row>
        <row r="33">
          <cell r="E33">
            <v>78073</v>
          </cell>
        </row>
        <row r="34">
          <cell r="E34">
            <v>129721</v>
          </cell>
        </row>
        <row r="47">
          <cell r="E47">
            <v>29119</v>
          </cell>
        </row>
        <row r="53">
          <cell r="E53">
            <v>29707</v>
          </cell>
        </row>
        <row r="196">
          <cell r="E196">
            <v>170144</v>
          </cell>
        </row>
        <row r="220">
          <cell r="E220">
            <v>0</v>
          </cell>
        </row>
        <row r="236">
          <cell r="E236">
            <v>11046036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 year reconciliation"/>
      <sheetName val="pyrec01"/>
      <sheetName val="2000-01 ADA REVISE (2)"/>
      <sheetName val="2000-01 exhibits"/>
      <sheetName val="feb may"/>
      <sheetName val="federal"/>
      <sheetName val="2001-02 (jan2002)"/>
      <sheetName val="pl 94142"/>
      <sheetName val="july jan"/>
      <sheetName val="reconcile-exhibits"/>
      <sheetName val="nps lci"/>
      <sheetName val="Sheet3"/>
      <sheetName val="Transfer Form"/>
      <sheetName val="District Table"/>
      <sheetName val="FEDERAL REC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>
        <row r="6">
          <cell r="D6" t="str">
            <v>Acc't</v>
          </cell>
        </row>
      </sheetData>
      <sheetData sheetId="10" refreshError="1"/>
      <sheetData sheetId="11" refreshError="1"/>
      <sheetData sheetId="12">
        <row r="6">
          <cell r="D6" t="str">
            <v>Acc't</v>
          </cell>
        </row>
        <row r="7">
          <cell r="D7">
            <v>402</v>
          </cell>
        </row>
        <row r="8">
          <cell r="D8">
            <v>402</v>
          </cell>
        </row>
        <row r="9">
          <cell r="D9">
            <v>402</v>
          </cell>
        </row>
        <row r="10">
          <cell r="D10">
            <v>402</v>
          </cell>
        </row>
        <row r="11">
          <cell r="D11">
            <v>402</v>
          </cell>
        </row>
        <row r="12">
          <cell r="D12">
            <v>402</v>
          </cell>
        </row>
        <row r="13">
          <cell r="D13">
            <v>402</v>
          </cell>
        </row>
        <row r="14">
          <cell r="D14">
            <v>402</v>
          </cell>
        </row>
        <row r="15">
          <cell r="D15">
            <v>402</v>
          </cell>
        </row>
        <row r="16">
          <cell r="D16">
            <v>402</v>
          </cell>
        </row>
        <row r="17">
          <cell r="D17">
            <v>402</v>
          </cell>
        </row>
        <row r="18">
          <cell r="D18">
            <v>402</v>
          </cell>
        </row>
        <row r="19">
          <cell r="D19">
            <v>402</v>
          </cell>
        </row>
        <row r="20">
          <cell r="D20">
            <v>402</v>
          </cell>
        </row>
        <row r="21">
          <cell r="D21">
            <v>401</v>
          </cell>
        </row>
      </sheetData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PA Risk Pool-internal"/>
      <sheetName val="Risk Pool Awards 15-16"/>
      <sheetName val="risk pool income detail"/>
      <sheetName val="SELPA Risk Pool (CEO)"/>
      <sheetName val="Sheet1"/>
    </sheetNames>
    <sheetDataSet>
      <sheetData sheetId="0">
        <row r="9">
          <cell r="E9">
            <v>38476.035000000003</v>
          </cell>
        </row>
      </sheetData>
      <sheetData sheetId="1">
        <row r="4">
          <cell r="K4">
            <v>5832.5</v>
          </cell>
        </row>
        <row r="14">
          <cell r="K14">
            <v>38476.035000000003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"/>
      <sheetName val="2014-15"/>
      <sheetName val="analysis 02-18-16"/>
    </sheetNames>
    <sheetDataSet>
      <sheetData sheetId="0">
        <row r="64">
          <cell r="W64">
            <v>110353.31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 1 2014-15 Oct"/>
      <sheetName val="Level 3 Website"/>
      <sheetName val="Level 2 Website"/>
      <sheetName val="Level 2 Allocation 2015-16"/>
      <sheetName val="Level 3 Allocation 2015-16"/>
      <sheetName val="Level 2 Revenue Tracking"/>
      <sheetName val="Level 3 Revenue Tracking"/>
      <sheetName val="Mental Health Summary"/>
      <sheetName val="Info to Laura for final templat"/>
      <sheetName val="ErmhsL2ExpReport"/>
      <sheetName val="Level 2 requests"/>
      <sheetName val="Transportation"/>
      <sheetName val="15-16 ADA"/>
      <sheetName val="P-1 Attendance Report"/>
      <sheetName val="MH Level 1 2013-14"/>
      <sheetName val="MH Level 1 2012-13"/>
      <sheetName val="2013-14 Level 1 CarryOver"/>
    </sheetNames>
    <sheetDataSet>
      <sheetData sheetId="0"/>
      <sheetData sheetId="1"/>
      <sheetData sheetId="2"/>
      <sheetData sheetId="3">
        <row r="268">
          <cell r="I268">
            <v>5353992</v>
          </cell>
        </row>
      </sheetData>
      <sheetData sheetId="4">
        <row r="267">
          <cell r="Y267">
            <v>1133101</v>
          </cell>
          <cell r="Z267">
            <v>297738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Form (3)"/>
      <sheetName val="Transfer Form (2)"/>
      <sheetName val="Transfer Form"/>
      <sheetName val="District Table"/>
      <sheetName val="Month"/>
      <sheetName val="Transfer Form "/>
      <sheetName val="spec ed cashflow"/>
      <sheetName val="Auditors"/>
      <sheetName val="SHELLY"/>
      <sheetName val="District Name"/>
      <sheetName val="Payment Schedule"/>
    </sheetNames>
    <sheetDataSet>
      <sheetData sheetId="0" refreshError="1"/>
      <sheetData sheetId="1" refreshError="1"/>
      <sheetData sheetId="2" refreshError="1">
        <row r="6">
          <cell r="D6" t="str">
            <v>Acc't</v>
          </cell>
        </row>
        <row r="7">
          <cell r="D7">
            <v>402</v>
          </cell>
        </row>
        <row r="8">
          <cell r="D8">
            <v>401</v>
          </cell>
        </row>
        <row r="9">
          <cell r="D9">
            <v>401</v>
          </cell>
        </row>
        <row r="10">
          <cell r="D10">
            <v>401</v>
          </cell>
        </row>
        <row r="11">
          <cell r="D11">
            <v>401</v>
          </cell>
        </row>
        <row r="12">
          <cell r="D12">
            <v>401</v>
          </cell>
        </row>
        <row r="13">
          <cell r="D13">
            <v>401</v>
          </cell>
        </row>
        <row r="14">
          <cell r="D14">
            <v>401</v>
          </cell>
        </row>
        <row r="15">
          <cell r="D15">
            <v>401</v>
          </cell>
        </row>
        <row r="16">
          <cell r="D16">
            <v>401</v>
          </cell>
        </row>
        <row r="17">
          <cell r="D17">
            <v>401</v>
          </cell>
        </row>
        <row r="18">
          <cell r="D18">
            <v>401</v>
          </cell>
        </row>
        <row r="19">
          <cell r="D19">
            <v>401</v>
          </cell>
        </row>
      </sheetData>
      <sheetData sheetId="3" refreshError="1">
        <row r="3">
          <cell r="A3">
            <v>901</v>
          </cell>
          <cell r="B3" t="str">
            <v>Buckeye</v>
          </cell>
        </row>
        <row r="4">
          <cell r="A4">
            <v>902</v>
          </cell>
          <cell r="B4" t="str">
            <v>Camino</v>
          </cell>
        </row>
        <row r="5">
          <cell r="A5">
            <v>904</v>
          </cell>
          <cell r="B5" t="str">
            <v>Gold Oak</v>
          </cell>
        </row>
        <row r="6">
          <cell r="A6">
            <v>905</v>
          </cell>
          <cell r="B6" t="str">
            <v>Gold Trail</v>
          </cell>
        </row>
        <row r="7">
          <cell r="A7">
            <v>906</v>
          </cell>
          <cell r="B7" t="str">
            <v>Indian Diggings</v>
          </cell>
        </row>
        <row r="8">
          <cell r="A8">
            <v>907</v>
          </cell>
          <cell r="B8" t="str">
            <v>LTUSD</v>
          </cell>
        </row>
        <row r="9">
          <cell r="A9">
            <v>908</v>
          </cell>
          <cell r="B9" t="str">
            <v>Latrobe</v>
          </cell>
        </row>
        <row r="10">
          <cell r="A10">
            <v>909</v>
          </cell>
          <cell r="B10" t="str">
            <v>BOMUSD</v>
          </cell>
        </row>
        <row r="11">
          <cell r="A11">
            <v>910</v>
          </cell>
          <cell r="B11" t="str">
            <v>Mother Lode</v>
          </cell>
        </row>
        <row r="12">
          <cell r="A12">
            <v>912</v>
          </cell>
          <cell r="B12" t="str">
            <v>Pioneer</v>
          </cell>
        </row>
        <row r="14">
          <cell r="A14">
            <v>913</v>
          </cell>
          <cell r="B14" t="str">
            <v>Placerville</v>
          </cell>
        </row>
        <row r="15">
          <cell r="A15">
            <v>914</v>
          </cell>
          <cell r="B15" t="str">
            <v>Pollock Pines</v>
          </cell>
        </row>
        <row r="16">
          <cell r="A16">
            <v>915</v>
          </cell>
          <cell r="B16" t="str">
            <v>Rescue</v>
          </cell>
        </row>
        <row r="17">
          <cell r="A17">
            <v>916</v>
          </cell>
          <cell r="B17" t="str">
            <v>Silver Fork</v>
          </cell>
        </row>
        <row r="18">
          <cell r="A18">
            <v>918</v>
          </cell>
          <cell r="B18" t="str">
            <v>EDUHSD</v>
          </cell>
        </row>
        <row r="19">
          <cell r="A19">
            <v>919</v>
          </cell>
          <cell r="B19" t="str">
            <v>County Service</v>
          </cell>
        </row>
        <row r="20">
          <cell r="A20">
            <v>924</v>
          </cell>
          <cell r="B20" t="str">
            <v>LTCC</v>
          </cell>
        </row>
        <row r="21">
          <cell r="A21">
            <v>925</v>
          </cell>
          <cell r="B21" t="str">
            <v>CSROP</v>
          </cell>
        </row>
        <row r="22">
          <cell r="A22">
            <v>972</v>
          </cell>
          <cell r="B22" t="str">
            <v>Schools Trust</v>
          </cell>
        </row>
        <row r="23">
          <cell r="A23">
            <v>978</v>
          </cell>
          <cell r="B23" t="str">
            <v>JPA Dental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may"/>
      <sheetName val="FEDERAL RECON"/>
      <sheetName val="2001-02 (jan2002)"/>
      <sheetName val="pl 94142"/>
      <sheetName val="july jan"/>
      <sheetName val="reconcile-exhibits"/>
      <sheetName val="Transfer Form"/>
      <sheetName val="District Table"/>
      <sheetName val="prior year reconciliation"/>
      <sheetName val="pyrec01"/>
      <sheetName val="2000-01 ADA REVISE (2)"/>
      <sheetName val="2000-01 exhibits"/>
      <sheetName val="federal"/>
      <sheetName val="nps lci"/>
      <sheetName val="Sheet3"/>
    </sheetNames>
    <sheetDataSet>
      <sheetData sheetId="0"/>
      <sheetData sheetId="1"/>
      <sheetData sheetId="2">
        <row r="6">
          <cell r="D6" t="str">
            <v>Acc't</v>
          </cell>
        </row>
      </sheetData>
      <sheetData sheetId="3"/>
      <sheetData sheetId="4"/>
      <sheetData sheetId="5"/>
      <sheetData sheetId="6">
        <row r="6">
          <cell r="D6" t="str">
            <v>Acc't</v>
          </cell>
        </row>
        <row r="7">
          <cell r="D7">
            <v>402</v>
          </cell>
          <cell r="E7">
            <v>34001</v>
          </cell>
        </row>
        <row r="8">
          <cell r="D8">
            <v>402</v>
          </cell>
          <cell r="E8">
            <v>73564</v>
          </cell>
        </row>
        <row r="9">
          <cell r="D9">
            <v>402</v>
          </cell>
          <cell r="E9">
            <v>8911</v>
          </cell>
        </row>
        <row r="10">
          <cell r="D10">
            <v>402</v>
          </cell>
          <cell r="E10">
            <v>106744</v>
          </cell>
        </row>
        <row r="11">
          <cell r="D11">
            <v>402</v>
          </cell>
          <cell r="E11">
            <v>12766</v>
          </cell>
        </row>
        <row r="12">
          <cell r="D12">
            <v>402</v>
          </cell>
          <cell r="E12">
            <v>10428</v>
          </cell>
        </row>
        <row r="13">
          <cell r="D13">
            <v>402</v>
          </cell>
          <cell r="E13">
            <v>822</v>
          </cell>
        </row>
        <row r="14">
          <cell r="D14">
            <v>402</v>
          </cell>
          <cell r="E14">
            <v>3602</v>
          </cell>
        </row>
        <row r="15">
          <cell r="D15">
            <v>402</v>
          </cell>
          <cell r="E15">
            <v>24964</v>
          </cell>
        </row>
        <row r="16">
          <cell r="D16">
            <v>402</v>
          </cell>
          <cell r="E16">
            <v>8974</v>
          </cell>
        </row>
        <row r="17">
          <cell r="D17">
            <v>402</v>
          </cell>
          <cell r="E17">
            <v>20982</v>
          </cell>
        </row>
        <row r="18">
          <cell r="D18">
            <v>402</v>
          </cell>
          <cell r="E18">
            <v>16937</v>
          </cell>
        </row>
        <row r="19">
          <cell r="D19">
            <v>402</v>
          </cell>
          <cell r="E19">
            <v>54415</v>
          </cell>
        </row>
        <row r="20">
          <cell r="D20">
            <v>402</v>
          </cell>
          <cell r="E20">
            <v>1201</v>
          </cell>
        </row>
        <row r="21">
          <cell r="D21">
            <v>401</v>
          </cell>
          <cell r="E21">
            <v>378311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4% (4-30-12)"/>
      <sheetName val="&gt;14%&lt;4% (5-7-12)"/>
      <sheetName val="Alpha"/>
      <sheetName val="Alpha-1st yr"/>
      <sheetName val="by CMO"/>
      <sheetName val="by year of entry"/>
      <sheetName val="low to high"/>
      <sheetName val="pupils served-1st yr"/>
      <sheetName val="by pupils served"/>
      <sheetName val="Enrollment_Alpha "/>
      <sheetName val="Enrollment low to high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7">
          <cell r="G107">
            <v>8.2241135332433823E-2</v>
          </cell>
        </row>
      </sheetData>
      <sheetData sheetId="8"/>
      <sheetData sheetId="9"/>
      <sheetData sheetId="10"/>
      <sheetData sheetId="11">
        <row r="1">
          <cell r="A1" t="str">
            <v>Site Visit</v>
          </cell>
        </row>
        <row r="2">
          <cell r="A2" t="str">
            <v>Phone Conversation</v>
          </cell>
        </row>
        <row r="3">
          <cell r="A3" t="str">
            <v>Strike Team</v>
          </cell>
        </row>
        <row r="4">
          <cell r="A4" t="str">
            <v>updated pupil count-deemed ok</v>
          </cell>
        </row>
        <row r="5">
          <cell r="A5" t="str">
            <v>CMO total over 4%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 Grade 6 Detail"/>
      <sheetName val="Grades&lt;6 by Pgm"/>
      <sheetName val="ComDAYsch C5"/>
      <sheetName val="ComDAYsch DataSubSet"/>
      <sheetName val="Projections"/>
      <sheetName val="COPY MONTH 13"/>
      <sheetName val="Data Input"/>
      <sheetName val="Sheet1"/>
      <sheetName val="A&amp;BONLY"/>
      <sheetName val="All Programs"/>
      <sheetName val="All 'C' for Jim"/>
      <sheetName val="A"/>
      <sheetName val="B"/>
      <sheetName val="oldb"/>
      <sheetName val="C0_All"/>
      <sheetName val="ComDAYsch"/>
      <sheetName val="C2"/>
      <sheetName val="C3"/>
      <sheetName val="C4"/>
      <sheetName val="C5"/>
      <sheetName val="ComDAYsch C0"/>
      <sheetName val="XXX-Other C0-XXX"/>
      <sheetName val="CARE by Track &amp; School"/>
      <sheetName val="52-CARE"/>
      <sheetName val="92-CARE"/>
      <sheetName val="99-CARE"/>
      <sheetName val="94-1CARE"/>
      <sheetName val="94-2CARE"/>
      <sheetName val="94-3CARE"/>
      <sheetName val="94-4CARE"/>
      <sheetName val="94-2C0"/>
      <sheetName val="94-3C0"/>
      <sheetName val="92-1"/>
      <sheetName val="92-2"/>
      <sheetName val="92-3"/>
      <sheetName val="OP-All"/>
      <sheetName val="OP-C0"/>
      <sheetName val="OP-C23"/>
      <sheetName val="Module_Attend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2">
          <cell r="C222">
            <v>1</v>
          </cell>
          <cell r="P222">
            <v>85</v>
          </cell>
          <cell r="V222">
            <v>149</v>
          </cell>
          <cell r="AA222">
            <v>182</v>
          </cell>
        </row>
        <row r="223">
          <cell r="C223">
            <v>2</v>
          </cell>
          <cell r="P223">
            <v>84</v>
          </cell>
          <cell r="V223">
            <v>147</v>
          </cell>
          <cell r="AA223">
            <v>177</v>
          </cell>
        </row>
        <row r="224">
          <cell r="C224">
            <v>3</v>
          </cell>
          <cell r="P224">
            <v>88</v>
          </cell>
          <cell r="V224">
            <v>152</v>
          </cell>
          <cell r="AA224">
            <v>181</v>
          </cell>
        </row>
        <row r="225">
          <cell r="C225">
            <v>4</v>
          </cell>
          <cell r="P225">
            <v>100</v>
          </cell>
        </row>
        <row r="226">
          <cell r="C226">
            <v>5</v>
          </cell>
          <cell r="P226">
            <v>0</v>
          </cell>
          <cell r="V226">
            <v>0</v>
          </cell>
          <cell r="AA226">
            <v>0</v>
          </cell>
        </row>
        <row r="227">
          <cell r="C227">
            <v>1</v>
          </cell>
          <cell r="P227">
            <v>0</v>
          </cell>
          <cell r="V227">
            <v>0</v>
          </cell>
          <cell r="AA227">
            <v>0</v>
          </cell>
        </row>
        <row r="228">
          <cell r="C228">
            <v>2</v>
          </cell>
          <cell r="P228">
            <v>0</v>
          </cell>
          <cell r="V228">
            <v>0</v>
          </cell>
          <cell r="AA228">
            <v>0</v>
          </cell>
        </row>
        <row r="229">
          <cell r="C229">
            <v>3</v>
          </cell>
          <cell r="P229">
            <v>0</v>
          </cell>
          <cell r="V229">
            <v>0</v>
          </cell>
          <cell r="AA229">
            <v>0</v>
          </cell>
        </row>
        <row r="230">
          <cell r="C230">
            <v>4</v>
          </cell>
          <cell r="P230">
            <v>88</v>
          </cell>
          <cell r="V230">
            <v>151</v>
          </cell>
          <cell r="AA230">
            <v>180</v>
          </cell>
        </row>
        <row r="231">
          <cell r="C231">
            <v>5</v>
          </cell>
          <cell r="P231">
            <v>0</v>
          </cell>
          <cell r="V231">
            <v>0</v>
          </cell>
          <cell r="AA231">
            <v>0</v>
          </cell>
        </row>
        <row r="232">
          <cell r="C232">
            <v>1</v>
          </cell>
          <cell r="P232">
            <v>0</v>
          </cell>
          <cell r="V232">
            <v>56</v>
          </cell>
          <cell r="AA232">
            <v>99</v>
          </cell>
        </row>
        <row r="233">
          <cell r="C233">
            <v>2</v>
          </cell>
          <cell r="P233">
            <v>0</v>
          </cell>
          <cell r="V233">
            <v>0</v>
          </cell>
          <cell r="AA233">
            <v>0</v>
          </cell>
        </row>
        <row r="234">
          <cell r="C234">
            <v>3</v>
          </cell>
          <cell r="P234">
            <v>88</v>
          </cell>
          <cell r="V234">
            <v>151</v>
          </cell>
          <cell r="AA234">
            <v>180</v>
          </cell>
        </row>
        <row r="235">
          <cell r="C235">
            <v>4</v>
          </cell>
          <cell r="P235">
            <v>54</v>
          </cell>
          <cell r="V235">
            <v>54</v>
          </cell>
          <cell r="AA235">
            <v>54</v>
          </cell>
        </row>
        <row r="236">
          <cell r="C236">
            <v>1</v>
          </cell>
          <cell r="P236">
            <v>113</v>
          </cell>
          <cell r="V236">
            <v>177</v>
          </cell>
          <cell r="AA236">
            <v>231</v>
          </cell>
        </row>
        <row r="237">
          <cell r="C237">
            <v>2</v>
          </cell>
          <cell r="P237">
            <v>73</v>
          </cell>
          <cell r="V237">
            <v>137</v>
          </cell>
          <cell r="AA237">
            <v>186</v>
          </cell>
        </row>
        <row r="238">
          <cell r="C238">
            <v>3</v>
          </cell>
          <cell r="P238">
            <v>113</v>
          </cell>
          <cell r="V238">
            <v>175</v>
          </cell>
          <cell r="AA238">
            <v>233</v>
          </cell>
        </row>
        <row r="239">
          <cell r="C239">
            <v>4</v>
          </cell>
          <cell r="P239">
            <v>0</v>
          </cell>
          <cell r="V239">
            <v>0</v>
          </cell>
          <cell r="AA239">
            <v>0</v>
          </cell>
        </row>
        <row r="240">
          <cell r="C240">
            <v>5</v>
          </cell>
          <cell r="P240">
            <v>0</v>
          </cell>
          <cell r="V240">
            <v>0</v>
          </cell>
          <cell r="AA240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-1 sum"/>
      <sheetName val="ADA"/>
      <sheetName val="COE ADA Detail"/>
      <sheetName val="Latrobe"/>
      <sheetName val="in Lieu - P-1 Reported"/>
      <sheetName val="Cash Flow to COE"/>
      <sheetName val="Transfer Form"/>
      <sheetName val="Transfer Form (2)"/>
      <sheetName val="Transfer Form (3)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>
        <row r="4">
          <cell r="D4" t="str">
            <v>amount1</v>
          </cell>
          <cell r="E4" t="str">
            <v>amount1</v>
          </cell>
          <cell r="I4" t="str">
            <v>amount2</v>
          </cell>
          <cell r="J4" t="str">
            <v>amount2</v>
          </cell>
        </row>
        <row r="5">
          <cell r="D5" t="str">
            <v>General Ledger</v>
          </cell>
          <cell r="I5" t="str">
            <v>General Ledger</v>
          </cell>
        </row>
        <row r="6">
          <cell r="D6" t="str">
            <v>Acc't</v>
          </cell>
          <cell r="E6" t="str">
            <v>Amount</v>
          </cell>
          <cell r="I6" t="str">
            <v>Acc't</v>
          </cell>
          <cell r="J6" t="str">
            <v>Amount</v>
          </cell>
        </row>
        <row r="7">
          <cell r="D7">
            <v>402</v>
          </cell>
        </row>
        <row r="8">
          <cell r="D8">
            <v>401</v>
          </cell>
        </row>
        <row r="9">
          <cell r="D9">
            <v>401</v>
          </cell>
        </row>
        <row r="10">
          <cell r="D10">
            <v>401</v>
          </cell>
        </row>
        <row r="11">
          <cell r="D11">
            <v>401</v>
          </cell>
        </row>
        <row r="12">
          <cell r="D12">
            <v>401</v>
          </cell>
        </row>
        <row r="13">
          <cell r="D13">
            <v>401</v>
          </cell>
        </row>
        <row r="14">
          <cell r="D14">
            <v>401</v>
          </cell>
        </row>
        <row r="15">
          <cell r="D15">
            <v>401</v>
          </cell>
        </row>
        <row r="16">
          <cell r="D16">
            <v>401</v>
          </cell>
        </row>
        <row r="17">
          <cell r="D17">
            <v>401</v>
          </cell>
        </row>
        <row r="18">
          <cell r="D18">
            <v>401</v>
          </cell>
        </row>
        <row r="19">
          <cell r="D19">
            <v>401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13 MOE Actuals"/>
      <sheetName val="Year End"/>
      <sheetName val="MOE TEST"/>
      <sheetName val="2013-14 MOE Budget"/>
      <sheetName val="Expend Detail"/>
      <sheetName val="Detail Data "/>
      <sheetName val="Tests"/>
      <sheetName val="local cont 12-13"/>
      <sheetName val="local cont 13-14 budget"/>
      <sheetName val="Detail Data Income"/>
      <sheetName val="Detail MH expend"/>
      <sheetName val="CY Expenditure"/>
      <sheetName val="BY Expenditure"/>
      <sheetName val="Sheet3"/>
      <sheetName val="pupil count"/>
      <sheetName val="2011-12 MOE Actuals"/>
      <sheetName val="Ace Charter"/>
      <sheetName val="Ace Charter High"/>
      <sheetName val="Albert Einstein Elem"/>
      <sheetName val="Albert Einstein Middle"/>
      <sheetName val="Alliance O'Donovan"/>
      <sheetName val="Alliance Simon Tech"/>
      <sheetName val="Alliance CR HS #16"/>
      <sheetName val="Alliance CR MS #4"/>
      <sheetName val="Alliance CR MS #5"/>
      <sheetName val="Alliance CR MS #7"/>
      <sheetName val="Alliance Mohan"/>
      <sheetName val="Alliance3 Environ Science"/>
      <sheetName val="Alliance Gertz"/>
      <sheetName val="Alliance Health Services"/>
      <sheetName val="Alliance Huntington Park"/>
      <sheetName val="Alliance Judy Ivie Burton"/>
      <sheetName val="Alliance Marc&amp;Eva Stern"/>
      <sheetName val="Alliance Media Arts"/>
      <sheetName val="Alliance Richard Merkin"/>
      <sheetName val="Alliance William &amp; Carol Ouchi"/>
      <sheetName val="Altus Audeo"/>
      <sheetName val="Altus CSSD"/>
      <sheetName val="Altus Mirus"/>
      <sheetName val="Aspire AML"/>
      <sheetName val="Aspire APEX"/>
      <sheetName val="Aspire ATCPA"/>
      <sheetName val="Aspire ATCPA 2nd"/>
      <sheetName val="Aspire Holt"/>
      <sheetName val="Aspire B Maynard"/>
      <sheetName val="Aspire CA Prep"/>
      <sheetName val="Aspire Cap Heights"/>
      <sheetName val="Aspire Centennial"/>
      <sheetName val="Aspire EPA"/>
      <sheetName val="Aspire EPAP"/>
      <sheetName val="Aspire Eres"/>
      <sheetName val="Aspire Golden State"/>
      <sheetName val="Aspire Huntington"/>
      <sheetName val="Aspire J Collegiate"/>
      <sheetName val="Aspire L Hughes"/>
      <sheetName val="Aspire L Wilson"/>
      <sheetName val="Aspire Millsmont"/>
      <sheetName val="Aspire Monarch"/>
      <sheetName val="Aspire Port City"/>
      <sheetName val="Aspire River oaks"/>
      <sheetName val="Aspire Rosa Parks"/>
      <sheetName val="Aspire Summit"/>
      <sheetName val="Aspire Titan"/>
      <sheetName val="Aspire University"/>
      <sheetName val="Aspire Vanguard"/>
      <sheetName val="Aspire V Shalvey"/>
      <sheetName val="CAVA Fresno"/>
      <sheetName val="CAVA Kings"/>
      <sheetName val="CAVA San Mateo"/>
      <sheetName val="CLCS Alameda"/>
      <sheetName val="CLCS NEA"/>
      <sheetName val="Edu4Life Achieve"/>
      <sheetName val="Edu4Life ASCEND"/>
      <sheetName val="Edu4Life Cox"/>
      <sheetName val="Edu4Life LAZEAR"/>
      <sheetName val="Edu4Life Learning Wo Limits"/>
      <sheetName val="Edu4Life World"/>
      <sheetName val="Envision Acad of Arts &amp; Tech"/>
      <sheetName val="Envision City Arts High"/>
      <sheetName val="Envision Impact Acad"/>
      <sheetName val="Envision Metro Arts High"/>
      <sheetName val="Flex SF"/>
      <sheetName val="Flex SV"/>
      <sheetName val="Fortune"/>
      <sheetName val="Fortune - Hardy Brown"/>
      <sheetName val="Golden Lakes"/>
      <sheetName val="Golden Lakes @ La Grange"/>
      <sheetName val="Ingenium Barack Obama"/>
      <sheetName val="Ingenium Charter"/>
      <sheetName val="KC Academy"/>
      <sheetName val="KC Arts"/>
      <sheetName val="KC Athletic"/>
      <sheetName val="KC Community"/>
      <sheetName val="KC Prep"/>
      <sheetName val="KC Primary"/>
      <sheetName val="KIPP Bayview"/>
      <sheetName val="KIPP Bridge"/>
      <sheetName val="KIPP Heartwood"/>
      <sheetName val="KIPP King"/>
      <sheetName val="KIPP SF Bay"/>
      <sheetName val="KIPP San Jose"/>
      <sheetName val="KIPP Summit"/>
      <sheetName val="L4L Alta Vista"/>
      <sheetName val="L4L Amb Sanchez"/>
      <sheetName val="L4L Antelope Valley"/>
      <sheetName val="L4L Assurance"/>
      <sheetName val="L4L Crescent Valley"/>
      <sheetName val="L4L CV South"/>
      <sheetName val="L4L CV West"/>
      <sheetName val="L4L Desert Sands"/>
      <sheetName val="L4L Diego Hills"/>
      <sheetName val="L4L Diego Valley"/>
      <sheetName val="L4L Mission View"/>
      <sheetName val="L4L Vista Real"/>
      <sheetName val="LPS College Park"/>
      <sheetName val="LPS Hayward"/>
      <sheetName val="LPS Oakland"/>
      <sheetName val="LPS Richmond"/>
      <sheetName val="LPS San Jose"/>
      <sheetName val="Magnolia"/>
      <sheetName val="Magnolia - PT San Juan"/>
      <sheetName val="Magnolia - PT Santa Ana"/>
      <sheetName val="RKSP ACAD BRILLIANT"/>
      <sheetName val="RKSP ALMA"/>
      <sheetName val="RKSP DISCOVERY"/>
      <sheetName val="RKSP LOS SUENOS"/>
      <sheetName val="RKSP MATEO SHEEDY"/>
      <sheetName val="RKSP MOSAIC"/>
      <sheetName val="RKSP SI SE PUEDE"/>
      <sheetName val="Rocklin Meyers"/>
      <sheetName val="Rocklin Turnstone"/>
      <sheetName val="Rocklin Western Sierra"/>
      <sheetName val="SF Sheriff's Adult"/>
      <sheetName val="SF Sheriff's Charter"/>
      <sheetName val="SF Sheriff's Independence"/>
      <sheetName val="St. Hope Oak Park"/>
      <sheetName val="St. Hope PS7"/>
      <sheetName val="St. Hope Sac Charter HS"/>
      <sheetName val="Stockton Int'l Elem"/>
      <sheetName val="Stockton Int'l Secondary"/>
      <sheetName val="Summit Rainier"/>
      <sheetName val="Summit Tahoma"/>
      <sheetName val="Tri-Val Livermore Charter"/>
      <sheetName val="Tri-Val Livermore Prep"/>
      <sheetName val="APL"/>
      <sheetName val="Alpha Middle"/>
      <sheetName val="Arroyo Paseo"/>
      <sheetName val="Bayshore Prep"/>
      <sheetName val="Clayton Valley"/>
      <sheetName val="Coastal Academy"/>
      <sheetName val="CSCE"/>
      <sheetName val="Darnall"/>
      <sheetName val="Dixon"/>
      <sheetName val="Doris-Topsy Elvard"/>
      <sheetName val="Edison Charter"/>
      <sheetName val="Eleanor Roosevelt"/>
      <sheetName val="FAME"/>
      <sheetName val="Gilroy Prep"/>
      <sheetName val="Gompers"/>
      <sheetName val="Harriet Tubman"/>
      <sheetName val="Howard Gardner"/>
      <sheetName val="iLEAD"/>
      <sheetName val="Inland Leaders"/>
      <sheetName val="John Adams"/>
      <sheetName val="Keiller"/>
      <sheetName val="KIPP Adelante"/>
      <sheetName val="Lifeline Charter"/>
      <sheetName val="McGill"/>
      <sheetName val="Mission Prep"/>
      <sheetName val="North Woods"/>
      <sheetName val="Oakland Military Institute"/>
      <sheetName val="Oakland School for the Arts"/>
      <sheetName val="Paragon"/>
      <sheetName val="RSA II"/>
      <sheetName val="River Montessori"/>
      <sheetName val="Santa Clarita"/>
      <sheetName val="SJCOE One.charter"/>
      <sheetName val="SJCOE Building Futures"/>
      <sheetName val="Sunrise Middle"/>
      <sheetName val="Synergy Charter"/>
      <sheetName val="The Learning Choice Acad"/>
      <sheetName val="The O'Farrell Charter"/>
      <sheetName val="The Preuss School"/>
      <sheetName val="Urban Discovery"/>
      <sheetName val="Urban Montessori"/>
      <sheetName val="Yu Ming"/>
      <sheetName val="Sheet5"/>
    </sheetNames>
    <sheetDataSet>
      <sheetData sheetId="0"/>
      <sheetData sheetId="1"/>
      <sheetData sheetId="2"/>
      <sheetData sheetId="3">
        <row r="26">
          <cell r="FR26">
            <v>124202</v>
          </cell>
        </row>
      </sheetData>
      <sheetData sheetId="4"/>
      <sheetData sheetId="5">
        <row r="46">
          <cell r="BE46">
            <v>41683</v>
          </cell>
        </row>
      </sheetData>
      <sheetData sheetId="6"/>
      <sheetData sheetId="7">
        <row r="3">
          <cell r="A3" t="str">
            <v>Academy of Personalized Learning</v>
          </cell>
        </row>
      </sheetData>
      <sheetData sheetId="8">
        <row r="3">
          <cell r="A3" t="str">
            <v>Academy of Personalized Learning</v>
          </cell>
        </row>
      </sheetData>
      <sheetData sheetId="9">
        <row r="3">
          <cell r="A3">
            <v>1</v>
          </cell>
        </row>
      </sheetData>
      <sheetData sheetId="10">
        <row r="4">
          <cell r="I4">
            <v>9671</v>
          </cell>
        </row>
      </sheetData>
      <sheetData sheetId="11">
        <row r="4">
          <cell r="A4" t="str">
            <v>Academy of Personalized Learning</v>
          </cell>
        </row>
      </sheetData>
      <sheetData sheetId="12">
        <row r="4">
          <cell r="A4" t="str">
            <v>Academy of Personalized Learning</v>
          </cell>
        </row>
        <row r="5">
          <cell r="A5" t="str">
            <v>ACE Charter</v>
          </cell>
        </row>
        <row r="6">
          <cell r="A6" t="str">
            <v>ACE Charter High School</v>
          </cell>
        </row>
        <row r="7">
          <cell r="A7" t="str">
            <v>Achieve Academy</v>
          </cell>
        </row>
        <row r="8">
          <cell r="A8" t="str">
            <v>Alameda Community Learning Center</v>
          </cell>
        </row>
        <row r="9">
          <cell r="A9" t="str">
            <v>Albert Einstein Academy Charter Elem School</v>
          </cell>
        </row>
        <row r="10">
          <cell r="A10" t="str">
            <v>Albert Einstein Academy Charter Middle School</v>
          </cell>
        </row>
        <row r="11">
          <cell r="A11" t="str">
            <v>Alliance Christine O'Donovan Middle (CR Middle Academy #3)</v>
          </cell>
        </row>
        <row r="12">
          <cell r="A12" t="str">
            <v>Alliance Cindy and Bill Simon Technology Academy HS (CR High #11)</v>
          </cell>
        </row>
        <row r="13">
          <cell r="A13" t="str">
            <v>Alliance College- Ready High School #16</v>
          </cell>
        </row>
        <row r="14">
          <cell r="A14" t="str">
            <v>Alliance College- Ready Middle Academy #4</v>
          </cell>
        </row>
        <row r="15">
          <cell r="A15" t="str">
            <v>Alliance College- Ready Middle Academy #5</v>
          </cell>
        </row>
        <row r="16">
          <cell r="A16" t="str">
            <v>Alliance College- Ready Middle Academy #7</v>
          </cell>
        </row>
        <row r="17">
          <cell r="A17" t="str">
            <v>Alliance Dr.Olga Mohan High (CR High #4)</v>
          </cell>
        </row>
        <row r="18">
          <cell r="A18" t="str">
            <v>Alliance Environmental Science and Technology HS</v>
          </cell>
        </row>
        <row r="19">
          <cell r="A19" t="str">
            <v>Alliance Gertz-Ressler High School</v>
          </cell>
        </row>
        <row r="20">
          <cell r="A20" t="str">
            <v>Alliance Health Services High School</v>
          </cell>
        </row>
        <row r="21">
          <cell r="A21" t="str">
            <v>Alliance Huntington Park College Ready Aca HS</v>
          </cell>
        </row>
        <row r="22">
          <cell r="A22" t="str">
            <v>Alliance Judy Ivie Burton Technology Academy HS (Heritage)</v>
          </cell>
        </row>
        <row r="23">
          <cell r="A23" t="str">
            <v>Alliance Marc and Eva Stern Math and Science School</v>
          </cell>
        </row>
        <row r="24">
          <cell r="A24" t="str">
            <v>Alliance Media Arts and Entertainment HS</v>
          </cell>
        </row>
        <row r="25">
          <cell r="A25" t="str">
            <v>Alliance Richard Merkin Middle School</v>
          </cell>
        </row>
        <row r="26">
          <cell r="A26" t="str">
            <v>Alliance William and Carol Ouchi High School</v>
          </cell>
        </row>
        <row r="27">
          <cell r="A27" t="str">
            <v>Alpha Middle School</v>
          </cell>
        </row>
        <row r="28">
          <cell r="A28" t="str">
            <v>Alta Vista Public</v>
          </cell>
        </row>
        <row r="29">
          <cell r="A29" t="str">
            <v>Ambassador Phillip V. Sanchez Public Charter</v>
          </cell>
        </row>
        <row r="30">
          <cell r="A30" t="str">
            <v>Antelope Valley Learning Academy</v>
          </cell>
        </row>
        <row r="31">
          <cell r="A31" t="str">
            <v>Arroyo Paseo Charter High</v>
          </cell>
        </row>
        <row r="32">
          <cell r="A32" t="str">
            <v>ASCEND</v>
          </cell>
        </row>
        <row r="33">
          <cell r="A33" t="str">
            <v>Aspire Antonio Maria Lugo Academy</v>
          </cell>
        </row>
        <row r="34">
          <cell r="A34" t="str">
            <v>Aspire APEX  (Downtown Stockton)</v>
          </cell>
        </row>
        <row r="35">
          <cell r="A35" t="str">
            <v>Aspire ATCPA (Alexander Twilight College Prep Academy)</v>
          </cell>
        </row>
        <row r="36">
          <cell r="A36" t="str">
            <v>Aspire ATCPA Secondary</v>
          </cell>
        </row>
        <row r="37">
          <cell r="A37" t="str">
            <v>Aspire Benjamin Holt College Prep Academy</v>
          </cell>
        </row>
        <row r="38">
          <cell r="A38" t="str">
            <v>Aspire Berkley Maynard Academy</v>
          </cell>
        </row>
        <row r="39">
          <cell r="A39" t="str">
            <v>Aspire CA College Preparatory Academy</v>
          </cell>
        </row>
        <row r="40">
          <cell r="A40" t="str">
            <v>Aspire Capitol Heights Academy</v>
          </cell>
        </row>
        <row r="41">
          <cell r="A41" t="str">
            <v>Aspire Centennial College Prep Academy</v>
          </cell>
        </row>
        <row r="42">
          <cell r="A42" t="str">
            <v>Aspire East Palo Alto Charter School</v>
          </cell>
        </row>
        <row r="43">
          <cell r="A43" t="str">
            <v>Aspire East Palo Alto Phoenix Academy</v>
          </cell>
        </row>
        <row r="44">
          <cell r="A44" t="str">
            <v>Aspire Eres Academy</v>
          </cell>
        </row>
        <row r="45">
          <cell r="A45" t="str">
            <v>Aspire Golden State Academy (Millsmont Secondary)</v>
          </cell>
        </row>
        <row r="46">
          <cell r="A46" t="str">
            <v>Aspire Huntington Park Charter School</v>
          </cell>
        </row>
        <row r="47">
          <cell r="A47" t="str">
            <v>Aspire Junior Collegiate (Clarendon)</v>
          </cell>
        </row>
        <row r="48">
          <cell r="A48" t="str">
            <v>Aspire Langston Hughes Academy</v>
          </cell>
        </row>
        <row r="49">
          <cell r="A49" t="str">
            <v>Aspire Lionel Wilson College Prep Academy</v>
          </cell>
        </row>
        <row r="50">
          <cell r="A50" t="str">
            <v>Aspire Millsmont Elementary Academy</v>
          </cell>
        </row>
        <row r="51">
          <cell r="A51" t="str">
            <v>Aspire Monarch Academy</v>
          </cell>
        </row>
        <row r="52">
          <cell r="A52" t="str">
            <v>Aspire Port City Elementary School (Trinity)</v>
          </cell>
        </row>
        <row r="53">
          <cell r="A53" t="str">
            <v>Aspire River Oaks Academy</v>
          </cell>
        </row>
        <row r="54">
          <cell r="A54" t="str">
            <v>Aspire Rosa Parks Academy</v>
          </cell>
        </row>
        <row r="55">
          <cell r="A55" t="str">
            <v>Aspire Summit Charter Academy</v>
          </cell>
        </row>
        <row r="56">
          <cell r="A56" t="str">
            <v>Aspire Titan Academy</v>
          </cell>
        </row>
        <row r="57">
          <cell r="A57" t="str">
            <v>Aspire University Charter School</v>
          </cell>
        </row>
        <row r="58">
          <cell r="A58" t="str">
            <v>Aspire Vanguard College Preparatory</v>
          </cell>
        </row>
        <row r="59">
          <cell r="A59" t="str">
            <v>Aspire Vincent Shalvey Academy (University Public School)</v>
          </cell>
        </row>
        <row r="60">
          <cell r="A60" t="str">
            <v>Assurance Learning Academy</v>
          </cell>
        </row>
        <row r="61">
          <cell r="A61" t="str">
            <v>Audeo Charter School</v>
          </cell>
        </row>
        <row r="62">
          <cell r="A62" t="str">
            <v>Barack Obama Charter School</v>
          </cell>
        </row>
        <row r="63">
          <cell r="A63" t="str">
            <v>Bayshore Preparatory Charter School</v>
          </cell>
        </row>
        <row r="64">
          <cell r="A64" t="str">
            <v>CAVA @ Fresno</v>
          </cell>
        </row>
        <row r="65">
          <cell r="A65" t="str">
            <v>CAVA @ Kings</v>
          </cell>
        </row>
        <row r="66">
          <cell r="A66" t="str">
            <v>CAVA @ San Mateo</v>
          </cell>
        </row>
        <row r="67">
          <cell r="A67" t="str">
            <v>Charter School of San Diego</v>
          </cell>
        </row>
        <row r="68">
          <cell r="A68" t="str">
            <v>Clayton Valley Charter High School</v>
          </cell>
        </row>
        <row r="69">
          <cell r="A69" t="str">
            <v>Coastal Academy</v>
          </cell>
        </row>
        <row r="70">
          <cell r="A70" t="str">
            <v>Community School for Creative Education</v>
          </cell>
        </row>
        <row r="71">
          <cell r="A71" t="str">
            <v>Cox Academy</v>
          </cell>
        </row>
        <row r="72">
          <cell r="A72" t="str">
            <v>Crescent Valley Public Charter</v>
          </cell>
        </row>
        <row r="73">
          <cell r="A73" t="str">
            <v>Crescent View South Charter School</v>
          </cell>
        </row>
        <row r="74">
          <cell r="A74" t="str">
            <v>Crescent View West Charter High School</v>
          </cell>
        </row>
        <row r="75">
          <cell r="A75" t="str">
            <v>Darnall Charter School</v>
          </cell>
        </row>
        <row r="76">
          <cell r="A76" t="str">
            <v>Desert Sands Charter High School</v>
          </cell>
        </row>
        <row r="77">
          <cell r="A77" t="str">
            <v>Diego Hills Charter High School</v>
          </cell>
        </row>
        <row r="78">
          <cell r="A78" t="str">
            <v>Diego Valley Charter High School</v>
          </cell>
        </row>
        <row r="79">
          <cell r="A79" t="str">
            <v>Dixon Montessori</v>
          </cell>
        </row>
        <row r="80">
          <cell r="A80" t="str">
            <v>Doris-Topsy Elvard Academy (MECA)</v>
          </cell>
        </row>
        <row r="81">
          <cell r="A81" t="str">
            <v>Edison Charter Academy</v>
          </cell>
        </row>
        <row r="82">
          <cell r="A82" t="str">
            <v>Eleanor Roosevelt Community Learning</v>
          </cell>
        </row>
        <row r="83">
          <cell r="A83" t="str">
            <v>Envision Academy of Arts &amp; Technology</v>
          </cell>
        </row>
        <row r="84">
          <cell r="A84" t="str">
            <v>Envision City Arts High of SF</v>
          </cell>
        </row>
        <row r="85">
          <cell r="A85" t="str">
            <v>Envision Impact Academy of Arts</v>
          </cell>
        </row>
        <row r="86">
          <cell r="A86" t="str">
            <v>Envision Metro Arts High of SF</v>
          </cell>
        </row>
        <row r="87">
          <cell r="A87" t="str">
            <v>FAME Public Charter School</v>
          </cell>
        </row>
        <row r="88">
          <cell r="A88" t="str">
            <v>Father's Heart Charter School</v>
          </cell>
        </row>
        <row r="89">
          <cell r="A89" t="str">
            <v>Fortune School of Education</v>
          </cell>
        </row>
        <row r="90">
          <cell r="A90" t="str">
            <v xml:space="preserve">Gilroy Prep </v>
          </cell>
        </row>
        <row r="91">
          <cell r="A91" t="str">
            <v xml:space="preserve">Golden Lakes Charter </v>
          </cell>
        </row>
        <row r="92">
          <cell r="A92" t="str">
            <v>Golden Lakes Charter @ La Grange</v>
          </cell>
        </row>
        <row r="93">
          <cell r="A93" t="str">
            <v>Gompers</v>
          </cell>
        </row>
        <row r="94">
          <cell r="A94" t="str">
            <v>Hardy Brown College Prep</v>
          </cell>
        </row>
        <row r="95">
          <cell r="A95" t="str">
            <v xml:space="preserve">Harriet Tubman Village Charter </v>
          </cell>
        </row>
        <row r="96">
          <cell r="A96" t="str">
            <v>Howard Gardner</v>
          </cell>
        </row>
        <row r="97">
          <cell r="A97" t="str">
            <v>iLEAD Lancaster Charter School</v>
          </cell>
        </row>
        <row r="98">
          <cell r="A98" t="str">
            <v>Ingenium Charter</v>
          </cell>
        </row>
        <row r="99">
          <cell r="A99" t="str">
            <v xml:space="preserve">Inland Leaders Charter School </v>
          </cell>
        </row>
        <row r="100">
          <cell r="A100" t="str">
            <v>John Adams Academy</v>
          </cell>
        </row>
        <row r="101">
          <cell r="A101" t="str">
            <v>Keiller Leadership Academy</v>
          </cell>
        </row>
        <row r="102">
          <cell r="A102" t="str">
            <v>King-Chavez Academy of Excellence</v>
          </cell>
        </row>
        <row r="103">
          <cell r="A103" t="str">
            <v>King-Chavez Arts Academy</v>
          </cell>
        </row>
        <row r="104">
          <cell r="A104" t="str">
            <v>King-Chavez Athletic Academy</v>
          </cell>
        </row>
        <row r="105">
          <cell r="A105" t="str">
            <v>King-Chavez Community High</v>
          </cell>
        </row>
        <row r="106">
          <cell r="A106" t="str">
            <v>King-Chavez Preparatory Academy</v>
          </cell>
        </row>
        <row r="107">
          <cell r="A107" t="str">
            <v>King-Chavez Primary Academy</v>
          </cell>
        </row>
        <row r="108">
          <cell r="A108" t="str">
            <v>KIPP Adelante</v>
          </cell>
        </row>
        <row r="109">
          <cell r="A109" t="str">
            <v>KIPP Bayview Academy</v>
          </cell>
        </row>
        <row r="110">
          <cell r="A110" t="str">
            <v>KIPP Bridge Charter School</v>
          </cell>
        </row>
        <row r="111">
          <cell r="A111" t="str">
            <v>KIPP Heartwood Academy</v>
          </cell>
        </row>
        <row r="112">
          <cell r="A112" t="str">
            <v>KIPP King Collegiate</v>
          </cell>
        </row>
        <row r="113">
          <cell r="A113" t="str">
            <v>KIPP San Francisco Bay Academy</v>
          </cell>
        </row>
        <row r="114">
          <cell r="A114" t="str">
            <v>KIPP San Jose Collegiate</v>
          </cell>
        </row>
        <row r="115">
          <cell r="A115" t="str">
            <v>KIPP Summit Academy</v>
          </cell>
        </row>
        <row r="116">
          <cell r="A116" t="str">
            <v>LAZEAR</v>
          </cell>
        </row>
        <row r="117">
          <cell r="A117" t="str">
            <v>Learning Without Limits</v>
          </cell>
        </row>
        <row r="118">
          <cell r="A118" t="str">
            <v>Lifeline Charter</v>
          </cell>
        </row>
        <row r="119">
          <cell r="A119" t="str">
            <v>Livermore Valley Charter</v>
          </cell>
        </row>
        <row r="120">
          <cell r="A120" t="str">
            <v>Livermore Valley Charter Prep</v>
          </cell>
        </row>
        <row r="121">
          <cell r="A121" t="str">
            <v>LPS - College Park</v>
          </cell>
        </row>
        <row r="122">
          <cell r="A122" t="str">
            <v>LPS - Hayward</v>
          </cell>
        </row>
        <row r="123">
          <cell r="A123" t="str">
            <v>LPS - Oakland</v>
          </cell>
        </row>
        <row r="124">
          <cell r="A124" t="str">
            <v>LPS - Richmond</v>
          </cell>
        </row>
        <row r="125">
          <cell r="A125" t="str">
            <v>LPS - San Jose</v>
          </cell>
        </row>
        <row r="126">
          <cell r="A126" t="str">
            <v>Magnolia Science Academy</v>
          </cell>
        </row>
        <row r="127">
          <cell r="A127" t="str">
            <v>McGill School of Success</v>
          </cell>
        </row>
        <row r="128">
          <cell r="A128" t="str">
            <v>Mirus Secondary School</v>
          </cell>
        </row>
        <row r="129">
          <cell r="A129" t="str">
            <v>Mission Preparatory</v>
          </cell>
        </row>
        <row r="130">
          <cell r="A130" t="str">
            <v>Mission View Public School</v>
          </cell>
        </row>
        <row r="131">
          <cell r="A131" t="str">
            <v>NEA Community Learning</v>
          </cell>
        </row>
        <row r="132">
          <cell r="A132" t="str">
            <v>North Woods Discovery School</v>
          </cell>
        </row>
        <row r="133">
          <cell r="A133" t="str">
            <v>Oakland Military Institute College Preparatory Academy</v>
          </cell>
        </row>
        <row r="134">
          <cell r="A134" t="str">
            <v>Oakland School for the Arts</v>
          </cell>
        </row>
        <row r="135">
          <cell r="A135" t="str">
            <v>One.charter School</v>
          </cell>
        </row>
        <row r="136">
          <cell r="A136" t="str">
            <v>Pacific Technology San Juan Charter School</v>
          </cell>
        </row>
        <row r="137">
          <cell r="A137" t="str">
            <v>Pacific Technology Santa Ana Charter School</v>
          </cell>
        </row>
        <row r="138">
          <cell r="A138" t="str">
            <v>Paragon</v>
          </cell>
        </row>
        <row r="139">
          <cell r="A139" t="str">
            <v>Redding School for the Arts II</v>
          </cell>
        </row>
        <row r="140">
          <cell r="A140" t="str">
            <v>River Montessori Charter School</v>
          </cell>
        </row>
        <row r="141">
          <cell r="A141" t="str">
            <v>Rocketship Academy Brilliant Minds</v>
          </cell>
        </row>
        <row r="142">
          <cell r="A142" t="str">
            <v>Rocketship Alma Academy</v>
          </cell>
        </row>
        <row r="143">
          <cell r="A143" t="str">
            <v>Rocketship Discovery Prep</v>
          </cell>
        </row>
        <row r="144">
          <cell r="A144" t="str">
            <v>Rocketship Los Suenos Academy</v>
          </cell>
        </row>
        <row r="145">
          <cell r="A145" t="str">
            <v>Rocketship Mateo Sheedy Elementary</v>
          </cell>
        </row>
        <row r="146">
          <cell r="A146" t="str">
            <v>Rocketship Mosaic</v>
          </cell>
        </row>
        <row r="147">
          <cell r="A147" t="str">
            <v>Rocketship Si Se Puede</v>
          </cell>
        </row>
        <row r="148">
          <cell r="A148" t="str">
            <v>Rocklin Academy (Meyers Street)</v>
          </cell>
        </row>
        <row r="149">
          <cell r="A149" t="str">
            <v>Rocklin Academy (Turnstone)</v>
          </cell>
        </row>
        <row r="150">
          <cell r="A150" t="str">
            <v>San Francisco Flex Academy</v>
          </cell>
        </row>
        <row r="151">
          <cell r="A151" t="str">
            <v>San Joaquin Building Futures Academy</v>
          </cell>
        </row>
        <row r="152">
          <cell r="A152" t="str">
            <v>Santa Clarita Valley International Charter School</v>
          </cell>
        </row>
        <row r="153">
          <cell r="A153" t="str">
            <v>SF Sheriff's Five Keys Adult School</v>
          </cell>
        </row>
        <row r="154">
          <cell r="A154" t="str">
            <v>SF Sheriff's Five Keys Charter School</v>
          </cell>
        </row>
        <row r="155">
          <cell r="A155" t="str">
            <v>SF Sheriff's Five Keys Independence HS</v>
          </cell>
        </row>
        <row r="156">
          <cell r="A156" t="str">
            <v>Silicon Valley Flex Academy</v>
          </cell>
        </row>
        <row r="157">
          <cell r="A157" t="str">
            <v>St. Hope Oak Park Preparatory Academy</v>
          </cell>
        </row>
        <row r="158">
          <cell r="A158" t="str">
            <v>St. Hope PS 7</v>
          </cell>
        </row>
        <row r="159">
          <cell r="A159" t="str">
            <v xml:space="preserve">St. Hope Sacramento Charter High School </v>
          </cell>
        </row>
        <row r="160">
          <cell r="A160" t="str">
            <v>Stockton Collegiate International Elementary</v>
          </cell>
        </row>
        <row r="161">
          <cell r="A161" t="str">
            <v>Stockton Collegiate International Secondary</v>
          </cell>
        </row>
        <row r="162">
          <cell r="A162" t="str">
            <v>Summit Public School: Rainier</v>
          </cell>
        </row>
        <row r="163">
          <cell r="A163" t="str">
            <v>Summit Public School: Tahoma</v>
          </cell>
        </row>
        <row r="164">
          <cell r="A164" t="str">
            <v>Sunrise Middle School</v>
          </cell>
        </row>
        <row r="165">
          <cell r="A165" t="str">
            <v>Synergy Charter School</v>
          </cell>
        </row>
        <row r="166">
          <cell r="A166" t="str">
            <v>The Learning Choice Academy</v>
          </cell>
        </row>
        <row r="167">
          <cell r="A167" t="str">
            <v>The O'Farrell Charter School</v>
          </cell>
        </row>
        <row r="168">
          <cell r="A168" t="str">
            <v>The Preuss School UCSD</v>
          </cell>
        </row>
        <row r="169">
          <cell r="A169" t="str">
            <v>Urban Discovery Academy Charter</v>
          </cell>
        </row>
        <row r="170">
          <cell r="A170" t="str">
            <v xml:space="preserve">Urban Montessori Charter </v>
          </cell>
        </row>
        <row r="171">
          <cell r="A171" t="str">
            <v>Vista Real Charter High School</v>
          </cell>
        </row>
        <row r="172">
          <cell r="A172" t="str">
            <v>Western Sierra Collegiate Academy</v>
          </cell>
        </row>
        <row r="173">
          <cell r="A173" t="str">
            <v>World Academy</v>
          </cell>
        </row>
        <row r="174">
          <cell r="A174" t="str">
            <v>Yu Ming Charter School</v>
          </cell>
        </row>
      </sheetData>
      <sheetData sheetId="13"/>
      <sheetData sheetId="14">
        <row r="4">
          <cell r="A4" t="str">
            <v>Academy of Personalized Learning</v>
          </cell>
        </row>
      </sheetData>
      <sheetData sheetId="15">
        <row r="49">
          <cell r="CA49">
            <v>123965.76000000001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Re-allocation"/>
      <sheetName val="2014-15 Income"/>
    </sheetNames>
    <sheetDataSet>
      <sheetData sheetId="0" refreshError="1"/>
      <sheetData sheetId="1">
        <row r="5">
          <cell r="B5" t="str">
            <v>Academy of Arts and Sciences Fresno</v>
          </cell>
        </row>
        <row r="6">
          <cell r="B6" t="str">
            <v>Academy of Arts and Sciences Los Angeles 9-12</v>
          </cell>
        </row>
        <row r="7">
          <cell r="B7" t="str">
            <v>Academy of Arts and Sciences Los Angeles K-8</v>
          </cell>
        </row>
        <row r="8">
          <cell r="B8" t="str">
            <v>Academy of Arts and Sciences Oxnard and Ventura</v>
          </cell>
        </row>
        <row r="9">
          <cell r="B9" t="str">
            <v>Academy of Arts and Sciences San Joaquin</v>
          </cell>
        </row>
        <row r="10">
          <cell r="B10" t="str">
            <v>Academy of Arts and Sciences Thousand Oaks &amp; Simi Valley</v>
          </cell>
        </row>
        <row r="11">
          <cell r="B11" t="str">
            <v>Cal Stem San Joaquin</v>
          </cell>
        </row>
        <row r="12">
          <cell r="B12" t="str">
            <v>Valley Prep Academy – 6-8</v>
          </cell>
        </row>
        <row r="13">
          <cell r="B13" t="str">
            <v>Valley Prep Academy – 9-12</v>
          </cell>
        </row>
        <row r="14">
          <cell r="B14" t="str">
            <v>Valley Prep Academy – K-5</v>
          </cell>
        </row>
        <row r="15">
          <cell r="B15" t="str">
            <v>ACE Alum Rock</v>
          </cell>
        </row>
        <row r="16">
          <cell r="B16" t="str">
            <v>ACE Charter High School</v>
          </cell>
        </row>
        <row r="17">
          <cell r="B17" t="str">
            <v>ACE Empower Academy</v>
          </cell>
        </row>
        <row r="18">
          <cell r="B18" t="str">
            <v>ACE Franklin McKinley</v>
          </cell>
        </row>
        <row r="19">
          <cell r="B19" t="str">
            <v>Albert Einstein Academy Charter Middle</v>
          </cell>
        </row>
        <row r="20">
          <cell r="B20" t="str">
            <v>Einstein Academy</v>
          </cell>
        </row>
        <row r="21">
          <cell r="B21" t="str">
            <v>Alliance Cindy and Bill Simon Technology Academy High</v>
          </cell>
        </row>
        <row r="22">
          <cell r="B22" t="str">
            <v>Alliance College Ready Academy High #16</v>
          </cell>
        </row>
        <row r="23">
          <cell r="B23" t="str">
            <v>Alliance College Ready Middle Academy #4</v>
          </cell>
        </row>
        <row r="24">
          <cell r="B24" t="str">
            <v>Alliance College Ready Middle Academy #5</v>
          </cell>
        </row>
        <row r="25">
          <cell r="B25" t="str">
            <v>Alliance College Ready Middle Academy #7</v>
          </cell>
        </row>
        <row r="26">
          <cell r="B26" t="str">
            <v>Alliance Collins Family College-Ready High</v>
          </cell>
        </row>
        <row r="27">
          <cell r="B27" t="str">
            <v>Alliance Dr. Olga Mohan High</v>
          </cell>
        </row>
        <row r="28">
          <cell r="B28" t="str">
            <v>Alliance Gertz-Ressler/Richard Merkin 6-12 Complex</v>
          </cell>
        </row>
        <row r="29">
          <cell r="B29" t="str">
            <v>Alliance Judy Ivie Burton Technology Academy High</v>
          </cell>
        </row>
        <row r="30">
          <cell r="B30" t="str">
            <v>Alliance Marc &amp; Eva Stern Math and Science School</v>
          </cell>
        </row>
        <row r="31">
          <cell r="B31" t="str">
            <v>Alliance Ouchi – O’Donovan 6-12 Complex</v>
          </cell>
        </row>
        <row r="32">
          <cell r="B32" t="str">
            <v>Alpha Middle School 2</v>
          </cell>
        </row>
        <row r="33">
          <cell r="B33" t="str">
            <v>Alpha: Blanca Alvarado Middle</v>
          </cell>
        </row>
        <row r="34">
          <cell r="B34" t="str">
            <v>Audeo Charter</v>
          </cell>
        </row>
        <row r="35">
          <cell r="B35" t="str">
            <v>Charter School of San Diego</v>
          </cell>
        </row>
        <row r="36">
          <cell r="B36" t="str">
            <v>Laurel Preparatory Academy</v>
          </cell>
        </row>
        <row r="37">
          <cell r="B37" t="str">
            <v>Mirus Secondary</v>
          </cell>
        </row>
        <row r="38">
          <cell r="B38" t="str">
            <v>Aspire Antonio Maria Lugo Academy</v>
          </cell>
        </row>
        <row r="39">
          <cell r="B39" t="str">
            <v>ASPIRE APEX Academy</v>
          </cell>
        </row>
        <row r="40">
          <cell r="B40" t="str">
            <v>ASPIRE Alexander Twilight College Preparatory Academy</v>
          </cell>
        </row>
        <row r="41">
          <cell r="B41" t="str">
            <v>ASPIRE Alexander Twilight Secondary Academy</v>
          </cell>
        </row>
        <row r="42">
          <cell r="B42" t="str">
            <v>ASPIRE Benjamin Holt College Preparatory Academy</v>
          </cell>
        </row>
        <row r="43">
          <cell r="B43" t="str">
            <v>Aspire Berkley Maynard Academy</v>
          </cell>
        </row>
        <row r="44">
          <cell r="B44" t="str">
            <v>ASPIRE California College Preparatory Academy</v>
          </cell>
        </row>
        <row r="45">
          <cell r="B45" t="str">
            <v>Aspire Capitol Heights Academy</v>
          </cell>
        </row>
        <row r="46">
          <cell r="B46" t="str">
            <v>Aspire College Academy</v>
          </cell>
        </row>
        <row r="47">
          <cell r="B47" t="str">
            <v>Aspire East Palo Alto Charter School</v>
          </cell>
        </row>
        <row r="48">
          <cell r="B48" t="str">
            <v>Aspire Eres Academy</v>
          </cell>
        </row>
        <row r="49">
          <cell r="B49" t="str">
            <v>ASPIRE Golden State College Preparatory Academy</v>
          </cell>
        </row>
        <row r="50">
          <cell r="B50" t="str">
            <v>ASPIRE Huntington Park Charter</v>
          </cell>
        </row>
        <row r="51">
          <cell r="B51" t="str">
            <v>ASPIRE Junior Collegiate Academy</v>
          </cell>
        </row>
        <row r="52">
          <cell r="B52" t="str">
            <v>Aspire Langston Hughes Academy</v>
          </cell>
        </row>
        <row r="53">
          <cell r="B53" t="str">
            <v>ASPIRE Lionel Wilson College Preparatory Academy</v>
          </cell>
        </row>
        <row r="54">
          <cell r="B54" t="str">
            <v>Aspire Monarch Academy</v>
          </cell>
        </row>
        <row r="55">
          <cell r="B55" t="str">
            <v>ASPIRE Ollin University Preparatory Academy</v>
          </cell>
        </row>
        <row r="56">
          <cell r="B56" t="str">
            <v>ASPIRE Port City Academy</v>
          </cell>
        </row>
        <row r="57">
          <cell r="B57" t="str">
            <v>Aspire River Oaks Academy</v>
          </cell>
        </row>
        <row r="58">
          <cell r="B58" t="str">
            <v>Aspire Rosa Parks Academy</v>
          </cell>
        </row>
        <row r="59">
          <cell r="B59" t="str">
            <v>ASPIRE Summit</v>
          </cell>
        </row>
        <row r="60">
          <cell r="B60" t="str">
            <v>Aspire Titan Academy</v>
          </cell>
        </row>
        <row r="61">
          <cell r="B61" t="str">
            <v>ASPIRE Triumph Technology Academy</v>
          </cell>
        </row>
        <row r="62">
          <cell r="B62" t="str">
            <v>Aspire University Charter School</v>
          </cell>
        </row>
        <row r="63">
          <cell r="B63" t="str">
            <v>ASPIRE Vanguard College Preparatory Academy</v>
          </cell>
        </row>
        <row r="64">
          <cell r="B64" t="str">
            <v>ASPIRE Vincent Shalvey Academy</v>
          </cell>
        </row>
        <row r="65">
          <cell r="B65" t="str">
            <v>California Virtual Academy @ Fresno</v>
          </cell>
        </row>
        <row r="66">
          <cell r="B66" t="str">
            <v>California Virtual Academy @ Kings</v>
          </cell>
        </row>
        <row r="67">
          <cell r="B67" t="str">
            <v>California Virtual Academy @ San Mateo</v>
          </cell>
        </row>
        <row r="68">
          <cell r="B68" t="str">
            <v>Classical Academy</v>
          </cell>
        </row>
        <row r="69">
          <cell r="B69" t="str">
            <v>Classical Academy High</v>
          </cell>
        </row>
        <row r="70">
          <cell r="B70" t="str">
            <v>Coastal Academy</v>
          </cell>
        </row>
        <row r="71">
          <cell r="B71" t="str">
            <v>Alameda Community Learning Center</v>
          </cell>
        </row>
        <row r="72">
          <cell r="B72" t="str">
            <v>Nea Community Learning Center</v>
          </cell>
        </row>
        <row r="73">
          <cell r="B73" t="str">
            <v>Achieve Academy</v>
          </cell>
        </row>
        <row r="74">
          <cell r="B74" t="str">
            <v>ASCEND</v>
          </cell>
        </row>
        <row r="75">
          <cell r="B75" t="str">
            <v>Cox Academy</v>
          </cell>
        </row>
        <row r="76">
          <cell r="B76" t="str">
            <v>Epic Charter</v>
          </cell>
        </row>
        <row r="77">
          <cell r="B77" t="str">
            <v>Lazear Charter Academy</v>
          </cell>
        </row>
        <row r="78">
          <cell r="B78" t="str">
            <v>Learning Without Limits</v>
          </cell>
        </row>
        <row r="79">
          <cell r="B79" t="str">
            <v>Envision Academy for Arts &amp; Technology (EA)</v>
          </cell>
        </row>
        <row r="80">
          <cell r="B80" t="str">
            <v>Envision City Arts and Tech High</v>
          </cell>
        </row>
        <row r="81">
          <cell r="B81" t="str">
            <v>Envision Impact Academy of Arts and Technology (Impact)</v>
          </cell>
        </row>
        <row r="82">
          <cell r="B82" t="str">
            <v>San Francisco Flex Academy</v>
          </cell>
        </row>
        <row r="83">
          <cell r="B83" t="str">
            <v>Silicon Valley Flex Academy</v>
          </cell>
        </row>
        <row r="84">
          <cell r="B84" t="str">
            <v>Fortune School</v>
          </cell>
        </row>
        <row r="85">
          <cell r="B85" t="str">
            <v>Hardy Brown College Prep</v>
          </cell>
        </row>
        <row r="86">
          <cell r="B86" t="str">
            <v>Gateway International</v>
          </cell>
        </row>
        <row r="87">
          <cell r="B87" t="str">
            <v>Temecula Preparatory</v>
          </cell>
        </row>
        <row r="88">
          <cell r="B88" t="str">
            <v>iLEAD Lancaster Charter</v>
          </cell>
        </row>
        <row r="89">
          <cell r="B89" t="str">
            <v>Santa Clarita Valley International Charter School</v>
          </cell>
        </row>
        <row r="90">
          <cell r="B90" t="str">
            <v>Imagine Schools Riverside</v>
          </cell>
        </row>
        <row r="91">
          <cell r="B91" t="str">
            <v>Barack Obama Charter School ""BOCS""</v>
          </cell>
        </row>
        <row r="92">
          <cell r="B92" t="str">
            <v>Ingenium Charter</v>
          </cell>
        </row>
        <row r="93">
          <cell r="B93" t="str">
            <v>King/Chavez Academy of Excellence</v>
          </cell>
        </row>
        <row r="94">
          <cell r="B94" t="str">
            <v>King/Chavez Arts Academy</v>
          </cell>
        </row>
        <row r="95">
          <cell r="B95" t="str">
            <v>King/Chavez Athletics Academy</v>
          </cell>
        </row>
        <row r="96">
          <cell r="B96" t="str">
            <v>King/Chavez Community High School</v>
          </cell>
        </row>
        <row r="97">
          <cell r="B97" t="str">
            <v>King/Chavez Preparatory Academy</v>
          </cell>
        </row>
        <row r="98">
          <cell r="B98" t="str">
            <v>King/Chavez Primary Academy</v>
          </cell>
        </row>
        <row r="99">
          <cell r="B99" t="str">
            <v>KIPP Bayview Academy</v>
          </cell>
        </row>
        <row r="100">
          <cell r="B100" t="str">
            <v>KIPP Bridge Charter School</v>
          </cell>
        </row>
        <row r="101">
          <cell r="B101" t="str">
            <v>KIPP Heartwood Academy</v>
          </cell>
        </row>
        <row r="102">
          <cell r="B102" t="str">
            <v>KIPP Heritage Academy</v>
          </cell>
        </row>
        <row r="103">
          <cell r="B103" t="str">
            <v>KIPP King Collegiate High</v>
          </cell>
        </row>
        <row r="104">
          <cell r="B104" t="str">
            <v>KIPP Prize Academy</v>
          </cell>
        </row>
        <row r="105">
          <cell r="B105" t="str">
            <v>KIPP San Francisco Bay Academy</v>
          </cell>
        </row>
        <row r="106">
          <cell r="B106" t="str">
            <v>KIPP San Francisco College Preparatory</v>
          </cell>
        </row>
        <row r="107">
          <cell r="B107" t="str">
            <v>KIPP San Jose Collegiate</v>
          </cell>
        </row>
        <row r="108">
          <cell r="B108" t="str">
            <v>KIPP Summit Academy</v>
          </cell>
        </row>
        <row r="109">
          <cell r="B109" t="str">
            <v>Alta Vista Public</v>
          </cell>
        </row>
        <row r="110">
          <cell r="B110" t="str">
            <v>Alta Vista South Public Charter School</v>
          </cell>
        </row>
        <row r="111">
          <cell r="B111" t="str">
            <v>Ambassador Phillip V. Sanchez Public Charter</v>
          </cell>
        </row>
        <row r="112">
          <cell r="B112" t="str">
            <v>Antelope Valley Learning Academy</v>
          </cell>
        </row>
        <row r="113">
          <cell r="B113" t="str">
            <v>Assurance Learning Academy</v>
          </cell>
        </row>
        <row r="114">
          <cell r="B114" t="str">
            <v>Crescent Valley Public Charter</v>
          </cell>
        </row>
        <row r="115">
          <cell r="B115" t="str">
            <v>Crescent View South Charter School</v>
          </cell>
        </row>
        <row r="116">
          <cell r="B116" t="str">
            <v>Crescent View West Charter High School</v>
          </cell>
        </row>
        <row r="117">
          <cell r="B117" t="str">
            <v>Desert Sands Charter High School</v>
          </cell>
        </row>
        <row r="118">
          <cell r="B118" t="str">
            <v>Diego Hills Charter High School</v>
          </cell>
        </row>
        <row r="119">
          <cell r="B119" t="str">
            <v>Diego Springs Academy</v>
          </cell>
        </row>
        <row r="120">
          <cell r="B120" t="str">
            <v>Diego Valley Charter High School</v>
          </cell>
        </row>
        <row r="121">
          <cell r="B121" t="str">
            <v>Mission View Public School</v>
          </cell>
        </row>
        <row r="122">
          <cell r="B122" t="str">
            <v>Vista Real Charter High School</v>
          </cell>
        </row>
        <row r="123">
          <cell r="B123" t="str">
            <v>Life Source International Charter School</v>
          </cell>
        </row>
        <row r="124">
          <cell r="B124" t="str">
            <v>Lighthouse Community Charter</v>
          </cell>
        </row>
        <row r="125">
          <cell r="B125" t="str">
            <v>Lighthouse Community Charter High</v>
          </cell>
        </row>
        <row r="126">
          <cell r="B126" t="str">
            <v>LPS: Hayward</v>
          </cell>
        </row>
        <row r="127">
          <cell r="B127" t="str">
            <v>LPS: Oakland R &amp; D Campus</v>
          </cell>
        </row>
        <row r="128">
          <cell r="B128" t="str">
            <v>LPS: Richmond</v>
          </cell>
        </row>
        <row r="129">
          <cell r="B129" t="str">
            <v>LPS: San Jose</v>
          </cell>
        </row>
        <row r="130">
          <cell r="B130" t="str">
            <v>Magnolia Science Academy San Diego</v>
          </cell>
        </row>
        <row r="131">
          <cell r="B131" t="str">
            <v>Magnolia Science Academy Santa Ana (SBE)</v>
          </cell>
        </row>
        <row r="132">
          <cell r="B132" t="str">
            <v>Mosaica Online Academy of L.A.</v>
          </cell>
        </row>
        <row r="133">
          <cell r="B133" t="str">
            <v>Mosaica Online Academy of So Cal</v>
          </cell>
        </row>
        <row r="134">
          <cell r="B134" t="str">
            <v>Gilroy Prep</v>
          </cell>
        </row>
        <row r="135">
          <cell r="B135" t="str">
            <v>Hollister Prep</v>
          </cell>
        </row>
        <row r="136">
          <cell r="B136" t="str">
            <v>Oxford Preparatory Academy</v>
          </cell>
        </row>
        <row r="137">
          <cell r="B137" t="str">
            <v>Oxford Preparatory Academy – Chino Valley</v>
          </cell>
        </row>
        <row r="138">
          <cell r="B138" t="str">
            <v>Oxford Preparatory Academy – South Orange County</v>
          </cell>
        </row>
        <row r="139">
          <cell r="B139" t="str">
            <v>Valley View Charter Prep</v>
          </cell>
        </row>
        <row r="140">
          <cell r="B140" t="str">
            <v>Rocketship Academy Brilliant Minds</v>
          </cell>
        </row>
        <row r="141">
          <cell r="B141" t="str">
            <v>Rocketship Alma Academy</v>
          </cell>
        </row>
        <row r="142">
          <cell r="B142" t="str">
            <v>Rocketship Fuerza Community Prep</v>
          </cell>
        </row>
        <row r="143">
          <cell r="B143" t="str">
            <v>Rocketship Discovery</v>
          </cell>
        </row>
        <row r="144">
          <cell r="B144" t="str">
            <v>Rocketship Los Suenos Academy</v>
          </cell>
        </row>
        <row r="145">
          <cell r="B145" t="str">
            <v>Rocketship Mateo Sheedy Elementary</v>
          </cell>
        </row>
        <row r="146">
          <cell r="B146" t="str">
            <v>Rocketship Mosaic</v>
          </cell>
        </row>
        <row r="147">
          <cell r="B147" t="str">
            <v>Rocketship Si Se Puede Academy</v>
          </cell>
        </row>
        <row r="148">
          <cell r="B148" t="str">
            <v>Rocketship Spark Academy</v>
          </cell>
        </row>
        <row r="149">
          <cell r="B149" t="str">
            <v>Rocklin Academy at Meyers Street</v>
          </cell>
        </row>
        <row r="150">
          <cell r="B150" t="str">
            <v>Rocklin Academy</v>
          </cell>
        </row>
        <row r="151">
          <cell r="B151" t="str">
            <v>Western Sierra Collegiate Academy</v>
          </cell>
        </row>
        <row r="152">
          <cell r="B152" t="str">
            <v>San Diego Cooperative Charter School</v>
          </cell>
        </row>
        <row r="153">
          <cell r="B153" t="str">
            <v>San Diego Cooperative Charter School 2</v>
          </cell>
        </row>
        <row r="154">
          <cell r="B154" t="str">
            <v>San Diego Global Vision Academy</v>
          </cell>
        </row>
        <row r="155">
          <cell r="B155" t="str">
            <v>San Diego Global Vision Academy Middle</v>
          </cell>
        </row>
        <row r="156">
          <cell r="B156" t="str">
            <v>Anahuacalmecac International Preparatory</v>
          </cell>
        </row>
        <row r="157">
          <cell r="B157" t="str">
            <v>SF Sheriff Five Keys Adult School</v>
          </cell>
        </row>
        <row r="158">
          <cell r="B158" t="str">
            <v>SF Sheriff Five Keys Charter</v>
          </cell>
        </row>
        <row r="159">
          <cell r="B159" t="str">
            <v>SF Sheriff Five Keys Independence High School</v>
          </cell>
        </row>
        <row r="160">
          <cell r="B160" t="str">
            <v>St. Hope Oak Park Preparatory Academy</v>
          </cell>
        </row>
        <row r="161">
          <cell r="B161" t="str">
            <v>St. Hope PS 7</v>
          </cell>
        </row>
        <row r="162">
          <cell r="B162" t="str">
            <v>St. Hope Sacramento Charter High School</v>
          </cell>
        </row>
        <row r="163">
          <cell r="B163" t="str">
            <v>Stockton Collegiate International Elementary School</v>
          </cell>
        </row>
        <row r="164">
          <cell r="B164" t="str">
            <v>Stockton Collegiate International Secondary School</v>
          </cell>
        </row>
        <row r="165">
          <cell r="B165" t="str">
            <v>Summit Public School: K2</v>
          </cell>
        </row>
        <row r="166">
          <cell r="B166" t="str">
            <v>Summit Public School: Denali</v>
          </cell>
        </row>
        <row r="167">
          <cell r="B167" t="str">
            <v>Summit Public School: Rainier</v>
          </cell>
        </row>
        <row r="168">
          <cell r="B168" t="str">
            <v>Summit Public School: Shasta</v>
          </cell>
        </row>
        <row r="169">
          <cell r="B169" t="str">
            <v>Summit Public School: Tahoma</v>
          </cell>
        </row>
        <row r="170">
          <cell r="B170" t="str">
            <v>Livermore Valley Charter</v>
          </cell>
        </row>
        <row r="171">
          <cell r="B171" t="str">
            <v>Livermore Valley Charter Preparatory High</v>
          </cell>
        </row>
        <row r="172">
          <cell r="B172" t="str">
            <v>Old Town Academy K-8 Charter</v>
          </cell>
        </row>
        <row r="173">
          <cell r="B173" t="str">
            <v>Westlake Charter Middle</v>
          </cell>
        </row>
        <row r="174">
          <cell r="B174" t="str">
            <v>Westlake Charter</v>
          </cell>
        </row>
        <row r="175">
          <cell r="B175" t="str">
            <v>Academy of Personalized Learning</v>
          </cell>
        </row>
        <row r="176">
          <cell r="B176" t="str">
            <v>Arroyo Paseo Charter High School</v>
          </cell>
        </row>
        <row r="177">
          <cell r="B177" t="str">
            <v>Bayshore Preparatory Charter School</v>
          </cell>
        </row>
        <row r="178">
          <cell r="B178" t="str">
            <v>Caliber Beta Academy</v>
          </cell>
        </row>
        <row r="179">
          <cell r="B179" t="str">
            <v>Capitol Collegiate Academy</v>
          </cell>
        </row>
        <row r="180">
          <cell r="B180" t="str">
            <v>City Heights Preparatory Charter</v>
          </cell>
        </row>
        <row r="181">
          <cell r="B181" t="str">
            <v>Clayton Valley Charter High</v>
          </cell>
        </row>
        <row r="182">
          <cell r="B182" t="str">
            <v>Community School for Creative Education</v>
          </cell>
        </row>
        <row r="183">
          <cell r="B183" t="str">
            <v>Darnall Charter School</v>
          </cell>
        </row>
        <row r="184">
          <cell r="B184" t="str">
            <v>Dixon Montessori Charter</v>
          </cell>
        </row>
        <row r="185">
          <cell r="B185" t="str">
            <v>Dr. Lewis Dolphin Stallworth Sr. Charter</v>
          </cell>
        </row>
        <row r="186">
          <cell r="B186" t="str">
            <v>E3Civic High</v>
          </cell>
        </row>
        <row r="187">
          <cell r="B187" t="str">
            <v>East Bay Innovation Academy</v>
          </cell>
        </row>
        <row r="188">
          <cell r="B188" t="str">
            <v>Edison Charter Academy</v>
          </cell>
        </row>
        <row r="189">
          <cell r="B189" t="str">
            <v>Eleanor Roosevelt Community Learning Center</v>
          </cell>
        </row>
        <row r="190">
          <cell r="B190" t="str">
            <v>Elevate Academy</v>
          </cell>
        </row>
        <row r="191">
          <cell r="B191" t="str">
            <v>Empower Charter School</v>
          </cell>
        </row>
        <row r="192">
          <cell r="B192" t="str">
            <v>Epiphany Prep Charter</v>
          </cell>
        </row>
        <row r="193">
          <cell r="B193" t="str">
            <v>FAME Public Charter School</v>
          </cell>
        </row>
        <row r="194">
          <cell r="B194" t="str">
            <v>Gateway College and Career Academy</v>
          </cell>
        </row>
        <row r="195">
          <cell r="B195" t="str">
            <v>Gompers Preparatory Academy</v>
          </cell>
        </row>
        <row r="196">
          <cell r="B196" t="str">
            <v>Harriet Tubman Village Charter</v>
          </cell>
        </row>
        <row r="197">
          <cell r="B197" t="str">
            <v>Hope Academy Charter</v>
          </cell>
        </row>
        <row r="198">
          <cell r="B198" t="str">
            <v>Howard Gardner Community Charter</v>
          </cell>
        </row>
        <row r="199">
          <cell r="B199" t="str">
            <v>Iftin Charter</v>
          </cell>
        </row>
        <row r="200">
          <cell r="B200" t="str">
            <v>Inland Leaders Charter School</v>
          </cell>
        </row>
        <row r="201">
          <cell r="B201" t="str">
            <v>Innovations Academy</v>
          </cell>
        </row>
        <row r="202">
          <cell r="B202" t="str">
            <v>John Adams Academy</v>
          </cell>
        </row>
        <row r="203">
          <cell r="B203" t="str">
            <v>Keiller Leadership Academy</v>
          </cell>
        </row>
        <row r="204">
          <cell r="B204" t="str">
            <v>KIPP Adelante Preparatory Academy</v>
          </cell>
        </row>
        <row r="205">
          <cell r="B205" t="str">
            <v>Language Academy of Sacramento</v>
          </cell>
        </row>
        <row r="206">
          <cell r="B206" t="str">
            <v>Lifeline Education Charter School</v>
          </cell>
        </row>
        <row r="207">
          <cell r="B207" t="str">
            <v>MAAC Community Charter School</v>
          </cell>
        </row>
        <row r="208">
          <cell r="B208" t="str">
            <v>McGill School of Success</v>
          </cell>
        </row>
        <row r="209">
          <cell r="B209" t="str">
            <v>Mission Preparatory</v>
          </cell>
        </row>
        <row r="210">
          <cell r="B210" t="str">
            <v>Museum</v>
          </cell>
        </row>
        <row r="211">
          <cell r="B211" t="str">
            <v>North Woods Discovery</v>
          </cell>
        </row>
        <row r="212">
          <cell r="B212" t="str">
            <v>Oakland Military Institute College Preparatory Academy</v>
          </cell>
        </row>
        <row r="213">
          <cell r="B213" t="str">
            <v>Oakland School for the Arts</v>
          </cell>
        </row>
        <row r="214">
          <cell r="B214" t="str">
            <v>Paragon</v>
          </cell>
        </row>
        <row r="215">
          <cell r="B215" t="str">
            <v>Redding School for the Arts II</v>
          </cell>
        </row>
        <row r="216">
          <cell r="B216" t="str">
            <v>River Montessori Elementary Charter</v>
          </cell>
        </row>
        <row r="217">
          <cell r="B217" t="str">
            <v>Rowland Heights Charter Academy</v>
          </cell>
        </row>
        <row r="218">
          <cell r="B218" t="str">
            <v>Summit Leadership Academy-High Desert</v>
          </cell>
        </row>
        <row r="219">
          <cell r="B219" t="str">
            <v>Sunrise Middle School</v>
          </cell>
        </row>
        <row r="220">
          <cell r="B220" t="str">
            <v>Synergy Charter School (SBE)</v>
          </cell>
        </row>
        <row r="221">
          <cell r="B221" t="str">
            <v>Temecula Valley Charter School</v>
          </cell>
        </row>
        <row r="222">
          <cell r="B222" t="str">
            <v>The Academy</v>
          </cell>
        </row>
        <row r="223">
          <cell r="B223" t="str">
            <v>Learning Choice Academy</v>
          </cell>
        </row>
        <row r="224">
          <cell r="B224" t="str">
            <v>The O'Farrell Charter School</v>
          </cell>
        </row>
        <row r="225">
          <cell r="B225" t="str">
            <v>Preuss School UCSD</v>
          </cell>
        </row>
        <row r="226">
          <cell r="B226" t="str">
            <v>Thrive Public School</v>
          </cell>
        </row>
        <row r="227">
          <cell r="B227" t="str">
            <v>Urban Discovery Academy Charter</v>
          </cell>
        </row>
        <row r="228">
          <cell r="B228" t="str">
            <v>Urban Montessori Charter</v>
          </cell>
        </row>
        <row r="229">
          <cell r="B229" t="str">
            <v>Yu Ming Charter School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54"/>
  <sheetViews>
    <sheetView tabSelected="1" zoomScaleNormal="100" zoomScaleSheetLayoutView="100" workbookViewId="0">
      <selection activeCell="B10" sqref="B10"/>
    </sheetView>
  </sheetViews>
  <sheetFormatPr defaultColWidth="9.140625" defaultRowHeight="12.75" x14ac:dyDescent="0.2"/>
  <cols>
    <col min="1" max="1" width="51" style="3" customWidth="1"/>
    <col min="2" max="2" width="16.28515625" style="2" bestFit="1" customWidth="1"/>
    <col min="3" max="3" width="14.42578125" style="2" customWidth="1"/>
    <col min="4" max="4" width="19.28515625" style="3" customWidth="1"/>
    <col min="5" max="5" width="14.42578125" style="2" customWidth="1"/>
    <col min="6" max="6" width="2.85546875" style="2" customWidth="1"/>
    <col min="7" max="7" width="11.5703125" style="2" bestFit="1" customWidth="1"/>
    <col min="8" max="8" width="18.5703125" style="2" customWidth="1"/>
    <col min="9" max="9" width="13.42578125" style="2" customWidth="1"/>
    <col min="10" max="16384" width="9.140625" style="3"/>
  </cols>
  <sheetData>
    <row r="1" spans="1:9" ht="16.5" x14ac:dyDescent="0.3">
      <c r="A1" s="1" t="s">
        <v>0</v>
      </c>
    </row>
    <row r="2" spans="1:9" ht="16.5" x14ac:dyDescent="0.3">
      <c r="A2" s="1" t="s">
        <v>1</v>
      </c>
    </row>
    <row r="3" spans="1:9" ht="16.5" x14ac:dyDescent="0.3">
      <c r="A3" s="1" t="s">
        <v>2</v>
      </c>
    </row>
    <row r="4" spans="1:9" ht="55.9" customHeight="1" x14ac:dyDescent="0.2">
      <c r="A4" s="62" t="s">
        <v>3</v>
      </c>
      <c r="B4" s="63" t="s">
        <v>4</v>
      </c>
      <c r="C4" s="64" t="s">
        <v>5</v>
      </c>
      <c r="D4" s="65" t="s">
        <v>6</v>
      </c>
      <c r="E4" s="64" t="s">
        <v>7</v>
      </c>
      <c r="F4" s="63"/>
      <c r="G4" s="64" t="s">
        <v>8</v>
      </c>
      <c r="H4" s="64" t="s">
        <v>9</v>
      </c>
      <c r="I4" s="63" t="s">
        <v>10</v>
      </c>
    </row>
    <row r="5" spans="1:9" ht="15" x14ac:dyDescent="0.25">
      <c r="A5" s="3" t="s">
        <v>11</v>
      </c>
      <c r="B5" s="4" t="str">
        <f>IF(A5="Select from drop down list", "",VLOOKUP(A5,Schools!$A$1:$B$265,2,FALSE))</f>
        <v/>
      </c>
      <c r="C5" s="5">
        <f>IF(B5="",0,VLOOKUP(B5,'Detail Data Income'!A3:AI266,18,FALSE))</f>
        <v>0</v>
      </c>
      <c r="D5" s="6"/>
      <c r="E5" s="7">
        <f t="shared" ref="E5:E38" si="0">C5+D5</f>
        <v>0</v>
      </c>
      <c r="F5" s="7"/>
      <c r="G5" s="5">
        <f>IF(B5="",0,VLOOKUP(B5,'Detail Data Income'!$A$3:$U$266,19,FALSE))</f>
        <v>0</v>
      </c>
      <c r="H5" s="8">
        <f>IF(B5="",0,VLOOKUP(B5,'Detail Data Income'!$A$3:$T$266,20,FALSE))</f>
        <v>0</v>
      </c>
      <c r="I5" s="7">
        <f t="shared" ref="I5:I38" si="1">G5+H5</f>
        <v>0</v>
      </c>
    </row>
    <row r="6" spans="1:9" ht="15" x14ac:dyDescent="0.25">
      <c r="A6" s="3" t="s">
        <v>11</v>
      </c>
      <c r="B6" s="4" t="str">
        <f>IF(A6="Select from drop down list", "",VLOOKUP(A6,Schools!$A$1:$B$265,2,FALSE))</f>
        <v/>
      </c>
      <c r="C6" s="5">
        <f>IF(B6="",0,VLOOKUP(B6,'Detail Data Income'!A4:AI267,18,FALSE))</f>
        <v>0</v>
      </c>
      <c r="D6" s="6"/>
      <c r="E6" s="7">
        <f t="shared" ref="E6:E38" si="2">C6+D6</f>
        <v>0</v>
      </c>
      <c r="F6" s="7"/>
      <c r="G6" s="5">
        <f>IF(B6="",0,VLOOKUP(B6,'Detail Data Income'!$A$3:$U$266,19,FALSE))</f>
        <v>0</v>
      </c>
      <c r="H6" s="8">
        <f>IF(B6="",0,VLOOKUP(B6,'Detail Data Income'!$A$3:$T$266,20,FALSE))</f>
        <v>0</v>
      </c>
      <c r="I6" s="7">
        <f t="shared" ref="I6:I38" si="3">G6+H6</f>
        <v>0</v>
      </c>
    </row>
    <row r="7" spans="1:9" ht="15" x14ac:dyDescent="0.25">
      <c r="A7" s="3" t="s">
        <v>11</v>
      </c>
      <c r="B7" s="4" t="str">
        <f>IF(A7="Select from drop down list", "",VLOOKUP(A7,Schools!$A$1:$B$265,2,FALSE))</f>
        <v/>
      </c>
      <c r="C7" s="5">
        <f>IF(B7="",0,VLOOKUP(B7,'Detail Data Income'!A5:AI268,18,FALSE))</f>
        <v>0</v>
      </c>
      <c r="D7" s="6"/>
      <c r="E7" s="7">
        <f t="shared" si="2"/>
        <v>0</v>
      </c>
      <c r="F7" s="7"/>
      <c r="G7" s="5">
        <f>IF(B7="",0,VLOOKUP(B7,'Detail Data Income'!$A$3:$U$266,19,FALSE))</f>
        <v>0</v>
      </c>
      <c r="H7" s="8">
        <f>IF(B7="",0,VLOOKUP(B7,'Detail Data Income'!$A$3:$T$266,20,FALSE))</f>
        <v>0</v>
      </c>
      <c r="I7" s="7">
        <f t="shared" si="3"/>
        <v>0</v>
      </c>
    </row>
    <row r="8" spans="1:9" ht="15" x14ac:dyDescent="0.25">
      <c r="A8" s="3" t="s">
        <v>11</v>
      </c>
      <c r="B8" s="4" t="str">
        <f>IF(A8="Select from drop down list", "",VLOOKUP(A8,Schools!$A$1:$B$265,2,FALSE))</f>
        <v/>
      </c>
      <c r="C8" s="5">
        <f>IF(B8="",0,VLOOKUP(B8,'Detail Data Income'!A6:AI269,18,FALSE))</f>
        <v>0</v>
      </c>
      <c r="D8" s="6"/>
      <c r="E8" s="7">
        <f t="shared" si="2"/>
        <v>0</v>
      </c>
      <c r="F8" s="7"/>
      <c r="G8" s="5">
        <f>IF(B8="",0,VLOOKUP(B8,'Detail Data Income'!$A$3:$U$266,19,FALSE))</f>
        <v>0</v>
      </c>
      <c r="H8" s="8">
        <f>IF(B8="",0,VLOOKUP(B8,'Detail Data Income'!$A$3:$T$266,20,FALSE))</f>
        <v>0</v>
      </c>
      <c r="I8" s="7">
        <f t="shared" si="3"/>
        <v>0</v>
      </c>
    </row>
    <row r="9" spans="1:9" ht="15" x14ac:dyDescent="0.25">
      <c r="A9" s="3" t="s">
        <v>11</v>
      </c>
      <c r="B9" s="4" t="str">
        <f>IF(A9="Select from drop down list", "",VLOOKUP(A9,Schools!$A$1:$B$265,2,FALSE))</f>
        <v/>
      </c>
      <c r="C9" s="5">
        <f>IF(B9="",0,VLOOKUP(B9,'Detail Data Income'!A7:AI270,18,FALSE))</f>
        <v>0</v>
      </c>
      <c r="D9" s="6"/>
      <c r="E9" s="7">
        <f t="shared" si="2"/>
        <v>0</v>
      </c>
      <c r="F9" s="7"/>
      <c r="G9" s="5">
        <f>IF(B9="",0,VLOOKUP(B9,'Detail Data Income'!$A$3:$U$266,19,FALSE))</f>
        <v>0</v>
      </c>
      <c r="H9" s="8">
        <f>IF(B9="",0,VLOOKUP(B9,'Detail Data Income'!$A$3:$T$266,20,FALSE))</f>
        <v>0</v>
      </c>
      <c r="I9" s="7">
        <f t="shared" si="3"/>
        <v>0</v>
      </c>
    </row>
    <row r="10" spans="1:9" ht="15" x14ac:dyDescent="0.25">
      <c r="A10" s="3" t="s">
        <v>11</v>
      </c>
      <c r="B10" s="4" t="str">
        <f>IF(A10="Select from drop down list", "",VLOOKUP(A10,Schools!$A$1:$B$265,2,FALSE))</f>
        <v/>
      </c>
      <c r="C10" s="5">
        <f>IF(B10="",0,VLOOKUP(B10,'Detail Data Income'!A8:AI271,18,FALSE))</f>
        <v>0</v>
      </c>
      <c r="D10" s="6"/>
      <c r="E10" s="7">
        <f t="shared" si="2"/>
        <v>0</v>
      </c>
      <c r="F10" s="7"/>
      <c r="G10" s="5">
        <f>IF(B10="",0,VLOOKUP(B10,'Detail Data Income'!$A$3:$U$266,19,FALSE))</f>
        <v>0</v>
      </c>
      <c r="H10" s="8">
        <f>IF(B10="",0,VLOOKUP(B10,'Detail Data Income'!$A$3:$T$266,20,FALSE))</f>
        <v>0</v>
      </c>
      <c r="I10" s="7">
        <f t="shared" si="3"/>
        <v>0</v>
      </c>
    </row>
    <row r="11" spans="1:9" ht="15" x14ac:dyDescent="0.25">
      <c r="A11" s="3" t="s">
        <v>11</v>
      </c>
      <c r="B11" s="4" t="str">
        <f>IF(A11="Select from drop down list", "",VLOOKUP(A11,Schools!$A$1:$B$265,2,FALSE))</f>
        <v/>
      </c>
      <c r="C11" s="5">
        <f>IF(B11="",0,VLOOKUP(B11,'Detail Data Income'!A9:AI272,18,FALSE))</f>
        <v>0</v>
      </c>
      <c r="D11" s="6"/>
      <c r="E11" s="7">
        <f t="shared" si="2"/>
        <v>0</v>
      </c>
      <c r="F11" s="7"/>
      <c r="G11" s="5">
        <f>IF(B11="",0,VLOOKUP(B11,'Detail Data Income'!$A$3:$U$266,19,FALSE))</f>
        <v>0</v>
      </c>
      <c r="H11" s="8">
        <f>IF(B11="",0,VLOOKUP(B11,'Detail Data Income'!$A$3:$T$266,20,FALSE))</f>
        <v>0</v>
      </c>
      <c r="I11" s="7">
        <f t="shared" si="3"/>
        <v>0</v>
      </c>
    </row>
    <row r="12" spans="1:9" ht="15" x14ac:dyDescent="0.25">
      <c r="A12" s="3" t="s">
        <v>11</v>
      </c>
      <c r="B12" s="4" t="str">
        <f>IF(A12="Select from drop down list", "",VLOOKUP(A12,Schools!$A$1:$B$265,2,FALSE))</f>
        <v/>
      </c>
      <c r="C12" s="5">
        <f>IF(B12="",0,VLOOKUP(B12,'Detail Data Income'!A10:AI273,18,FALSE))</f>
        <v>0</v>
      </c>
      <c r="D12" s="6"/>
      <c r="E12" s="7">
        <f t="shared" si="2"/>
        <v>0</v>
      </c>
      <c r="F12" s="7"/>
      <c r="G12" s="5">
        <f>IF(B12="",0,VLOOKUP(B12,'Detail Data Income'!$A$3:$U$266,19,FALSE))</f>
        <v>0</v>
      </c>
      <c r="H12" s="8">
        <f>IF(B12="",0,VLOOKUP(B12,'Detail Data Income'!$A$3:$T$266,20,FALSE))</f>
        <v>0</v>
      </c>
      <c r="I12" s="7">
        <f t="shared" si="3"/>
        <v>0</v>
      </c>
    </row>
    <row r="13" spans="1:9" ht="15" x14ac:dyDescent="0.25">
      <c r="A13" s="3" t="s">
        <v>11</v>
      </c>
      <c r="B13" s="4" t="str">
        <f>IF(A13="Select from drop down list", "",VLOOKUP(A13,Schools!$A$1:$B$265,2,FALSE))</f>
        <v/>
      </c>
      <c r="C13" s="5">
        <f>IF(B13="",0,VLOOKUP(B13,'Detail Data Income'!A11:AI274,18,FALSE))</f>
        <v>0</v>
      </c>
      <c r="D13" s="6"/>
      <c r="E13" s="7">
        <f t="shared" si="2"/>
        <v>0</v>
      </c>
      <c r="F13" s="7"/>
      <c r="G13" s="5">
        <f>IF(B13="",0,VLOOKUP(B13,'Detail Data Income'!$A$3:$U$266,19,FALSE))</f>
        <v>0</v>
      </c>
      <c r="H13" s="8">
        <f>IF(B13="",0,VLOOKUP(B13,'Detail Data Income'!$A$3:$T$266,20,FALSE))</f>
        <v>0</v>
      </c>
      <c r="I13" s="7">
        <f t="shared" si="3"/>
        <v>0</v>
      </c>
    </row>
    <row r="14" spans="1:9" ht="15" x14ac:dyDescent="0.25">
      <c r="A14" s="3" t="s">
        <v>11</v>
      </c>
      <c r="B14" s="4" t="str">
        <f>IF(A14="Select from drop down list", "",VLOOKUP(A14,Schools!$A$1:$B$265,2,FALSE))</f>
        <v/>
      </c>
      <c r="C14" s="5">
        <f>IF(B14="",0,VLOOKUP(B14,'Detail Data Income'!A12:AI275,18,FALSE))</f>
        <v>0</v>
      </c>
      <c r="D14" s="6"/>
      <c r="E14" s="7">
        <f t="shared" si="2"/>
        <v>0</v>
      </c>
      <c r="F14" s="7"/>
      <c r="G14" s="5">
        <f>IF(B14="",0,VLOOKUP(B14,'Detail Data Income'!$A$3:$U$266,19,FALSE))</f>
        <v>0</v>
      </c>
      <c r="H14" s="8">
        <f>IF(B14="",0,VLOOKUP(B14,'Detail Data Income'!$A$3:$T$266,20,FALSE))</f>
        <v>0</v>
      </c>
      <c r="I14" s="7">
        <f t="shared" si="3"/>
        <v>0</v>
      </c>
    </row>
    <row r="15" spans="1:9" ht="15" x14ac:dyDescent="0.25">
      <c r="A15" s="3" t="s">
        <v>11</v>
      </c>
      <c r="B15" s="4" t="str">
        <f>IF(A15="Select from drop down list", "",VLOOKUP(A15,Schools!$A$1:$B$265,2,FALSE))</f>
        <v/>
      </c>
      <c r="C15" s="5">
        <f>IF(B15="",0,VLOOKUP(B15,'Detail Data Income'!A13:AI276,18,FALSE))</f>
        <v>0</v>
      </c>
      <c r="D15" s="6"/>
      <c r="E15" s="7">
        <f t="shared" si="2"/>
        <v>0</v>
      </c>
      <c r="F15" s="7"/>
      <c r="G15" s="5">
        <f>IF(B15="",0,VLOOKUP(B15,'Detail Data Income'!$A$3:$U$266,19,FALSE))</f>
        <v>0</v>
      </c>
      <c r="H15" s="8">
        <f>IF(B15="",0,VLOOKUP(B15,'Detail Data Income'!$A$3:$T$266,20,FALSE))</f>
        <v>0</v>
      </c>
      <c r="I15" s="7">
        <f t="shared" si="3"/>
        <v>0</v>
      </c>
    </row>
    <row r="16" spans="1:9" ht="15" x14ac:dyDescent="0.25">
      <c r="A16" s="3" t="s">
        <v>11</v>
      </c>
      <c r="B16" s="4" t="str">
        <f>IF(A16="Select from drop down list", "",VLOOKUP(A16,Schools!$A$1:$B$265,2,FALSE))</f>
        <v/>
      </c>
      <c r="C16" s="5">
        <f>IF(B16="",0,VLOOKUP(B16,'Detail Data Income'!A14:AI277,18,FALSE))</f>
        <v>0</v>
      </c>
      <c r="D16" s="6"/>
      <c r="E16" s="7">
        <f t="shared" si="2"/>
        <v>0</v>
      </c>
      <c r="F16" s="7"/>
      <c r="G16" s="5">
        <f>IF(B16="",0,VLOOKUP(B16,'Detail Data Income'!$A$3:$U$266,19,FALSE))</f>
        <v>0</v>
      </c>
      <c r="H16" s="8">
        <f>IF(B16="",0,VLOOKUP(B16,'Detail Data Income'!$A$3:$T$266,20,FALSE))</f>
        <v>0</v>
      </c>
      <c r="I16" s="7">
        <f t="shared" si="3"/>
        <v>0</v>
      </c>
    </row>
    <row r="17" spans="1:9" ht="15" x14ac:dyDescent="0.25">
      <c r="A17" s="3" t="s">
        <v>11</v>
      </c>
      <c r="B17" s="4" t="str">
        <f>IF(A17="Select from drop down list", "",VLOOKUP(A17,Schools!$A$1:$B$265,2,FALSE))</f>
        <v/>
      </c>
      <c r="C17" s="5">
        <f>IF(B17="",0,VLOOKUP(B17,'Detail Data Income'!A15:AI278,18,FALSE))</f>
        <v>0</v>
      </c>
      <c r="D17" s="6"/>
      <c r="E17" s="7">
        <f t="shared" si="2"/>
        <v>0</v>
      </c>
      <c r="F17" s="7"/>
      <c r="G17" s="5">
        <f>IF(B17="",0,VLOOKUP(B17,'Detail Data Income'!$A$3:$U$266,19,FALSE))</f>
        <v>0</v>
      </c>
      <c r="H17" s="8">
        <f>IF(B17="",0,VLOOKUP(B17,'Detail Data Income'!$A$3:$T$266,20,FALSE))</f>
        <v>0</v>
      </c>
      <c r="I17" s="7">
        <f t="shared" si="3"/>
        <v>0</v>
      </c>
    </row>
    <row r="18" spans="1:9" ht="13.5" customHeight="1" x14ac:dyDescent="0.25">
      <c r="A18" s="3" t="s">
        <v>11</v>
      </c>
      <c r="B18" s="4" t="str">
        <f>IF(A18="Select from drop down list", "",VLOOKUP(A18,Schools!$A$1:$B$265,2,FALSE))</f>
        <v/>
      </c>
      <c r="C18" s="5">
        <f>IF(B18="",0,VLOOKUP(B18,'Detail Data Income'!A16:AI279,18,FALSE))</f>
        <v>0</v>
      </c>
      <c r="D18" s="6"/>
      <c r="E18" s="7">
        <f t="shared" si="2"/>
        <v>0</v>
      </c>
      <c r="F18" s="7"/>
      <c r="G18" s="5">
        <f>IF(B18="",0,VLOOKUP(B18,'Detail Data Income'!$A$3:$U$266,19,FALSE))</f>
        <v>0</v>
      </c>
      <c r="H18" s="8">
        <f>IF(B18="",0,VLOOKUP(B18,'Detail Data Income'!$A$3:$T$266,20,FALSE))</f>
        <v>0</v>
      </c>
      <c r="I18" s="7">
        <f t="shared" si="3"/>
        <v>0</v>
      </c>
    </row>
    <row r="19" spans="1:9" ht="15" x14ac:dyDescent="0.25">
      <c r="A19" s="3" t="s">
        <v>11</v>
      </c>
      <c r="B19" s="4" t="str">
        <f>IF(A19="Select from drop down list", "",VLOOKUP(A19,Schools!$A$1:$B$265,2,FALSE))</f>
        <v/>
      </c>
      <c r="C19" s="5">
        <f>IF(B19="",0,VLOOKUP(B19,'Detail Data Income'!A17:AI280,18,FALSE))</f>
        <v>0</v>
      </c>
      <c r="D19" s="6"/>
      <c r="E19" s="7">
        <f t="shared" si="2"/>
        <v>0</v>
      </c>
      <c r="F19" s="7"/>
      <c r="G19" s="5">
        <f>IF(B19="",0,VLOOKUP(B19,'Detail Data Income'!$A$3:$U$266,19,FALSE))</f>
        <v>0</v>
      </c>
      <c r="H19" s="8">
        <f>IF(B19="",0,VLOOKUP(B19,'Detail Data Income'!$A$3:$T$266,20,FALSE))</f>
        <v>0</v>
      </c>
      <c r="I19" s="7">
        <f t="shared" si="3"/>
        <v>0</v>
      </c>
    </row>
    <row r="20" spans="1:9" ht="15" x14ac:dyDescent="0.25">
      <c r="A20" s="3" t="s">
        <v>11</v>
      </c>
      <c r="B20" s="4" t="str">
        <f>IF(A20="Select from drop down list", "",VLOOKUP(A20,Schools!$A$1:$B$265,2,FALSE))</f>
        <v/>
      </c>
      <c r="C20" s="5">
        <f>IF(B20="",0,VLOOKUP(B20,'Detail Data Income'!A18:AI281,18,FALSE))</f>
        <v>0</v>
      </c>
      <c r="D20" s="6"/>
      <c r="E20" s="7">
        <f t="shared" si="2"/>
        <v>0</v>
      </c>
      <c r="F20" s="7"/>
      <c r="G20" s="5">
        <f>IF(B20="",0,VLOOKUP(B20,'Detail Data Income'!$A$3:$U$266,19,FALSE))</f>
        <v>0</v>
      </c>
      <c r="H20" s="8">
        <f>IF(B20="",0,VLOOKUP(B20,'Detail Data Income'!$A$3:$T$266,20,FALSE))</f>
        <v>0</v>
      </c>
      <c r="I20" s="7">
        <f t="shared" si="3"/>
        <v>0</v>
      </c>
    </row>
    <row r="21" spans="1:9" ht="15" x14ac:dyDescent="0.25">
      <c r="A21" s="3" t="s">
        <v>11</v>
      </c>
      <c r="B21" s="4" t="str">
        <f>IF(A21="Select from drop down list", "",VLOOKUP(A21,Schools!$A$1:$B$265,2,FALSE))</f>
        <v/>
      </c>
      <c r="C21" s="5">
        <f>IF(B21="",0,VLOOKUP(B21,'Detail Data Income'!A19:AI282,18,FALSE))</f>
        <v>0</v>
      </c>
      <c r="D21" s="6"/>
      <c r="E21" s="7">
        <f t="shared" si="2"/>
        <v>0</v>
      </c>
      <c r="F21" s="7"/>
      <c r="G21" s="5">
        <f>IF(B21="",0,VLOOKUP(B21,'Detail Data Income'!$A$3:$U$266,19,FALSE))</f>
        <v>0</v>
      </c>
      <c r="H21" s="8">
        <f>IF(B21="",0,VLOOKUP(B21,'Detail Data Income'!$A$3:$T$266,20,FALSE))</f>
        <v>0</v>
      </c>
      <c r="I21" s="7">
        <f t="shared" si="3"/>
        <v>0</v>
      </c>
    </row>
    <row r="22" spans="1:9" ht="15" x14ac:dyDescent="0.25">
      <c r="A22" s="3" t="s">
        <v>11</v>
      </c>
      <c r="B22" s="4" t="str">
        <f>IF(A22="Select from drop down list", "",VLOOKUP(A22,Schools!$A$1:$B$265,2,FALSE))</f>
        <v/>
      </c>
      <c r="C22" s="5">
        <f>IF(B22="",0,VLOOKUP(B22,'Detail Data Income'!A20:AI283,18,FALSE))</f>
        <v>0</v>
      </c>
      <c r="D22" s="6"/>
      <c r="E22" s="7">
        <f t="shared" si="2"/>
        <v>0</v>
      </c>
      <c r="F22" s="7"/>
      <c r="G22" s="5">
        <f>IF(B22="",0,VLOOKUP(B22,'Detail Data Income'!$A$3:$U$266,19,FALSE))</f>
        <v>0</v>
      </c>
      <c r="H22" s="8">
        <f>IF(B22="",0,VLOOKUP(B22,'Detail Data Income'!$A$3:$T$266,20,FALSE))</f>
        <v>0</v>
      </c>
      <c r="I22" s="7">
        <f t="shared" si="3"/>
        <v>0</v>
      </c>
    </row>
    <row r="23" spans="1:9" ht="15" x14ac:dyDescent="0.25">
      <c r="A23" s="3" t="s">
        <v>11</v>
      </c>
      <c r="B23" s="4" t="str">
        <f>IF(A23="Select from drop down list", "",VLOOKUP(A23,Schools!$A$1:$B$265,2,FALSE))</f>
        <v/>
      </c>
      <c r="C23" s="5">
        <f>IF(B23="",0,VLOOKUP(B23,'Detail Data Income'!A21:AI284,18,FALSE))</f>
        <v>0</v>
      </c>
      <c r="D23" s="6"/>
      <c r="E23" s="7">
        <f t="shared" si="2"/>
        <v>0</v>
      </c>
      <c r="F23" s="7"/>
      <c r="G23" s="5">
        <f>IF(B23="",0,VLOOKUP(B23,'Detail Data Income'!$A$3:$U$266,19,FALSE))</f>
        <v>0</v>
      </c>
      <c r="H23" s="8">
        <f>IF(B23="",0,VLOOKUP(B23,'Detail Data Income'!$A$3:$T$266,20,FALSE))</f>
        <v>0</v>
      </c>
      <c r="I23" s="7">
        <f t="shared" si="3"/>
        <v>0</v>
      </c>
    </row>
    <row r="24" spans="1:9" ht="15" x14ac:dyDescent="0.25">
      <c r="A24" s="3" t="s">
        <v>11</v>
      </c>
      <c r="B24" s="4" t="str">
        <f>IF(A24="Select from drop down list", "",VLOOKUP(A24,Schools!$A$1:$B$265,2,FALSE))</f>
        <v/>
      </c>
      <c r="C24" s="5">
        <f>IF(B24="",0,VLOOKUP(B24,'Detail Data Income'!A22:AI285,18,FALSE))</f>
        <v>0</v>
      </c>
      <c r="D24" s="6"/>
      <c r="E24" s="7">
        <f t="shared" si="2"/>
        <v>0</v>
      </c>
      <c r="F24" s="7"/>
      <c r="G24" s="5">
        <f>IF(B24="",0,VLOOKUP(B24,'Detail Data Income'!$A$3:$U$266,19,FALSE))</f>
        <v>0</v>
      </c>
      <c r="H24" s="8">
        <f>IF(B24="",0,VLOOKUP(B24,'Detail Data Income'!$A$3:$T$266,20,FALSE))</f>
        <v>0</v>
      </c>
      <c r="I24" s="7">
        <f t="shared" si="3"/>
        <v>0</v>
      </c>
    </row>
    <row r="25" spans="1:9" ht="15" x14ac:dyDescent="0.25">
      <c r="A25" s="3" t="s">
        <v>11</v>
      </c>
      <c r="B25" s="4" t="str">
        <f>IF(A25="Select from drop down list", "",VLOOKUP(A25,Schools!$A$1:$B$265,2,FALSE))</f>
        <v/>
      </c>
      <c r="C25" s="5">
        <f>IF(B25="",0,VLOOKUP(B25,'Detail Data Income'!A23:AI286,18,FALSE))</f>
        <v>0</v>
      </c>
      <c r="D25" s="6"/>
      <c r="E25" s="7">
        <f t="shared" si="2"/>
        <v>0</v>
      </c>
      <c r="F25" s="7"/>
      <c r="G25" s="5">
        <f>IF(B25="",0,VLOOKUP(B25,'Detail Data Income'!$A$3:$U$266,19,FALSE))</f>
        <v>0</v>
      </c>
      <c r="H25" s="8">
        <f>IF(B25="",0,VLOOKUP(B25,'Detail Data Income'!$A$3:$T$266,20,FALSE))</f>
        <v>0</v>
      </c>
      <c r="I25" s="7">
        <f t="shared" si="3"/>
        <v>0</v>
      </c>
    </row>
    <row r="26" spans="1:9" ht="15" x14ac:dyDescent="0.25">
      <c r="A26" s="3" t="s">
        <v>11</v>
      </c>
      <c r="B26" s="4" t="str">
        <f>IF(A26="Select from drop down list", "",VLOOKUP(A26,Schools!$A$1:$B$265,2,FALSE))</f>
        <v/>
      </c>
      <c r="C26" s="5">
        <f>IF(B26="",0,VLOOKUP(B26,'Detail Data Income'!A24:AI287,18,FALSE))</f>
        <v>0</v>
      </c>
      <c r="D26" s="6"/>
      <c r="E26" s="7">
        <f t="shared" si="2"/>
        <v>0</v>
      </c>
      <c r="F26" s="7"/>
      <c r="G26" s="5">
        <f>IF(B26="",0,VLOOKUP(B26,'Detail Data Income'!$A$3:$U$266,19,FALSE))</f>
        <v>0</v>
      </c>
      <c r="H26" s="8">
        <f>IF(B26="",0,VLOOKUP(B26,'Detail Data Income'!$A$3:$T$266,20,FALSE))</f>
        <v>0</v>
      </c>
      <c r="I26" s="7">
        <f t="shared" si="3"/>
        <v>0</v>
      </c>
    </row>
    <row r="27" spans="1:9" ht="15" x14ac:dyDescent="0.25">
      <c r="A27" s="3" t="s">
        <v>11</v>
      </c>
      <c r="B27" s="4" t="str">
        <f>IF(A27="Select from drop down list", "",VLOOKUP(A27,Schools!$A$1:$B$265,2,FALSE))</f>
        <v/>
      </c>
      <c r="C27" s="5">
        <f>IF(B27="",0,VLOOKUP(B27,'Detail Data Income'!A25:AI288,18,FALSE))</f>
        <v>0</v>
      </c>
      <c r="D27" s="6"/>
      <c r="E27" s="7">
        <f t="shared" si="2"/>
        <v>0</v>
      </c>
      <c r="F27" s="7"/>
      <c r="G27" s="5">
        <f>IF(B27="",0,VLOOKUP(B27,'Detail Data Income'!$A$3:$U$266,19,FALSE))</f>
        <v>0</v>
      </c>
      <c r="H27" s="8">
        <f>IF(B27="",0,VLOOKUP(B27,'Detail Data Income'!$A$3:$T$266,20,FALSE))</f>
        <v>0</v>
      </c>
      <c r="I27" s="7">
        <f t="shared" si="3"/>
        <v>0</v>
      </c>
    </row>
    <row r="28" spans="1:9" ht="15" x14ac:dyDescent="0.25">
      <c r="A28" s="3" t="s">
        <v>11</v>
      </c>
      <c r="B28" s="4" t="str">
        <f>IF(A28="Select from drop down list", "",VLOOKUP(A28,Schools!$A$1:$B$265,2,FALSE))</f>
        <v/>
      </c>
      <c r="C28" s="5">
        <f>IF(B28="",0,VLOOKUP(B28,'Detail Data Income'!A26:AI289,18,FALSE))</f>
        <v>0</v>
      </c>
      <c r="D28" s="6"/>
      <c r="E28" s="7">
        <f t="shared" si="2"/>
        <v>0</v>
      </c>
      <c r="F28" s="7"/>
      <c r="G28" s="5">
        <f>IF(B28="",0,VLOOKUP(B28,'Detail Data Income'!$A$3:$U$266,19,FALSE))</f>
        <v>0</v>
      </c>
      <c r="H28" s="8">
        <f>IF(B28="",0,VLOOKUP(B28,'Detail Data Income'!$A$3:$T$266,20,FALSE))</f>
        <v>0</v>
      </c>
      <c r="I28" s="7">
        <f t="shared" si="3"/>
        <v>0</v>
      </c>
    </row>
    <row r="29" spans="1:9" ht="15" x14ac:dyDescent="0.25">
      <c r="A29" s="3" t="s">
        <v>11</v>
      </c>
      <c r="B29" s="4" t="str">
        <f>IF(A29="Select from drop down list", "",VLOOKUP(A29,Schools!$A$1:$B$265,2,FALSE))</f>
        <v/>
      </c>
      <c r="C29" s="5">
        <f>IF(B29="",0,VLOOKUP(B29,'Detail Data Income'!A27:AI290,18,FALSE))</f>
        <v>0</v>
      </c>
      <c r="D29" s="6"/>
      <c r="E29" s="7">
        <f t="shared" si="2"/>
        <v>0</v>
      </c>
      <c r="F29" s="7"/>
      <c r="G29" s="5">
        <f>IF(B29="",0,VLOOKUP(B29,'Detail Data Income'!$A$3:$U$266,19,FALSE))</f>
        <v>0</v>
      </c>
      <c r="H29" s="8">
        <f>IF(B29="",0,VLOOKUP(B29,'Detail Data Income'!$A$3:$T$266,20,FALSE))</f>
        <v>0</v>
      </c>
      <c r="I29" s="7">
        <f t="shared" si="3"/>
        <v>0</v>
      </c>
    </row>
    <row r="30" spans="1:9" ht="15" x14ac:dyDescent="0.25">
      <c r="A30" s="3" t="s">
        <v>11</v>
      </c>
      <c r="B30" s="4" t="str">
        <f>IF(A30="Select from drop down list", "",VLOOKUP(A30,Schools!$A$1:$B$265,2,FALSE))</f>
        <v/>
      </c>
      <c r="C30" s="5">
        <f>IF(B30="",0,VLOOKUP(B30,'Detail Data Income'!A28:AI291,18,FALSE))</f>
        <v>0</v>
      </c>
      <c r="D30" s="6"/>
      <c r="E30" s="7">
        <f t="shared" si="2"/>
        <v>0</v>
      </c>
      <c r="F30" s="7"/>
      <c r="G30" s="5">
        <f>IF(B30="",0,VLOOKUP(B30,'Detail Data Income'!$A$3:$U$266,19,FALSE))</f>
        <v>0</v>
      </c>
      <c r="H30" s="8">
        <f>IF(B30="",0,VLOOKUP(B30,'Detail Data Income'!$A$3:$T$266,20,FALSE))</f>
        <v>0</v>
      </c>
      <c r="I30" s="7">
        <f t="shared" si="3"/>
        <v>0</v>
      </c>
    </row>
    <row r="31" spans="1:9" ht="15" x14ac:dyDescent="0.25">
      <c r="A31" s="3" t="s">
        <v>11</v>
      </c>
      <c r="B31" s="4" t="str">
        <f>IF(A31="Select from drop down list", "",VLOOKUP(A31,Schools!$A$1:$B$265,2,FALSE))</f>
        <v/>
      </c>
      <c r="C31" s="5">
        <f>IF(B31="",0,VLOOKUP(B31,'Detail Data Income'!A29:AI292,18,FALSE))</f>
        <v>0</v>
      </c>
      <c r="D31" s="6"/>
      <c r="E31" s="7">
        <f t="shared" si="2"/>
        <v>0</v>
      </c>
      <c r="F31" s="7"/>
      <c r="G31" s="5">
        <f>IF(B31="",0,VLOOKUP(B31,'Detail Data Income'!$A$3:$U$266,19,FALSE))</f>
        <v>0</v>
      </c>
      <c r="H31" s="8">
        <f>IF(B31="",0,VLOOKUP(B31,'Detail Data Income'!$A$3:$T$266,20,FALSE))</f>
        <v>0</v>
      </c>
      <c r="I31" s="7">
        <f t="shared" si="3"/>
        <v>0</v>
      </c>
    </row>
    <row r="32" spans="1:9" ht="15" x14ac:dyDescent="0.25">
      <c r="A32" s="3" t="s">
        <v>11</v>
      </c>
      <c r="B32" s="4" t="str">
        <f>IF(A32="Select from drop down list", "",VLOOKUP(A32,Schools!$A$1:$B$265,2,FALSE))</f>
        <v/>
      </c>
      <c r="C32" s="5">
        <f>IF(B32="",0,VLOOKUP(B32,'Detail Data Income'!A30:AI293,18,FALSE))</f>
        <v>0</v>
      </c>
      <c r="D32" s="6"/>
      <c r="E32" s="7">
        <f t="shared" si="2"/>
        <v>0</v>
      </c>
      <c r="F32" s="7"/>
      <c r="G32" s="5">
        <f>IF(B32="",0,VLOOKUP(B32,'Detail Data Income'!$A$3:$U$266,19,FALSE))</f>
        <v>0</v>
      </c>
      <c r="H32" s="8">
        <f>IF(B32="",0,VLOOKUP(B32,'Detail Data Income'!$A$3:$T$266,20,FALSE))</f>
        <v>0</v>
      </c>
      <c r="I32" s="7">
        <f t="shared" si="3"/>
        <v>0</v>
      </c>
    </row>
    <row r="33" spans="1:9" ht="15" x14ac:dyDescent="0.25">
      <c r="A33" s="3" t="s">
        <v>11</v>
      </c>
      <c r="B33" s="4" t="str">
        <f>IF(A33="Select from drop down list", "",VLOOKUP(A33,Schools!$A$1:$B$265,2,FALSE))</f>
        <v/>
      </c>
      <c r="C33" s="5">
        <f>IF(B33="",0,VLOOKUP(B33,'Detail Data Income'!A31:AI294,18,FALSE))</f>
        <v>0</v>
      </c>
      <c r="D33" s="6"/>
      <c r="E33" s="7">
        <f t="shared" si="2"/>
        <v>0</v>
      </c>
      <c r="F33" s="7"/>
      <c r="G33" s="5">
        <f>IF(B33="",0,VLOOKUP(B33,'Detail Data Income'!$A$3:$U$266,19,FALSE))</f>
        <v>0</v>
      </c>
      <c r="H33" s="8">
        <f>IF(B33="",0,VLOOKUP(B33,'Detail Data Income'!$A$3:$T$266,20,FALSE))</f>
        <v>0</v>
      </c>
      <c r="I33" s="7">
        <f t="shared" si="3"/>
        <v>0</v>
      </c>
    </row>
    <row r="34" spans="1:9" ht="15" x14ac:dyDescent="0.25">
      <c r="A34" s="3" t="s">
        <v>11</v>
      </c>
      <c r="B34" s="4" t="str">
        <f>IF(A34="Select from drop down list", "",VLOOKUP(A34,Schools!$A$1:$B$265,2,FALSE))</f>
        <v/>
      </c>
      <c r="C34" s="5">
        <f>IF(B34="",0,VLOOKUP(B34,'Detail Data Income'!A32:AI295,18,FALSE))</f>
        <v>0</v>
      </c>
      <c r="D34" s="6"/>
      <c r="E34" s="7">
        <f t="shared" si="2"/>
        <v>0</v>
      </c>
      <c r="F34" s="7"/>
      <c r="G34" s="5">
        <f>IF(B34="",0,VLOOKUP(B34,'Detail Data Income'!$A$3:$U$266,19,FALSE))</f>
        <v>0</v>
      </c>
      <c r="H34" s="8">
        <f>IF(B34="",0,VLOOKUP(B34,'Detail Data Income'!$A$3:$T$266,20,FALSE))</f>
        <v>0</v>
      </c>
      <c r="I34" s="7">
        <f t="shared" si="3"/>
        <v>0</v>
      </c>
    </row>
    <row r="35" spans="1:9" ht="15" x14ac:dyDescent="0.25">
      <c r="A35" s="3" t="s">
        <v>11</v>
      </c>
      <c r="B35" s="4" t="str">
        <f>IF(A35="Select from drop down list", "",VLOOKUP(A35,Schools!$A$1:$B$265,2,FALSE))</f>
        <v/>
      </c>
      <c r="C35" s="5">
        <f>IF(B35="",0,VLOOKUP(B35,'Detail Data Income'!A33:AI296,18,FALSE))</f>
        <v>0</v>
      </c>
      <c r="D35" s="6"/>
      <c r="E35" s="7">
        <f t="shared" si="2"/>
        <v>0</v>
      </c>
      <c r="F35" s="7"/>
      <c r="G35" s="5">
        <f>IF(B35="",0,VLOOKUP(B35,'Detail Data Income'!$A$3:$U$266,19,FALSE))</f>
        <v>0</v>
      </c>
      <c r="H35" s="8">
        <f>IF(B35="",0,VLOOKUP(B35,'Detail Data Income'!$A$3:$T$266,20,FALSE))</f>
        <v>0</v>
      </c>
      <c r="I35" s="7">
        <f t="shared" si="3"/>
        <v>0</v>
      </c>
    </row>
    <row r="36" spans="1:9" ht="15" x14ac:dyDescent="0.25">
      <c r="A36" s="3" t="s">
        <v>11</v>
      </c>
      <c r="B36" s="4" t="str">
        <f>IF(A36="Select from drop down list", "",VLOOKUP(A36,Schools!$A$1:$B$265,2,FALSE))</f>
        <v/>
      </c>
      <c r="C36" s="5">
        <f>IF(B36="",0,VLOOKUP(B36,'Detail Data Income'!A34:AI297,18,FALSE))</f>
        <v>0</v>
      </c>
      <c r="D36" s="6"/>
      <c r="E36" s="7">
        <f t="shared" si="2"/>
        <v>0</v>
      </c>
      <c r="F36" s="7"/>
      <c r="G36" s="5">
        <f>IF(B36="",0,VLOOKUP(B36,'Detail Data Income'!$A$3:$U$266,19,FALSE))</f>
        <v>0</v>
      </c>
      <c r="H36" s="8">
        <f>IF(B36="",0,VLOOKUP(B36,'Detail Data Income'!$A$3:$T$266,20,FALSE))</f>
        <v>0</v>
      </c>
      <c r="I36" s="7">
        <f t="shared" si="3"/>
        <v>0</v>
      </c>
    </row>
    <row r="37" spans="1:9" ht="15" x14ac:dyDescent="0.25">
      <c r="A37" s="3" t="s">
        <v>11</v>
      </c>
      <c r="B37" s="4" t="str">
        <f>IF(A37="Select from drop down list", "",VLOOKUP(A37,Schools!$A$1:$B$265,2,FALSE))</f>
        <v/>
      </c>
      <c r="C37" s="5">
        <f>IF(B37="",0,VLOOKUP(B37,'Detail Data Income'!A35:AI298,18,FALSE))</f>
        <v>0</v>
      </c>
      <c r="D37" s="6"/>
      <c r="E37" s="7">
        <f t="shared" si="2"/>
        <v>0</v>
      </c>
      <c r="F37" s="7"/>
      <c r="G37" s="5">
        <f>IF(B37="",0,VLOOKUP(B37,'Detail Data Income'!$A$3:$U$266,19,FALSE))</f>
        <v>0</v>
      </c>
      <c r="H37" s="8">
        <f>IF(B37="",0,VLOOKUP(B37,'Detail Data Income'!$A$3:$T$266,20,FALSE))</f>
        <v>0</v>
      </c>
      <c r="I37" s="7">
        <f t="shared" si="3"/>
        <v>0</v>
      </c>
    </row>
    <row r="38" spans="1:9" ht="15" x14ac:dyDescent="0.25">
      <c r="A38" s="3" t="s">
        <v>11</v>
      </c>
      <c r="B38" s="4" t="str">
        <f>IF(A38="Select from drop down list", "",VLOOKUP(A38,Schools!$A$1:$B$265,2,FALSE))</f>
        <v/>
      </c>
      <c r="C38" s="5">
        <f>IF(B38="",0,VLOOKUP(B38,'Detail Data Income'!A36:AI299,18,FALSE))</f>
        <v>0</v>
      </c>
      <c r="D38" s="6"/>
      <c r="E38" s="7">
        <f t="shared" si="2"/>
        <v>0</v>
      </c>
      <c r="F38" s="7"/>
      <c r="G38" s="5">
        <f>IF(B38="",0,VLOOKUP(B38,'Detail Data Income'!$A$3:$U$266,19,FALSE))</f>
        <v>0</v>
      </c>
      <c r="H38" s="8">
        <f>IF(B38="",0,VLOOKUP(B38,'Detail Data Income'!$A$3:$T$266,20,FALSE))</f>
        <v>0</v>
      </c>
      <c r="I38" s="7">
        <f t="shared" si="3"/>
        <v>0</v>
      </c>
    </row>
    <row r="39" spans="1:9" ht="15" x14ac:dyDescent="0.25">
      <c r="C39" s="7"/>
      <c r="D39" s="9"/>
      <c r="E39" s="7"/>
      <c r="F39" s="7"/>
      <c r="G39" s="7"/>
    </row>
    <row r="40" spans="1:9" ht="15" x14ac:dyDescent="0.25">
      <c r="C40" s="7"/>
      <c r="D40" s="9"/>
      <c r="E40" s="7"/>
      <c r="F40" s="7"/>
      <c r="G40" s="7"/>
    </row>
    <row r="41" spans="1:9" ht="15.75" thickBot="1" x14ac:dyDescent="0.3">
      <c r="C41" s="10">
        <f>SUM(C5:C40)</f>
        <v>0</v>
      </c>
      <c r="D41" s="11">
        <f>SUM(D5:D40)</f>
        <v>0</v>
      </c>
      <c r="E41" s="10">
        <f>SUM(E5:E40)</f>
        <v>0</v>
      </c>
      <c r="F41" s="10"/>
      <c r="G41" s="10">
        <f>SUM(G5:G40)</f>
        <v>0</v>
      </c>
      <c r="H41" s="10">
        <f>SUM(H5:H40)</f>
        <v>0</v>
      </c>
      <c r="I41" s="10">
        <f>SUM(I5:I40)</f>
        <v>0</v>
      </c>
    </row>
    <row r="42" spans="1:9" ht="13.5" thickTop="1" x14ac:dyDescent="0.2">
      <c r="E42" s="12" t="str">
        <f>IF(D41=0," ","ERROR")</f>
        <v xml:space="preserve"> </v>
      </c>
      <c r="I42" s="12" t="str">
        <f>IF(H41=0," ","ERROR")</f>
        <v xml:space="preserve"> </v>
      </c>
    </row>
    <row r="44" spans="1:9" ht="15" x14ac:dyDescent="0.2">
      <c r="A44" s="13" t="s">
        <v>12</v>
      </c>
      <c r="B44" s="14"/>
    </row>
    <row r="49" spans="1:3" x14ac:dyDescent="0.2">
      <c r="A49" s="15"/>
      <c r="B49" s="16"/>
      <c r="C49" s="16"/>
    </row>
    <row r="50" spans="1:3" x14ac:dyDescent="0.2">
      <c r="A50" s="17" t="s">
        <v>13</v>
      </c>
      <c r="B50" s="18"/>
    </row>
    <row r="52" spans="1:3" x14ac:dyDescent="0.2">
      <c r="A52" s="19"/>
      <c r="B52" s="20"/>
      <c r="C52" s="20"/>
    </row>
    <row r="53" spans="1:3" x14ac:dyDescent="0.2">
      <c r="A53" s="15"/>
      <c r="B53" s="16"/>
      <c r="C53" s="16"/>
    </row>
    <row r="54" spans="1:3" x14ac:dyDescent="0.2">
      <c r="A54" s="17" t="s">
        <v>14</v>
      </c>
      <c r="B54" s="18"/>
    </row>
  </sheetData>
  <dataValidations count="1">
    <dataValidation type="list" allowBlank="1" showInputMessage="1" showErrorMessage="1" sqref="A5:A38">
      <formula1>schools2</formula1>
    </dataValidation>
  </dataValidations>
  <pageMargins left="0.7" right="0.7" top="0.75" bottom="0.75" header="0.3" footer="0.3"/>
  <pageSetup scale="66" orientation="landscape" r:id="rId1"/>
  <headerFooter>
    <oddHeader>&amp;C2013-14 Charter SELPA Income Re-Allocation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E287"/>
  <sheetViews>
    <sheetView workbookViewId="0">
      <selection sqref="A1:XFD1048576"/>
    </sheetView>
  </sheetViews>
  <sheetFormatPr defaultRowHeight="15" x14ac:dyDescent="0.25"/>
  <cols>
    <col min="1" max="1" width="16.28515625" style="21" bestFit="1" customWidth="1"/>
    <col min="2" max="2" width="26.85546875" style="57" customWidth="1"/>
    <col min="3" max="3" width="59.5703125" customWidth="1"/>
    <col min="4" max="4" width="10.85546875" style="36" customWidth="1"/>
    <col min="5" max="5" width="13.140625" style="36" customWidth="1"/>
    <col min="6" max="6" width="10.7109375" style="36" customWidth="1"/>
    <col min="7" max="13" width="13.28515625" style="36" customWidth="1"/>
    <col min="14" max="14" width="14.28515625" style="36" customWidth="1"/>
    <col min="15" max="16" width="10.7109375" style="45" customWidth="1"/>
    <col min="17" max="17" width="10.7109375" style="36" customWidth="1"/>
    <col min="18" max="20" width="14.28515625" style="36" customWidth="1"/>
    <col min="21" max="23" width="16.5703125" style="36" customWidth="1"/>
    <col min="24" max="27" width="18.5703125" style="36" customWidth="1"/>
    <col min="28" max="29" width="15" style="36" customWidth="1"/>
    <col min="30" max="30" width="11.5703125" style="36" bestFit="1" customWidth="1"/>
    <col min="31" max="31" width="16.85546875" style="36" customWidth="1"/>
    <col min="32" max="32" width="18.5703125" style="36" customWidth="1"/>
    <col min="33" max="33" width="16.85546875" style="36" customWidth="1"/>
    <col min="34" max="34" width="18.5703125" style="36" customWidth="1"/>
    <col min="35" max="35" width="14.85546875" style="36" customWidth="1"/>
    <col min="36" max="36" width="11.28515625" style="36" bestFit="1" customWidth="1"/>
    <col min="37" max="16384" width="9.140625" style="36"/>
  </cols>
  <sheetData>
    <row r="1" spans="1:35" s="22" customFormat="1" ht="11.25" customHeight="1" thickBot="1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  <c r="P1" s="22">
        <v>16</v>
      </c>
      <c r="Q1" s="22">
        <v>17</v>
      </c>
      <c r="R1" s="22">
        <v>18</v>
      </c>
      <c r="S1" s="22">
        <v>19</v>
      </c>
      <c r="T1" s="22">
        <v>20</v>
      </c>
      <c r="U1" s="22">
        <v>21</v>
      </c>
      <c r="V1" s="22">
        <v>22</v>
      </c>
      <c r="W1" s="22">
        <v>23</v>
      </c>
      <c r="X1" s="22">
        <v>24</v>
      </c>
      <c r="Y1" s="22">
        <v>25</v>
      </c>
      <c r="Z1" s="22">
        <v>26</v>
      </c>
      <c r="AA1" s="22">
        <v>27</v>
      </c>
      <c r="AB1" s="22">
        <v>28</v>
      </c>
      <c r="AC1" s="22">
        <v>29</v>
      </c>
      <c r="AD1" s="22">
        <v>30</v>
      </c>
      <c r="AE1" s="22">
        <v>31</v>
      </c>
      <c r="AF1" s="22">
        <v>32</v>
      </c>
      <c r="AG1" s="22">
        <v>33</v>
      </c>
      <c r="AH1" s="22">
        <v>34</v>
      </c>
      <c r="AI1" s="22">
        <v>35</v>
      </c>
    </row>
    <row r="2" spans="1:35" ht="39" thickBot="1" x14ac:dyDescent="0.25">
      <c r="A2" s="23" t="s">
        <v>279</v>
      </c>
      <c r="B2" s="24" t="s">
        <v>280</v>
      </c>
      <c r="C2" s="25" t="s">
        <v>281</v>
      </c>
      <c r="D2" s="26" t="s">
        <v>282</v>
      </c>
      <c r="E2" s="27" t="s">
        <v>283</v>
      </c>
      <c r="F2" s="28" t="s">
        <v>284</v>
      </c>
      <c r="G2" s="27" t="s">
        <v>285</v>
      </c>
      <c r="H2" s="29" t="s">
        <v>286</v>
      </c>
      <c r="I2" s="30" t="s">
        <v>287</v>
      </c>
      <c r="J2" s="30" t="s">
        <v>288</v>
      </c>
      <c r="K2" s="30" t="s">
        <v>289</v>
      </c>
      <c r="L2" s="29" t="s">
        <v>290</v>
      </c>
      <c r="M2" s="30" t="s">
        <v>291</v>
      </c>
      <c r="N2" s="30" t="s">
        <v>292</v>
      </c>
      <c r="O2" s="31" t="s">
        <v>293</v>
      </c>
      <c r="P2" s="31" t="s">
        <v>294</v>
      </c>
      <c r="Q2" s="29" t="s">
        <v>295</v>
      </c>
      <c r="R2" s="30" t="s">
        <v>296</v>
      </c>
      <c r="S2" s="30" t="s">
        <v>297</v>
      </c>
      <c r="T2" s="30" t="s">
        <v>298</v>
      </c>
      <c r="U2" s="30" t="s">
        <v>299</v>
      </c>
      <c r="V2" s="30" t="s">
        <v>300</v>
      </c>
      <c r="W2" s="30" t="s">
        <v>301</v>
      </c>
      <c r="X2" s="29" t="s">
        <v>302</v>
      </c>
      <c r="Y2" s="30" t="s">
        <v>303</v>
      </c>
      <c r="Z2" s="32" t="s">
        <v>304</v>
      </c>
      <c r="AA2" s="33" t="s">
        <v>305</v>
      </c>
      <c r="AB2" s="33" t="s">
        <v>306</v>
      </c>
      <c r="AC2" s="33" t="s">
        <v>307</v>
      </c>
      <c r="AD2" s="33" t="s">
        <v>308</v>
      </c>
      <c r="AE2" s="33" t="s">
        <v>309</v>
      </c>
      <c r="AF2" s="33" t="s">
        <v>310</v>
      </c>
      <c r="AG2" s="33" t="s">
        <v>311</v>
      </c>
      <c r="AH2" s="34" t="s">
        <v>312</v>
      </c>
      <c r="AI2" s="35" t="s">
        <v>313</v>
      </c>
    </row>
    <row r="3" spans="1:35" ht="13.5" thickBot="1" x14ac:dyDescent="0.25">
      <c r="A3" s="37">
        <v>37682130127068</v>
      </c>
      <c r="B3" s="38" t="s">
        <v>314</v>
      </c>
      <c r="C3" s="39" t="s">
        <v>15</v>
      </c>
      <c r="D3" s="40"/>
      <c r="E3" s="40"/>
      <c r="F3" s="40">
        <v>0</v>
      </c>
      <c r="G3" s="40"/>
      <c r="H3" s="40">
        <f>VLOOKUP($A3,'[15]Compiled Income'!$B$5:$AI$268,9,FALSE)</f>
        <v>42840</v>
      </c>
      <c r="I3" s="40">
        <f>VLOOKUP(A3,'[15]Compiled Income'!$B$5:$AI$268,14,FALSE)</f>
        <v>0</v>
      </c>
      <c r="J3" s="40">
        <f>VLOOKUP(A3,'[15]Compiled Income'!$B$5:$AI$268,15,FALSE)</f>
        <v>0</v>
      </c>
      <c r="K3" s="40">
        <f>VLOOKUP(A3,'[15]Compiled Income'!$B$5:$AI$268,16,FALSE)</f>
        <v>0</v>
      </c>
      <c r="L3" s="40">
        <f>VLOOKUP(A3,'[15]Compiled Income'!$B$5:$AI$268,12,FALSE)+VLOOKUP(A3,'[15]Compiled Income'!$B$5:$AI$268,13,FALSE)</f>
        <v>-9</v>
      </c>
      <c r="M3" s="40">
        <f>VLOOKUP(A3,'[15]Compiled Income'!$B$5:$AI$268,10,FALSE)</f>
        <v>0</v>
      </c>
      <c r="N3" s="41">
        <f>SUM(H3:M3)</f>
        <v>42831</v>
      </c>
      <c r="O3" s="42">
        <f>VLOOKUP(A3,'[16]2015-16 Budget (June 2016)'!$B$7:$K$270,10,FALSE)</f>
        <v>2326</v>
      </c>
      <c r="P3" s="42">
        <v>0</v>
      </c>
      <c r="Q3" s="41">
        <f>SUM(O3:P3)</f>
        <v>2326</v>
      </c>
      <c r="R3" s="40">
        <f>SUM(Q3+N3)</f>
        <v>45157</v>
      </c>
      <c r="S3" s="40">
        <f>VLOOKUP($A3,'[15]Compiled Income'!$B$5:$AI$268,5,FALSE)</f>
        <v>0</v>
      </c>
      <c r="T3" s="40">
        <f>VLOOKUP($A3,'[15]Compiled Income'!$B$5:$AI$268,6,FALSE)</f>
        <v>0</v>
      </c>
      <c r="U3" s="41">
        <f>SUM(S3:T3)</f>
        <v>0</v>
      </c>
      <c r="V3" s="41" t="str">
        <f>IF(VLOOKUP(A3,[17]FederalExpenditureReport!$E$3:$AE$237,26,FALSE)&gt;0,"Yes","No")</f>
        <v>No</v>
      </c>
      <c r="W3" s="40">
        <f>U3+Z3</f>
        <v>0</v>
      </c>
      <c r="X3" s="41">
        <f>VLOOKUP($A3,'[15]Compiled Income'!$B$5:$AI$268,24,FALSE)</f>
        <v>3000</v>
      </c>
      <c r="Y3" s="41">
        <f>VLOOKUP($A3,'[15]Compiled Income'!$B$5:$AI$268,28,FALSE)</f>
        <v>0</v>
      </c>
      <c r="Z3" s="41">
        <f>VLOOKUP($A3,'[15]Compiled Income'!$B$5:$AI$268,32,FALSE)</f>
        <v>0</v>
      </c>
      <c r="AA3" s="40"/>
      <c r="AB3" s="40"/>
      <c r="AC3" s="40">
        <f>AA3+AB3</f>
        <v>0</v>
      </c>
      <c r="AD3" s="40"/>
      <c r="AE3" s="40">
        <f>AC3+AD3</f>
        <v>0</v>
      </c>
      <c r="AF3" s="40"/>
      <c r="AG3" s="40"/>
      <c r="AH3" s="40">
        <f>AF3+AG3</f>
        <v>0</v>
      </c>
      <c r="AI3" s="40">
        <v>0</v>
      </c>
    </row>
    <row r="4" spans="1:35" ht="13.5" thickBot="1" x14ac:dyDescent="0.25">
      <c r="A4" s="37">
        <v>37682130127084</v>
      </c>
      <c r="B4" s="38" t="s">
        <v>314</v>
      </c>
      <c r="C4" s="39" t="s">
        <v>16</v>
      </c>
      <c r="D4" s="40"/>
      <c r="E4" s="40"/>
      <c r="F4" s="40">
        <v>0</v>
      </c>
      <c r="G4" s="40"/>
      <c r="H4" s="40">
        <f>VLOOKUP($A4,'[15]Compiled Income'!$B$5:$AI$268,9,FALSE)</f>
        <v>95771</v>
      </c>
      <c r="I4" s="40">
        <f>VLOOKUP(A4,'[15]Compiled Income'!$B$5:$AI$268,14,FALSE)</f>
        <v>0</v>
      </c>
      <c r="J4" s="40">
        <f>VLOOKUP(A4,'[15]Compiled Income'!$B$5:$AI$268,15,FALSE)</f>
        <v>0</v>
      </c>
      <c r="K4" s="40">
        <f>VLOOKUP(A4,'[15]Compiled Income'!$B$5:$AI$268,16,FALSE)</f>
        <v>0</v>
      </c>
      <c r="L4" s="40">
        <f>VLOOKUP(A4,'[15]Compiled Income'!$B$5:$AI$268,12,FALSE)+VLOOKUP(A4,'[15]Compiled Income'!$B$5:$AI$268,13,FALSE)</f>
        <v>-9</v>
      </c>
      <c r="M4" s="40">
        <f>VLOOKUP(A4,'[15]Compiled Income'!$B$5:$AI$268,10,FALSE)</f>
        <v>0</v>
      </c>
      <c r="N4" s="41">
        <f t="shared" ref="N4:N67" si="0">SUM(H4:M4)</f>
        <v>95762</v>
      </c>
      <c r="O4" s="42">
        <f>VLOOKUP(A4,'[16]2015-16 Budget (June 2016)'!$B$7:$K$270,10,FALSE)</f>
        <v>5197</v>
      </c>
      <c r="P4" s="42">
        <v>0</v>
      </c>
      <c r="Q4" s="41">
        <f t="shared" ref="Q4:Q67" si="1">SUM(O4:P4)</f>
        <v>5197</v>
      </c>
      <c r="R4" s="40">
        <f t="shared" ref="R4:R67" si="2">SUM(Q4+N4)</f>
        <v>100959</v>
      </c>
      <c r="S4" s="40">
        <f>VLOOKUP($A4,'[15]Compiled Income'!$B$5:$AI$268,5,FALSE)</f>
        <v>0</v>
      </c>
      <c r="T4" s="40">
        <f>VLOOKUP($A4,'[15]Compiled Income'!$B$5:$AI$268,6,FALSE)</f>
        <v>0</v>
      </c>
      <c r="U4" s="41">
        <f t="shared" ref="U4:U67" si="3">SUM(S4:T4)</f>
        <v>0</v>
      </c>
      <c r="V4" s="41" t="str">
        <f>IF(VLOOKUP(A4,[17]FederalExpenditureReport!$E$3:$AE$237,26,FALSE)&gt;0,"Yes","No")</f>
        <v>No</v>
      </c>
      <c r="W4" s="40">
        <f t="shared" ref="W4:W67" si="4">U4+Z4</f>
        <v>0</v>
      </c>
      <c r="X4" s="41">
        <f>VLOOKUP($A4,'[15]Compiled Income'!$B$5:$AI$268,24,FALSE)</f>
        <v>6000</v>
      </c>
      <c r="Y4" s="41">
        <f>VLOOKUP($A4,'[15]Compiled Income'!$B$5:$AI$268,28,FALSE)</f>
        <v>0</v>
      </c>
      <c r="Z4" s="41">
        <f>VLOOKUP($A4,'[15]Compiled Income'!$B$5:$AI$268,32,FALSE)</f>
        <v>0</v>
      </c>
      <c r="AA4" s="40">
        <f>VLOOKUP(A4,'[18]2016-17 Budget (June 2016)'!$C$7:$U$301,18,FALSE)</f>
        <v>225643</v>
      </c>
      <c r="AB4" s="40"/>
      <c r="AC4" s="40">
        <f t="shared" ref="AC4:AC67" si="5">AA4+AB4</f>
        <v>225643</v>
      </c>
      <c r="AD4" s="40">
        <f>VLOOKUP($A4,'[18]2016-17 Budget (June 2016)'!$C$7:$U$301,10,FALSE)</f>
        <v>13283</v>
      </c>
      <c r="AE4" s="40">
        <f t="shared" ref="AE4:AE67" si="6">AC4+AD4</f>
        <v>238926</v>
      </c>
      <c r="AF4" s="40">
        <f>VLOOKUP($A4,'[18]2016-17 Budget (June 2016)'!$C$7:$U$301,19,FALSE)</f>
        <v>26750</v>
      </c>
      <c r="AG4" s="40"/>
      <c r="AH4" s="40">
        <f t="shared" ref="AH4:AH67" si="7">AF4+AG4</f>
        <v>26750</v>
      </c>
      <c r="AI4" s="40">
        <v>0</v>
      </c>
    </row>
    <row r="5" spans="1:35" ht="13.5" thickBot="1" x14ac:dyDescent="0.25">
      <c r="A5" s="37">
        <v>37682130127035</v>
      </c>
      <c r="B5" s="38" t="s">
        <v>314</v>
      </c>
      <c r="C5" s="39" t="s">
        <v>17</v>
      </c>
      <c r="D5" s="40"/>
      <c r="E5" s="40"/>
      <c r="F5" s="40">
        <v>0</v>
      </c>
      <c r="G5" s="40"/>
      <c r="H5" s="40">
        <f>VLOOKUP($A5,'[15]Compiled Income'!$B$5:$AI$268,9,FALSE)</f>
        <v>14547</v>
      </c>
      <c r="I5" s="40">
        <f>VLOOKUP(A5,'[15]Compiled Income'!$B$5:$AI$268,14,FALSE)</f>
        <v>0</v>
      </c>
      <c r="J5" s="40">
        <f>VLOOKUP(A5,'[15]Compiled Income'!$B$5:$AI$268,15,FALSE)</f>
        <v>0</v>
      </c>
      <c r="K5" s="40">
        <f>VLOOKUP(A5,'[15]Compiled Income'!$B$5:$AI$268,16,FALSE)</f>
        <v>0</v>
      </c>
      <c r="L5" s="40">
        <f>VLOOKUP(A5,'[15]Compiled Income'!$B$5:$AI$268,12,FALSE)+VLOOKUP(A5,'[15]Compiled Income'!$B$5:$AI$268,13,FALSE)</f>
        <v>-9</v>
      </c>
      <c r="M5" s="40">
        <f>VLOOKUP(A5,'[15]Compiled Income'!$B$5:$AI$268,10,FALSE)</f>
        <v>0</v>
      </c>
      <c r="N5" s="41">
        <f t="shared" si="0"/>
        <v>14538</v>
      </c>
      <c r="O5" s="42">
        <f>VLOOKUP(A5,'[16]2015-16 Budget (June 2016)'!$B$7:$K$270,10,FALSE)</f>
        <v>790</v>
      </c>
      <c r="P5" s="42">
        <v>0</v>
      </c>
      <c r="Q5" s="41">
        <f t="shared" si="1"/>
        <v>790</v>
      </c>
      <c r="R5" s="40">
        <f t="shared" si="2"/>
        <v>15328</v>
      </c>
      <c r="S5" s="40">
        <f>VLOOKUP($A5,'[15]Compiled Income'!$B$5:$AI$268,5,FALSE)</f>
        <v>0</v>
      </c>
      <c r="T5" s="40">
        <f>VLOOKUP($A5,'[15]Compiled Income'!$B$5:$AI$268,6,FALSE)</f>
        <v>0</v>
      </c>
      <c r="U5" s="41">
        <f t="shared" si="3"/>
        <v>0</v>
      </c>
      <c r="V5" s="41" t="str">
        <f>IF(VLOOKUP(A5,[17]FederalExpenditureReport!$E$3:$AE$237,26,FALSE)&gt;0,"Yes","No")</f>
        <v>No</v>
      </c>
      <c r="W5" s="40">
        <f t="shared" si="4"/>
        <v>0</v>
      </c>
      <c r="X5" s="41">
        <f>VLOOKUP($A5,'[15]Compiled Income'!$B$5:$AI$268,24,FALSE)</f>
        <v>0</v>
      </c>
      <c r="Y5" s="41">
        <f>VLOOKUP($A5,'[15]Compiled Income'!$B$5:$AI$268,28,FALSE)</f>
        <v>0</v>
      </c>
      <c r="Z5" s="41">
        <f>VLOOKUP($A5,'[15]Compiled Income'!$B$5:$AI$268,32,FALSE)</f>
        <v>0</v>
      </c>
      <c r="AA5" s="40"/>
      <c r="AB5" s="40"/>
      <c r="AC5" s="40">
        <f t="shared" si="5"/>
        <v>0</v>
      </c>
      <c r="AD5" s="40"/>
      <c r="AE5" s="40">
        <f t="shared" si="6"/>
        <v>0</v>
      </c>
      <c r="AF5" s="40"/>
      <c r="AG5" s="40"/>
      <c r="AH5" s="40">
        <f t="shared" si="7"/>
        <v>0</v>
      </c>
      <c r="AI5" s="40">
        <v>0</v>
      </c>
    </row>
    <row r="6" spans="1:35" ht="13.5" thickBot="1" x14ac:dyDescent="0.25">
      <c r="A6" s="37">
        <v>37682130127050</v>
      </c>
      <c r="B6" s="38" t="s">
        <v>314</v>
      </c>
      <c r="C6" s="39" t="s">
        <v>18</v>
      </c>
      <c r="D6" s="40"/>
      <c r="E6" s="40"/>
      <c r="F6" s="40">
        <v>0</v>
      </c>
      <c r="G6" s="40"/>
      <c r="H6" s="40">
        <f>VLOOKUP($A6,'[15]Compiled Income'!$B$5:$AI$268,9,FALSE)</f>
        <v>22803</v>
      </c>
      <c r="I6" s="40">
        <f>VLOOKUP(A6,'[15]Compiled Income'!$B$5:$AI$268,14,FALSE)</f>
        <v>0</v>
      </c>
      <c r="J6" s="40">
        <f>VLOOKUP(A6,'[15]Compiled Income'!$B$5:$AI$268,15,FALSE)</f>
        <v>0</v>
      </c>
      <c r="K6" s="40">
        <f>VLOOKUP(A6,'[15]Compiled Income'!$B$5:$AI$268,16,FALSE)</f>
        <v>0</v>
      </c>
      <c r="L6" s="40">
        <f>VLOOKUP(A6,'[15]Compiled Income'!$B$5:$AI$268,12,FALSE)+VLOOKUP(A6,'[15]Compiled Income'!$B$5:$AI$268,13,FALSE)</f>
        <v>-8</v>
      </c>
      <c r="M6" s="40">
        <f>VLOOKUP(A6,'[15]Compiled Income'!$B$5:$AI$268,10,FALSE)</f>
        <v>0</v>
      </c>
      <c r="N6" s="41">
        <f t="shared" si="0"/>
        <v>22795</v>
      </c>
      <c r="O6" s="42">
        <f>VLOOKUP(A6,'[16]2015-16 Budget (June 2016)'!$B$7:$K$270,10,FALSE)</f>
        <v>1238</v>
      </c>
      <c r="P6" s="42">
        <v>0</v>
      </c>
      <c r="Q6" s="41">
        <f t="shared" si="1"/>
        <v>1238</v>
      </c>
      <c r="R6" s="40">
        <f t="shared" si="2"/>
        <v>24033</v>
      </c>
      <c r="S6" s="40">
        <f>VLOOKUP($A6,'[15]Compiled Income'!$B$5:$AI$268,5,FALSE)</f>
        <v>0</v>
      </c>
      <c r="T6" s="40">
        <f>VLOOKUP($A6,'[15]Compiled Income'!$B$5:$AI$268,6,FALSE)</f>
        <v>0</v>
      </c>
      <c r="U6" s="41">
        <f t="shared" si="3"/>
        <v>0</v>
      </c>
      <c r="V6" s="41" t="str">
        <f>IF(VLOOKUP(A6,[17]FederalExpenditureReport!$E$3:$AE$237,26,FALSE)&gt;0,"Yes","No")</f>
        <v>No</v>
      </c>
      <c r="W6" s="40">
        <f t="shared" si="4"/>
        <v>0</v>
      </c>
      <c r="X6" s="41">
        <f>VLOOKUP($A6,'[15]Compiled Income'!$B$5:$AI$268,24,FALSE)</f>
        <v>3000</v>
      </c>
      <c r="Y6" s="41">
        <f>VLOOKUP($A6,'[15]Compiled Income'!$B$5:$AI$268,28,FALSE)</f>
        <v>0</v>
      </c>
      <c r="Z6" s="41">
        <f>VLOOKUP($A6,'[15]Compiled Income'!$B$5:$AI$268,32,FALSE)</f>
        <v>0</v>
      </c>
      <c r="AA6" s="40"/>
      <c r="AB6" s="40"/>
      <c r="AC6" s="40">
        <f t="shared" si="5"/>
        <v>0</v>
      </c>
      <c r="AD6" s="40"/>
      <c r="AE6" s="40">
        <f t="shared" si="6"/>
        <v>0</v>
      </c>
      <c r="AF6" s="40"/>
      <c r="AG6" s="40"/>
      <c r="AH6" s="40">
        <f t="shared" si="7"/>
        <v>0</v>
      </c>
      <c r="AI6" s="40">
        <v>0</v>
      </c>
    </row>
    <row r="7" spans="1:35" ht="13.5" thickBot="1" x14ac:dyDescent="0.25">
      <c r="A7" s="37">
        <v>10623310130880</v>
      </c>
      <c r="B7" s="38" t="s">
        <v>314</v>
      </c>
      <c r="C7" s="39" t="s">
        <v>19</v>
      </c>
      <c r="D7" s="40">
        <v>45470.861268999994</v>
      </c>
      <c r="E7" s="40"/>
      <c r="F7" s="40">
        <v>5735</v>
      </c>
      <c r="G7" s="40"/>
      <c r="H7" s="40">
        <f>VLOOKUP($A7,'[15]Compiled Income'!$B$5:$AI$268,9,FALSE)</f>
        <v>64659</v>
      </c>
      <c r="I7" s="40">
        <f>VLOOKUP(A7,'[15]Compiled Income'!$B$5:$AI$268,14,FALSE)</f>
        <v>0</v>
      </c>
      <c r="J7" s="40">
        <f>VLOOKUP(A7,'[15]Compiled Income'!$B$5:$AI$268,15,FALSE)</f>
        <v>0</v>
      </c>
      <c r="K7" s="40">
        <f>VLOOKUP(A7,'[15]Compiled Income'!$B$5:$AI$268,16,FALSE)</f>
        <v>0</v>
      </c>
      <c r="L7" s="40">
        <f>VLOOKUP(A7,'[15]Compiled Income'!$B$5:$AI$268,12,FALSE)+VLOOKUP(A7,'[15]Compiled Income'!$B$5:$AI$268,13,FALSE)</f>
        <v>1215</v>
      </c>
      <c r="M7" s="40">
        <f>VLOOKUP(A7,'[15]Compiled Income'!$B$5:$AI$268,10,FALSE)</f>
        <v>0</v>
      </c>
      <c r="N7" s="41">
        <f t="shared" si="0"/>
        <v>65874</v>
      </c>
      <c r="O7" s="42">
        <f>VLOOKUP(A7,'[16]2015-16 Budget (June 2016)'!$B$7:$K$270,10,FALSE)</f>
        <v>4009</v>
      </c>
      <c r="P7" s="42">
        <v>0</v>
      </c>
      <c r="Q7" s="41">
        <f t="shared" si="1"/>
        <v>4009</v>
      </c>
      <c r="R7" s="40">
        <f t="shared" si="2"/>
        <v>69883</v>
      </c>
      <c r="S7" s="40">
        <f>VLOOKUP($A7,'[15]Compiled Income'!$B$5:$AI$268,5,FALSE)</f>
        <v>0</v>
      </c>
      <c r="T7" s="40">
        <f>VLOOKUP($A7,'[15]Compiled Income'!$B$5:$AI$268,6,FALSE)</f>
        <v>0</v>
      </c>
      <c r="U7" s="41">
        <f t="shared" si="3"/>
        <v>0</v>
      </c>
      <c r="V7" s="41" t="str">
        <f>IF(VLOOKUP(A7,[17]FederalExpenditureReport!$E$3:$AE$237,26,FALSE)&gt;0,"Yes","No")</f>
        <v>No</v>
      </c>
      <c r="W7" s="40">
        <f t="shared" si="4"/>
        <v>0</v>
      </c>
      <c r="X7" s="41">
        <f>VLOOKUP($A7,'[15]Compiled Income'!$B$5:$AI$268,24,FALSE)</f>
        <v>0</v>
      </c>
      <c r="Y7" s="41">
        <f>VLOOKUP($A7,'[15]Compiled Income'!$B$5:$AI$268,28,FALSE)</f>
        <v>0</v>
      </c>
      <c r="Z7" s="41">
        <f>VLOOKUP($A7,'[15]Compiled Income'!$B$5:$AI$268,32,FALSE)</f>
        <v>0</v>
      </c>
      <c r="AA7" s="40">
        <f>VLOOKUP(A7,'[18]2016-17 Budget (June 2016)'!$C$7:$U$301,18,FALSE)</f>
        <v>94790</v>
      </c>
      <c r="AB7" s="40"/>
      <c r="AC7" s="40">
        <f t="shared" si="5"/>
        <v>94790</v>
      </c>
      <c r="AD7" s="40">
        <f>VLOOKUP($A7,'[18]2016-17 Budget (June 2016)'!$C$7:$U$301,10,FALSE)</f>
        <v>5811</v>
      </c>
      <c r="AE7" s="40">
        <f t="shared" si="6"/>
        <v>100601</v>
      </c>
      <c r="AF7" s="40">
        <f>VLOOKUP($A7,'[18]2016-17 Budget (June 2016)'!$C$7:$U$301,19,FALSE)</f>
        <v>15625</v>
      </c>
      <c r="AG7" s="40"/>
      <c r="AH7" s="40">
        <f t="shared" si="7"/>
        <v>15625</v>
      </c>
      <c r="AI7" s="40">
        <v>0</v>
      </c>
    </row>
    <row r="8" spans="1:35" ht="13.5" thickBot="1" x14ac:dyDescent="0.25">
      <c r="A8" s="37">
        <v>19753090130781</v>
      </c>
      <c r="B8" s="38" t="s">
        <v>314</v>
      </c>
      <c r="C8" s="39" t="s">
        <v>20</v>
      </c>
      <c r="D8" s="40">
        <v>42262.278960099997</v>
      </c>
      <c r="E8" s="40"/>
      <c r="F8" s="40">
        <v>0</v>
      </c>
      <c r="G8" s="40"/>
      <c r="H8" s="40">
        <f>VLOOKUP($A8,'[15]Compiled Income'!$B$5:$AI$268,9,FALSE)</f>
        <v>19292</v>
      </c>
      <c r="I8" s="40">
        <f>VLOOKUP(A8,'[15]Compiled Income'!$B$5:$AI$268,14,FALSE)</f>
        <v>0</v>
      </c>
      <c r="J8" s="40">
        <f>VLOOKUP(A8,'[15]Compiled Income'!$B$5:$AI$268,15,FALSE)</f>
        <v>0</v>
      </c>
      <c r="K8" s="40">
        <f>VLOOKUP(A8,'[15]Compiled Income'!$B$5:$AI$268,16,FALSE)</f>
        <v>0</v>
      </c>
      <c r="L8" s="40">
        <f>VLOOKUP(A8,'[15]Compiled Income'!$B$5:$AI$268,12,FALSE)+VLOOKUP(A8,'[15]Compiled Income'!$B$5:$AI$268,13,FALSE)</f>
        <v>-286</v>
      </c>
      <c r="M8" s="40">
        <f>VLOOKUP(A8,'[15]Compiled Income'!$B$5:$AI$268,10,FALSE)</f>
        <v>0</v>
      </c>
      <c r="N8" s="41">
        <f t="shared" si="0"/>
        <v>19006</v>
      </c>
      <c r="O8" s="42">
        <f>VLOOKUP(A8,'[16]2015-16 Budget (June 2016)'!$B$7:$K$270,10,FALSE)</f>
        <v>803</v>
      </c>
      <c r="P8" s="42">
        <v>0</v>
      </c>
      <c r="Q8" s="41">
        <f t="shared" si="1"/>
        <v>803</v>
      </c>
      <c r="R8" s="40">
        <f t="shared" si="2"/>
        <v>19809</v>
      </c>
      <c r="S8" s="40">
        <f>VLOOKUP($A8,'[15]Compiled Income'!$B$5:$AI$268,5,FALSE)</f>
        <v>0</v>
      </c>
      <c r="T8" s="40">
        <f>VLOOKUP($A8,'[15]Compiled Income'!$B$5:$AI$268,6,FALSE)</f>
        <v>0</v>
      </c>
      <c r="U8" s="41">
        <f t="shared" si="3"/>
        <v>0</v>
      </c>
      <c r="V8" s="41" t="str">
        <f>IF(VLOOKUP(A8,[17]FederalExpenditureReport!$E$3:$AE$237,26,FALSE)&gt;0,"Yes","No")</f>
        <v>No</v>
      </c>
      <c r="W8" s="40">
        <f t="shared" si="4"/>
        <v>0</v>
      </c>
      <c r="X8" s="41">
        <f>VLOOKUP($A8,'[15]Compiled Income'!$B$5:$AI$268,24,FALSE)</f>
        <v>0</v>
      </c>
      <c r="Y8" s="41">
        <f>VLOOKUP($A8,'[15]Compiled Income'!$B$5:$AI$268,28,FALSE)</f>
        <v>0</v>
      </c>
      <c r="Z8" s="41">
        <f>VLOOKUP($A8,'[15]Compiled Income'!$B$5:$AI$268,32,FALSE)</f>
        <v>0</v>
      </c>
      <c r="AA8" s="40">
        <f>VLOOKUP(A8,'[18]2016-17 Budget (June 2016)'!$C$7:$U$301,18,FALSE)</f>
        <v>21323</v>
      </c>
      <c r="AB8" s="40"/>
      <c r="AC8" s="40">
        <f t="shared" si="5"/>
        <v>21323</v>
      </c>
      <c r="AD8" s="40">
        <f>VLOOKUP($A8,'[18]2016-17 Budget (June 2016)'!$C$7:$U$301,10,FALSE)</f>
        <v>1312</v>
      </c>
      <c r="AE8" s="40">
        <f t="shared" si="6"/>
        <v>22635</v>
      </c>
      <c r="AF8" s="40">
        <f>VLOOKUP($A8,'[18]2016-17 Budget (June 2016)'!$C$7:$U$301,19,FALSE)</f>
        <v>3625</v>
      </c>
      <c r="AG8" s="40"/>
      <c r="AH8" s="40">
        <f t="shared" si="7"/>
        <v>3625</v>
      </c>
      <c r="AI8" s="40">
        <v>0</v>
      </c>
    </row>
    <row r="9" spans="1:35" ht="13.5" thickBot="1" x14ac:dyDescent="0.25">
      <c r="A9" s="37">
        <v>19753090130773</v>
      </c>
      <c r="B9" s="38" t="s">
        <v>314</v>
      </c>
      <c r="C9" s="39" t="s">
        <v>21</v>
      </c>
      <c r="D9" s="40">
        <v>45542.48000000001</v>
      </c>
      <c r="E9" s="40"/>
      <c r="F9" s="40">
        <v>0</v>
      </c>
      <c r="G9" s="40"/>
      <c r="H9" s="40">
        <f>VLOOKUP($A9,'[15]Compiled Income'!$B$5:$AI$268,9,FALSE)</f>
        <v>54730</v>
      </c>
      <c r="I9" s="40">
        <f>VLOOKUP(A9,'[15]Compiled Income'!$B$5:$AI$268,14,FALSE)</f>
        <v>0</v>
      </c>
      <c r="J9" s="40">
        <f>VLOOKUP(A9,'[15]Compiled Income'!$B$5:$AI$268,15,FALSE)</f>
        <v>0</v>
      </c>
      <c r="K9" s="40">
        <f>VLOOKUP(A9,'[15]Compiled Income'!$B$5:$AI$268,16,FALSE)</f>
        <v>0</v>
      </c>
      <c r="L9" s="40">
        <f>VLOOKUP(A9,'[15]Compiled Income'!$B$5:$AI$268,12,FALSE)+VLOOKUP(A9,'[15]Compiled Income'!$B$5:$AI$268,13,FALSE)</f>
        <v>3211</v>
      </c>
      <c r="M9" s="40">
        <f>VLOOKUP(A9,'[15]Compiled Income'!$B$5:$AI$268,10,FALSE)</f>
        <v>0</v>
      </c>
      <c r="N9" s="41">
        <f t="shared" si="0"/>
        <v>57941</v>
      </c>
      <c r="O9" s="42">
        <f>VLOOKUP(A9,'[16]2015-16 Budget (June 2016)'!$B$7:$K$270,10,FALSE)</f>
        <v>2621</v>
      </c>
      <c r="P9" s="42">
        <v>0</v>
      </c>
      <c r="Q9" s="41">
        <f t="shared" si="1"/>
        <v>2621</v>
      </c>
      <c r="R9" s="40">
        <f t="shared" si="2"/>
        <v>60562</v>
      </c>
      <c r="S9" s="40">
        <f>VLOOKUP($A9,'[15]Compiled Income'!$B$5:$AI$268,5,FALSE)</f>
        <v>0</v>
      </c>
      <c r="T9" s="40">
        <f>VLOOKUP($A9,'[15]Compiled Income'!$B$5:$AI$268,6,FALSE)</f>
        <v>0</v>
      </c>
      <c r="U9" s="41">
        <f t="shared" si="3"/>
        <v>0</v>
      </c>
      <c r="V9" s="41" t="str">
        <f>IF(VLOOKUP(A9,[17]FederalExpenditureReport!$E$3:$AE$237,26,FALSE)&gt;0,"Yes","No")</f>
        <v>No</v>
      </c>
      <c r="W9" s="40">
        <f t="shared" si="4"/>
        <v>0</v>
      </c>
      <c r="X9" s="41">
        <f>VLOOKUP($A9,'[15]Compiled Income'!$B$5:$AI$268,24,FALSE)</f>
        <v>0</v>
      </c>
      <c r="Y9" s="41">
        <f>VLOOKUP($A9,'[15]Compiled Income'!$B$5:$AI$268,28,FALSE)</f>
        <v>0</v>
      </c>
      <c r="Z9" s="41">
        <f>VLOOKUP($A9,'[15]Compiled Income'!$B$5:$AI$268,32,FALSE)</f>
        <v>0</v>
      </c>
      <c r="AA9" s="40"/>
      <c r="AB9" s="40"/>
      <c r="AC9" s="40">
        <f t="shared" si="5"/>
        <v>0</v>
      </c>
      <c r="AD9" s="40">
        <v>0</v>
      </c>
      <c r="AE9" s="40">
        <f t="shared" si="6"/>
        <v>0</v>
      </c>
      <c r="AF9" s="40"/>
      <c r="AG9" s="40"/>
      <c r="AH9" s="40">
        <f t="shared" si="7"/>
        <v>0</v>
      </c>
      <c r="AI9" s="40">
        <v>0</v>
      </c>
    </row>
    <row r="10" spans="1:35" ht="13.5" thickBot="1" x14ac:dyDescent="0.25">
      <c r="A10" s="37">
        <v>56725040127076</v>
      </c>
      <c r="B10" s="38" t="s">
        <v>314</v>
      </c>
      <c r="C10" s="39" t="s">
        <v>22</v>
      </c>
      <c r="D10" s="40">
        <v>122479.96000000002</v>
      </c>
      <c r="E10" s="40"/>
      <c r="F10" s="40">
        <v>0</v>
      </c>
      <c r="G10" s="40"/>
      <c r="H10" s="40">
        <f>VLOOKUP($A10,'[15]Compiled Income'!$B$5:$AI$268,9,FALSE)</f>
        <v>62472</v>
      </c>
      <c r="I10" s="40">
        <f>VLOOKUP(A10,'[15]Compiled Income'!$B$5:$AI$268,14,FALSE)</f>
        <v>0</v>
      </c>
      <c r="J10" s="40">
        <f>VLOOKUP(A10,'[15]Compiled Income'!$B$5:$AI$268,15,FALSE)</f>
        <v>0</v>
      </c>
      <c r="K10" s="40">
        <f>VLOOKUP(A10,'[15]Compiled Income'!$B$5:$AI$268,16,FALSE)</f>
        <v>0</v>
      </c>
      <c r="L10" s="40">
        <f>VLOOKUP(A10,'[15]Compiled Income'!$B$5:$AI$268,12,FALSE)+VLOOKUP(A10,'[15]Compiled Income'!$B$5:$AI$268,13,FALSE)</f>
        <v>-840</v>
      </c>
      <c r="M10" s="40">
        <f>VLOOKUP(A10,'[15]Compiled Income'!$B$5:$AI$268,10,FALSE)</f>
        <v>0</v>
      </c>
      <c r="N10" s="41">
        <f t="shared" si="0"/>
        <v>61632</v>
      </c>
      <c r="O10" s="42">
        <f>VLOOKUP(A10,'[16]2015-16 Budget (June 2016)'!$B$7:$K$270,10,FALSE)</f>
        <v>2789</v>
      </c>
      <c r="P10" s="42">
        <v>0</v>
      </c>
      <c r="Q10" s="41">
        <f t="shared" si="1"/>
        <v>2789</v>
      </c>
      <c r="R10" s="40">
        <f t="shared" si="2"/>
        <v>64421</v>
      </c>
      <c r="S10" s="40">
        <f>VLOOKUP($A10,'[15]Compiled Income'!$B$5:$AI$268,5,FALSE)</f>
        <v>0</v>
      </c>
      <c r="T10" s="40">
        <f>VLOOKUP($A10,'[15]Compiled Income'!$B$5:$AI$268,6,FALSE)</f>
        <v>0</v>
      </c>
      <c r="U10" s="41">
        <f t="shared" si="3"/>
        <v>0</v>
      </c>
      <c r="V10" s="41" t="str">
        <f>IF(VLOOKUP(A10,[17]FederalExpenditureReport!$E$3:$AE$237,26,FALSE)&gt;0,"Yes","No")</f>
        <v>No</v>
      </c>
      <c r="W10" s="40">
        <f t="shared" si="4"/>
        <v>0</v>
      </c>
      <c r="X10" s="41">
        <f>VLOOKUP($A10,'[15]Compiled Income'!$B$5:$AI$268,24,FALSE)</f>
        <v>0</v>
      </c>
      <c r="Y10" s="41">
        <f>VLOOKUP($A10,'[15]Compiled Income'!$B$5:$AI$268,28,FALSE)</f>
        <v>0</v>
      </c>
      <c r="Z10" s="41">
        <f>VLOOKUP($A10,'[15]Compiled Income'!$B$5:$AI$268,32,FALSE)</f>
        <v>0</v>
      </c>
      <c r="AA10" s="40"/>
      <c r="AB10" s="40"/>
      <c r="AC10" s="40">
        <f t="shared" si="5"/>
        <v>0</v>
      </c>
      <c r="AD10" s="40"/>
      <c r="AE10" s="40">
        <f t="shared" si="6"/>
        <v>0</v>
      </c>
      <c r="AF10" s="40"/>
      <c r="AG10" s="40"/>
      <c r="AH10" s="40">
        <f t="shared" si="7"/>
        <v>0</v>
      </c>
      <c r="AI10" s="40">
        <v>19019</v>
      </c>
    </row>
    <row r="11" spans="1:35" ht="13.5" thickBot="1" x14ac:dyDescent="0.25">
      <c r="A11" s="37">
        <v>49738820127092</v>
      </c>
      <c r="B11" s="38" t="s">
        <v>314</v>
      </c>
      <c r="C11" s="39" t="s">
        <v>23</v>
      </c>
      <c r="D11" s="40"/>
      <c r="E11" s="40"/>
      <c r="F11" s="40">
        <v>0</v>
      </c>
      <c r="G11" s="40"/>
      <c r="H11" s="40">
        <f>VLOOKUP($A11,'[15]Compiled Income'!$B$5:$AI$268,9,FALSE)</f>
        <v>150887</v>
      </c>
      <c r="I11" s="40">
        <f>VLOOKUP(A11,'[15]Compiled Income'!$B$5:$AI$268,14,FALSE)</f>
        <v>0</v>
      </c>
      <c r="J11" s="40">
        <f>VLOOKUP(A11,'[15]Compiled Income'!$B$5:$AI$268,15,FALSE)</f>
        <v>0</v>
      </c>
      <c r="K11" s="40">
        <f>VLOOKUP(A11,'[15]Compiled Income'!$B$5:$AI$268,16,FALSE)</f>
        <v>0</v>
      </c>
      <c r="L11" s="40">
        <f>VLOOKUP(A11,'[15]Compiled Income'!$B$5:$AI$268,12,FALSE)+VLOOKUP(A11,'[15]Compiled Income'!$B$5:$AI$268,13,FALSE)</f>
        <v>-9</v>
      </c>
      <c r="M11" s="40">
        <f>VLOOKUP(A11,'[15]Compiled Income'!$B$5:$AI$268,10,FALSE)</f>
        <v>0</v>
      </c>
      <c r="N11" s="41">
        <f t="shared" si="0"/>
        <v>150878</v>
      </c>
      <c r="O11" s="42">
        <f>VLOOKUP(A11,'[16]2015-16 Budget (June 2016)'!$B$7:$K$270,10,FALSE)</f>
        <v>8187</v>
      </c>
      <c r="P11" s="42">
        <v>0</v>
      </c>
      <c r="Q11" s="41">
        <f t="shared" si="1"/>
        <v>8187</v>
      </c>
      <c r="R11" s="40">
        <f t="shared" si="2"/>
        <v>159065</v>
      </c>
      <c r="S11" s="40">
        <f>VLOOKUP($A11,'[15]Compiled Income'!$B$5:$AI$268,5,FALSE)</f>
        <v>0</v>
      </c>
      <c r="T11" s="40">
        <f>VLOOKUP($A11,'[15]Compiled Income'!$B$5:$AI$268,6,FALSE)</f>
        <v>0</v>
      </c>
      <c r="U11" s="41">
        <f t="shared" si="3"/>
        <v>0</v>
      </c>
      <c r="V11" s="41" t="str">
        <f>IF(VLOOKUP(A11,[17]FederalExpenditureReport!$E$3:$AE$237,26,FALSE)&gt;0,"Yes","No")</f>
        <v>No</v>
      </c>
      <c r="W11" s="40">
        <f t="shared" si="4"/>
        <v>0</v>
      </c>
      <c r="X11" s="41">
        <f>VLOOKUP($A11,'[15]Compiled Income'!$B$5:$AI$268,24,FALSE)</f>
        <v>9000</v>
      </c>
      <c r="Y11" s="41">
        <f>VLOOKUP($A11,'[15]Compiled Income'!$B$5:$AI$268,28,FALSE)</f>
        <v>0</v>
      </c>
      <c r="Z11" s="41">
        <f>VLOOKUP($A11,'[15]Compiled Income'!$B$5:$AI$268,32,FALSE)</f>
        <v>0</v>
      </c>
      <c r="AA11" s="40">
        <f>VLOOKUP(A11,'[18]2016-17 Budget (June 2016)'!$C$7:$U$301,18,FALSE)</f>
        <v>189265</v>
      </c>
      <c r="AB11" s="40"/>
      <c r="AC11" s="40">
        <f t="shared" si="5"/>
        <v>189265</v>
      </c>
      <c r="AD11" s="40">
        <f>VLOOKUP($A11,'[18]2016-17 Budget (June 2016)'!$C$7:$U$301,10,FALSE)</f>
        <v>11935</v>
      </c>
      <c r="AE11" s="40">
        <f t="shared" si="6"/>
        <v>201200</v>
      </c>
      <c r="AF11" s="40">
        <f>VLOOKUP($A11,'[18]2016-17 Budget (June 2016)'!$C$7:$U$301,19,FALSE)</f>
        <v>37500</v>
      </c>
      <c r="AG11" s="40"/>
      <c r="AH11" s="40">
        <f t="shared" si="7"/>
        <v>37500</v>
      </c>
      <c r="AI11" s="40">
        <v>0</v>
      </c>
    </row>
    <row r="12" spans="1:35" ht="13.5" thickBot="1" x14ac:dyDescent="0.25">
      <c r="A12" s="37">
        <v>56725040127043</v>
      </c>
      <c r="B12" s="38" t="s">
        <v>314</v>
      </c>
      <c r="C12" s="39" t="s">
        <v>24</v>
      </c>
      <c r="D12" s="40">
        <v>85442.869492999977</v>
      </c>
      <c r="E12" s="40"/>
      <c r="F12" s="40">
        <v>5203</v>
      </c>
      <c r="G12" s="40"/>
      <c r="H12" s="40">
        <f>VLOOKUP($A12,'[15]Compiled Income'!$B$5:$AI$268,9,FALSE)</f>
        <v>178640</v>
      </c>
      <c r="I12" s="40">
        <f>VLOOKUP(A12,'[15]Compiled Income'!$B$5:$AI$268,14,FALSE)</f>
        <v>0</v>
      </c>
      <c r="J12" s="40">
        <f>VLOOKUP(A12,'[15]Compiled Income'!$B$5:$AI$268,15,FALSE)</f>
        <v>0</v>
      </c>
      <c r="K12" s="40">
        <f>VLOOKUP(A12,'[15]Compiled Income'!$B$5:$AI$268,16,FALSE)</f>
        <v>0</v>
      </c>
      <c r="L12" s="40">
        <f>VLOOKUP(A12,'[15]Compiled Income'!$B$5:$AI$268,12,FALSE)+VLOOKUP(A12,'[15]Compiled Income'!$B$5:$AI$268,13,FALSE)</f>
        <v>1500</v>
      </c>
      <c r="M12" s="40">
        <f>VLOOKUP(A12,'[15]Compiled Income'!$B$5:$AI$268,10,FALSE)</f>
        <v>0</v>
      </c>
      <c r="N12" s="41">
        <f t="shared" si="0"/>
        <v>180140</v>
      </c>
      <c r="O12" s="42">
        <f>VLOOKUP(A12,'[16]2015-16 Budget (June 2016)'!$B$7:$K$270,10,FALSE)</f>
        <v>9406</v>
      </c>
      <c r="P12" s="42">
        <v>0</v>
      </c>
      <c r="Q12" s="41">
        <f t="shared" si="1"/>
        <v>9406</v>
      </c>
      <c r="R12" s="40">
        <f t="shared" si="2"/>
        <v>189546</v>
      </c>
      <c r="S12" s="40">
        <f>VLOOKUP($A12,'[15]Compiled Income'!$B$5:$AI$268,5,FALSE)</f>
        <v>0</v>
      </c>
      <c r="T12" s="40">
        <f>VLOOKUP($A12,'[15]Compiled Income'!$B$5:$AI$268,6,FALSE)</f>
        <v>0</v>
      </c>
      <c r="U12" s="41">
        <f t="shared" si="3"/>
        <v>0</v>
      </c>
      <c r="V12" s="41" t="str">
        <f>IF(VLOOKUP(A12,[17]FederalExpenditureReport!$E$3:$AE$237,26,FALSE)&gt;0,"Yes","No")</f>
        <v>No</v>
      </c>
      <c r="W12" s="40">
        <f t="shared" si="4"/>
        <v>0</v>
      </c>
      <c r="X12" s="41">
        <f>VLOOKUP($A12,'[15]Compiled Income'!$B$5:$AI$268,24,FALSE)</f>
        <v>12000</v>
      </c>
      <c r="Y12" s="41">
        <f>VLOOKUP($A12,'[15]Compiled Income'!$B$5:$AI$268,28,FALSE)</f>
        <v>0</v>
      </c>
      <c r="Z12" s="41">
        <f>VLOOKUP($A12,'[15]Compiled Income'!$B$5:$AI$268,32,FALSE)</f>
        <v>0</v>
      </c>
      <c r="AA12" s="40">
        <f>VLOOKUP(A12,'[18]2016-17 Budget (June 2016)'!$C$7:$U$301,18,FALSE)</f>
        <v>284429</v>
      </c>
      <c r="AB12" s="40"/>
      <c r="AC12" s="40">
        <f t="shared" si="5"/>
        <v>284429</v>
      </c>
      <c r="AD12" s="40">
        <f>VLOOKUP($A12,'[18]2016-17 Budget (June 2016)'!$C$7:$U$301,10,FALSE)</f>
        <v>17371</v>
      </c>
      <c r="AE12" s="40">
        <f t="shared" si="6"/>
        <v>301800</v>
      </c>
      <c r="AF12" s="40">
        <f>VLOOKUP($A12,'[18]2016-17 Budget (June 2016)'!$C$7:$U$301,19,FALSE)</f>
        <v>45625</v>
      </c>
      <c r="AG12" s="40"/>
      <c r="AH12" s="40">
        <f t="shared" si="7"/>
        <v>45625</v>
      </c>
      <c r="AI12" s="40">
        <v>32734</v>
      </c>
    </row>
    <row r="13" spans="1:35" ht="13.5" thickBot="1" x14ac:dyDescent="0.25">
      <c r="A13" s="37">
        <v>43693690129254</v>
      </c>
      <c r="B13" s="38" t="s">
        <v>315</v>
      </c>
      <c r="C13" s="39" t="s">
        <v>25</v>
      </c>
      <c r="D13" s="40"/>
      <c r="E13" s="40"/>
      <c r="F13" s="40">
        <v>0</v>
      </c>
      <c r="G13" s="40"/>
      <c r="H13" s="40">
        <f>VLOOKUP($A13,'[15]Compiled Income'!$B$5:$AI$268,9,FALSE)</f>
        <v>42347</v>
      </c>
      <c r="I13" s="40">
        <f>VLOOKUP(A13,'[15]Compiled Income'!$B$5:$AI$268,14,FALSE)</f>
        <v>0</v>
      </c>
      <c r="J13" s="40">
        <f>VLOOKUP(A13,'[15]Compiled Income'!$B$5:$AI$268,15,FALSE)</f>
        <v>0</v>
      </c>
      <c r="K13" s="40">
        <f>VLOOKUP(A13,'[15]Compiled Income'!$B$5:$AI$268,16,FALSE)</f>
        <v>0</v>
      </c>
      <c r="L13" s="40">
        <f>VLOOKUP(A13,'[15]Compiled Income'!$B$5:$AI$268,12,FALSE)+VLOOKUP(A13,'[15]Compiled Income'!$B$5:$AI$268,13,FALSE)</f>
        <v>0</v>
      </c>
      <c r="M13" s="40">
        <f>VLOOKUP(A13,'[15]Compiled Income'!$B$5:$AI$268,10,FALSE)</f>
        <v>0</v>
      </c>
      <c r="N13" s="41">
        <f t="shared" si="0"/>
        <v>42347</v>
      </c>
      <c r="O13" s="42">
        <f>VLOOKUP(A13,'[16]2015-16 Budget (June 2016)'!$B$7:$K$270,10,FALSE)</f>
        <v>2143</v>
      </c>
      <c r="P13" s="42">
        <v>0</v>
      </c>
      <c r="Q13" s="41">
        <f t="shared" si="1"/>
        <v>2143</v>
      </c>
      <c r="R13" s="40">
        <f t="shared" si="2"/>
        <v>44490</v>
      </c>
      <c r="S13" s="40">
        <f>VLOOKUP($A13,'[15]Compiled Income'!$B$5:$AI$268,5,FALSE)</f>
        <v>8896</v>
      </c>
      <c r="T13" s="40">
        <f>VLOOKUP($A13,'[15]Compiled Income'!$B$5:$AI$268,6,FALSE)</f>
        <v>0</v>
      </c>
      <c r="U13" s="41">
        <f t="shared" si="3"/>
        <v>8896</v>
      </c>
      <c r="V13" s="41" t="str">
        <f>IF(VLOOKUP(A13,[17]FederalExpenditureReport!$E$3:$AE$237,26,FALSE)&gt;0,"Yes","No")</f>
        <v>No</v>
      </c>
      <c r="W13" s="40">
        <f t="shared" si="4"/>
        <v>8896</v>
      </c>
      <c r="X13" s="41">
        <f>VLOOKUP($A13,'[15]Compiled Income'!$B$5:$AI$268,24,FALSE)</f>
        <v>18000</v>
      </c>
      <c r="Y13" s="41">
        <f>VLOOKUP($A13,'[15]Compiled Income'!$B$5:$AI$268,28,FALSE)</f>
        <v>0</v>
      </c>
      <c r="Z13" s="41">
        <f>VLOOKUP($A13,'[15]Compiled Income'!$B$5:$AI$268,32,FALSE)</f>
        <v>0</v>
      </c>
      <c r="AA13" s="40"/>
      <c r="AB13" s="40"/>
      <c r="AC13" s="40">
        <f t="shared" si="5"/>
        <v>0</v>
      </c>
      <c r="AD13" s="40"/>
      <c r="AE13" s="40">
        <f t="shared" si="6"/>
        <v>0</v>
      </c>
      <c r="AF13" s="40"/>
      <c r="AG13" s="40"/>
      <c r="AH13" s="40">
        <f t="shared" si="7"/>
        <v>0</v>
      </c>
      <c r="AI13" s="40">
        <v>0</v>
      </c>
    </row>
    <row r="14" spans="1:35" ht="13.5" thickBot="1" x14ac:dyDescent="0.25">
      <c r="A14" s="37">
        <v>43694270125617</v>
      </c>
      <c r="B14" s="38" t="s">
        <v>315</v>
      </c>
      <c r="C14" s="39" t="s">
        <v>26</v>
      </c>
      <c r="D14" s="40">
        <v>1906.1999999999971</v>
      </c>
      <c r="E14" s="40"/>
      <c r="F14" s="40">
        <v>0</v>
      </c>
      <c r="G14" s="40"/>
      <c r="H14" s="40">
        <f>VLOOKUP($A14,'[15]Compiled Income'!$B$5:$AI$268,9,FALSE)</f>
        <v>117794</v>
      </c>
      <c r="I14" s="40">
        <f>VLOOKUP(A14,'[15]Compiled Income'!$B$5:$AI$268,14,FALSE)</f>
        <v>1301</v>
      </c>
      <c r="J14" s="40">
        <f>VLOOKUP(A14,'[15]Compiled Income'!$B$5:$AI$268,15,FALSE)</f>
        <v>0</v>
      </c>
      <c r="K14" s="40">
        <f>VLOOKUP(A14,'[15]Compiled Income'!$B$5:$AI$268,16,FALSE)</f>
        <v>0</v>
      </c>
      <c r="L14" s="40">
        <f>VLOOKUP(A14,'[15]Compiled Income'!$B$5:$AI$268,12,FALSE)+VLOOKUP(A14,'[15]Compiled Income'!$B$5:$AI$268,13,FALSE)</f>
        <v>0</v>
      </c>
      <c r="M14" s="40">
        <f>VLOOKUP(A14,'[15]Compiled Income'!$B$5:$AI$268,10,FALSE)</f>
        <v>0</v>
      </c>
      <c r="N14" s="41">
        <f t="shared" si="0"/>
        <v>119095</v>
      </c>
      <c r="O14" s="42">
        <f>VLOOKUP(A14,'[16]2015-16 Budget (June 2016)'!$B$7:$K$270,10,FALSE)</f>
        <v>6076</v>
      </c>
      <c r="P14" s="42">
        <v>54</v>
      </c>
      <c r="Q14" s="41">
        <f t="shared" si="1"/>
        <v>6130</v>
      </c>
      <c r="R14" s="40">
        <f t="shared" si="2"/>
        <v>125225</v>
      </c>
      <c r="S14" s="40">
        <f>VLOOKUP($A14,'[15]Compiled Income'!$B$5:$AI$268,5,FALSE)</f>
        <v>27691</v>
      </c>
      <c r="T14" s="40">
        <f>VLOOKUP($A14,'[15]Compiled Income'!$B$5:$AI$268,6,FALSE)</f>
        <v>0</v>
      </c>
      <c r="U14" s="41">
        <f t="shared" si="3"/>
        <v>27691</v>
      </c>
      <c r="V14" s="41" t="str">
        <f>IF(VLOOKUP(A14,[17]FederalExpenditureReport!$E$3:$AE$237,26,FALSE)&gt;0,"Yes","No")</f>
        <v>No</v>
      </c>
      <c r="W14" s="40">
        <f t="shared" si="4"/>
        <v>27691</v>
      </c>
      <c r="X14" s="41">
        <f>VLOOKUP($A14,'[15]Compiled Income'!$B$5:$AI$268,24,FALSE)</f>
        <v>12000</v>
      </c>
      <c r="Y14" s="41">
        <f>VLOOKUP($A14,'[15]Compiled Income'!$B$5:$AI$268,28,FALSE)</f>
        <v>0</v>
      </c>
      <c r="Z14" s="41">
        <f>VLOOKUP($A14,'[15]Compiled Income'!$B$5:$AI$268,32,FALSE)</f>
        <v>0</v>
      </c>
      <c r="AA14" s="40">
        <f>VLOOKUP(A14,'[18]2016-17 Budget (June 2016)'!$C$7:$U$301,18,FALSE)</f>
        <v>146907</v>
      </c>
      <c r="AB14" s="40"/>
      <c r="AC14" s="40">
        <f t="shared" si="5"/>
        <v>146907</v>
      </c>
      <c r="AD14" s="40">
        <f>VLOOKUP($A14,'[18]2016-17 Budget (June 2016)'!$C$7:$U$301,10,FALSE)</f>
        <v>7513</v>
      </c>
      <c r="AE14" s="40">
        <f t="shared" si="6"/>
        <v>154420</v>
      </c>
      <c r="AF14" s="40">
        <f>VLOOKUP($A14,'[18]2016-17 Budget (June 2016)'!$C$7:$U$301,19,FALSE)</f>
        <v>33375</v>
      </c>
      <c r="AG14" s="40"/>
      <c r="AH14" s="40">
        <f t="shared" si="7"/>
        <v>33375</v>
      </c>
      <c r="AI14" s="40">
        <v>19106</v>
      </c>
    </row>
    <row r="15" spans="1:35" ht="13.5" thickBot="1" x14ac:dyDescent="0.25">
      <c r="A15" s="37">
        <v>43104390116814</v>
      </c>
      <c r="B15" s="38" t="s">
        <v>315</v>
      </c>
      <c r="C15" s="39" t="s">
        <v>27</v>
      </c>
      <c r="D15" s="40"/>
      <c r="E15" s="40"/>
      <c r="F15" s="40">
        <v>0</v>
      </c>
      <c r="G15" s="40"/>
      <c r="H15" s="40">
        <f>VLOOKUP($A15,'[15]Compiled Income'!$B$5:$AI$268,9,FALSE)</f>
        <v>159145</v>
      </c>
      <c r="I15" s="40">
        <f>VLOOKUP(A15,'[15]Compiled Income'!$B$5:$AI$268,14,FALSE)</f>
        <v>3914</v>
      </c>
      <c r="J15" s="40">
        <f>VLOOKUP(A15,'[15]Compiled Income'!$B$5:$AI$268,15,FALSE)</f>
        <v>0</v>
      </c>
      <c r="K15" s="40">
        <f>VLOOKUP(A15,'[15]Compiled Income'!$B$5:$AI$268,16,FALSE)</f>
        <v>2895.33</v>
      </c>
      <c r="L15" s="40">
        <f>VLOOKUP(A15,'[15]Compiled Income'!$B$5:$AI$268,12,FALSE)+VLOOKUP(A15,'[15]Compiled Income'!$B$5:$AI$268,13,FALSE)</f>
        <v>0</v>
      </c>
      <c r="M15" s="40">
        <f>VLOOKUP(A15,'[15]Compiled Income'!$B$5:$AI$268,10,FALSE)</f>
        <v>0</v>
      </c>
      <c r="N15" s="41">
        <f t="shared" si="0"/>
        <v>165954.32999999999</v>
      </c>
      <c r="O15" s="42">
        <f>VLOOKUP(A15,'[16]2015-16 Budget (June 2016)'!$B$7:$K$270,10,FALSE)</f>
        <v>8730</v>
      </c>
      <c r="P15" s="42">
        <v>163</v>
      </c>
      <c r="Q15" s="41">
        <f t="shared" si="1"/>
        <v>8893</v>
      </c>
      <c r="R15" s="40">
        <f t="shared" si="2"/>
        <v>174847.33</v>
      </c>
      <c r="S15" s="40">
        <f>VLOOKUP($A15,'[15]Compiled Income'!$B$5:$AI$268,5,FALSE)</f>
        <v>50620</v>
      </c>
      <c r="T15" s="40">
        <f>VLOOKUP($A15,'[15]Compiled Income'!$B$5:$AI$268,6,FALSE)</f>
        <v>0</v>
      </c>
      <c r="U15" s="41">
        <f t="shared" si="3"/>
        <v>50620</v>
      </c>
      <c r="V15" s="41" t="str">
        <f>IF(VLOOKUP(A15,[17]FederalExpenditureReport!$E$3:$AE$237,26,FALSE)&gt;0,"Yes","No")</f>
        <v>No</v>
      </c>
      <c r="W15" s="40">
        <f t="shared" si="4"/>
        <v>108305</v>
      </c>
      <c r="X15" s="41">
        <f>VLOOKUP($A15,'[15]Compiled Income'!$B$5:$AI$268,24,FALSE)</f>
        <v>36000</v>
      </c>
      <c r="Y15" s="41">
        <f>VLOOKUP($A15,'[15]Compiled Income'!$B$5:$AI$268,28,FALSE)</f>
        <v>0</v>
      </c>
      <c r="Z15" s="41">
        <f>VLOOKUP($A15,'[15]Compiled Income'!$B$5:$AI$268,32,FALSE)</f>
        <v>57685</v>
      </c>
      <c r="AA15" s="40">
        <f>VLOOKUP(A15,'[18]2016-17 Budget (June 2016)'!$C$7:$U$301,18,FALSE)</f>
        <v>183671</v>
      </c>
      <c r="AB15" s="40"/>
      <c r="AC15" s="40">
        <f t="shared" si="5"/>
        <v>183671</v>
      </c>
      <c r="AD15" s="40">
        <f>VLOOKUP($A15,'[18]2016-17 Budget (June 2016)'!$C$7:$U$301,10,FALSE)</f>
        <v>9481</v>
      </c>
      <c r="AE15" s="40">
        <f t="shared" si="6"/>
        <v>193152</v>
      </c>
      <c r="AF15" s="40">
        <f>VLOOKUP($A15,'[18]2016-17 Budget (June 2016)'!$C$7:$U$301,19,FALSE)</f>
        <v>43875</v>
      </c>
      <c r="AG15" s="40"/>
      <c r="AH15" s="40">
        <f t="shared" si="7"/>
        <v>43875</v>
      </c>
      <c r="AI15" s="40">
        <v>57439</v>
      </c>
    </row>
    <row r="16" spans="1:35" ht="13.5" thickBot="1" x14ac:dyDescent="0.25">
      <c r="A16" s="37">
        <v>43694500129247</v>
      </c>
      <c r="B16" s="38" t="s">
        <v>315</v>
      </c>
      <c r="C16" s="39" t="s">
        <v>28</v>
      </c>
      <c r="D16" s="40"/>
      <c r="E16" s="40"/>
      <c r="F16" s="40">
        <v>0</v>
      </c>
      <c r="G16" s="40"/>
      <c r="H16" s="40">
        <f>VLOOKUP($A16,'[15]Compiled Income'!$B$5:$AI$268,9,FALSE)</f>
        <v>100620</v>
      </c>
      <c r="I16" s="40">
        <f>VLOOKUP(A16,'[15]Compiled Income'!$B$5:$AI$268,14,FALSE)</f>
        <v>0</v>
      </c>
      <c r="J16" s="40">
        <f>VLOOKUP(A16,'[15]Compiled Income'!$B$5:$AI$268,15,FALSE)</f>
        <v>0</v>
      </c>
      <c r="K16" s="40">
        <f>VLOOKUP(A16,'[15]Compiled Income'!$B$5:$AI$268,16,FALSE)</f>
        <v>1771.39</v>
      </c>
      <c r="L16" s="40">
        <f>VLOOKUP(A16,'[15]Compiled Income'!$B$5:$AI$268,12,FALSE)+VLOOKUP(A16,'[15]Compiled Income'!$B$5:$AI$268,13,FALSE)</f>
        <v>0</v>
      </c>
      <c r="M16" s="40">
        <f>VLOOKUP(A16,'[15]Compiled Income'!$B$5:$AI$268,10,FALSE)</f>
        <v>0</v>
      </c>
      <c r="N16" s="41">
        <f t="shared" si="0"/>
        <v>102391.39</v>
      </c>
      <c r="O16" s="42">
        <f>VLOOKUP(A16,'[16]2015-16 Budget (June 2016)'!$B$7:$K$270,10,FALSE)</f>
        <v>4992</v>
      </c>
      <c r="P16" s="42">
        <v>0</v>
      </c>
      <c r="Q16" s="41">
        <f t="shared" si="1"/>
        <v>4992</v>
      </c>
      <c r="R16" s="40">
        <f t="shared" si="2"/>
        <v>107383.39</v>
      </c>
      <c r="S16" s="40">
        <f>VLOOKUP($A16,'[15]Compiled Income'!$B$5:$AI$268,5,FALSE)</f>
        <v>18669</v>
      </c>
      <c r="T16" s="40">
        <f>VLOOKUP($A16,'[15]Compiled Income'!$B$5:$AI$268,6,FALSE)</f>
        <v>0</v>
      </c>
      <c r="U16" s="41">
        <f t="shared" si="3"/>
        <v>18669</v>
      </c>
      <c r="V16" s="41" t="str">
        <f>IF(VLOOKUP(A16,[17]FederalExpenditureReport!$E$3:$AE$237,26,FALSE)&gt;0,"Yes","No")</f>
        <v>No</v>
      </c>
      <c r="W16" s="40">
        <f t="shared" si="4"/>
        <v>18669</v>
      </c>
      <c r="X16" s="41">
        <f>VLOOKUP($A16,'[15]Compiled Income'!$B$5:$AI$268,24,FALSE)</f>
        <v>9000</v>
      </c>
      <c r="Y16" s="41">
        <f>VLOOKUP($A16,'[15]Compiled Income'!$B$5:$AI$268,28,FALSE)</f>
        <v>0</v>
      </c>
      <c r="Z16" s="41">
        <f>VLOOKUP($A16,'[15]Compiled Income'!$B$5:$AI$268,32,FALSE)</f>
        <v>0</v>
      </c>
      <c r="AA16" s="40">
        <f>VLOOKUP(A16,'[18]2016-17 Budget (June 2016)'!$C$7:$U$301,18,FALSE)</f>
        <v>130223</v>
      </c>
      <c r="AB16" s="40"/>
      <c r="AC16" s="40">
        <f t="shared" si="5"/>
        <v>130223</v>
      </c>
      <c r="AD16" s="40">
        <f>VLOOKUP($A16,'[18]2016-17 Budget (June 2016)'!$C$7:$U$301,10,FALSE)</f>
        <v>6593</v>
      </c>
      <c r="AE16" s="40">
        <f t="shared" si="6"/>
        <v>136816</v>
      </c>
      <c r="AF16" s="40">
        <f>VLOOKUP($A16,'[18]2016-17 Budget (June 2016)'!$C$7:$U$301,19,FALSE)</f>
        <v>28000</v>
      </c>
      <c r="AG16" s="40"/>
      <c r="AH16" s="40">
        <f t="shared" si="7"/>
        <v>28000</v>
      </c>
      <c r="AI16" s="40">
        <v>0</v>
      </c>
    </row>
    <row r="17" spans="1:35" ht="13.5" thickBot="1" x14ac:dyDescent="0.25">
      <c r="A17" s="37">
        <v>43696660131656</v>
      </c>
      <c r="B17" s="38" t="s">
        <v>315</v>
      </c>
      <c r="C17" s="39" t="s">
        <v>29</v>
      </c>
      <c r="D17" s="40"/>
      <c r="E17" s="40"/>
      <c r="F17" s="40">
        <v>0</v>
      </c>
      <c r="G17" s="40"/>
      <c r="H17" s="40">
        <f>VLOOKUP($A17,'[15]Compiled Income'!$B$5:$AI$268,9,FALSE)</f>
        <v>50568</v>
      </c>
      <c r="I17" s="40">
        <f>VLOOKUP(A17,'[15]Compiled Income'!$B$5:$AI$268,14,FALSE)</f>
        <v>0</v>
      </c>
      <c r="J17" s="40">
        <f>VLOOKUP(A17,'[15]Compiled Income'!$B$5:$AI$268,15,FALSE)</f>
        <v>0</v>
      </c>
      <c r="K17" s="40">
        <f>VLOOKUP(A17,'[15]Compiled Income'!$B$5:$AI$268,16,FALSE)</f>
        <v>3000</v>
      </c>
      <c r="L17" s="40">
        <f>VLOOKUP(A17,'[15]Compiled Income'!$B$5:$AI$268,12,FALSE)+VLOOKUP(A17,'[15]Compiled Income'!$B$5:$AI$268,13,FALSE)</f>
        <v>0</v>
      </c>
      <c r="M17" s="40">
        <f>VLOOKUP(A17,'[15]Compiled Income'!$B$5:$AI$268,10,FALSE)</f>
        <v>0</v>
      </c>
      <c r="N17" s="41">
        <f t="shared" si="0"/>
        <v>53568</v>
      </c>
      <c r="O17" s="42">
        <f>VLOOKUP(A17,'[16]2015-16 Budget (June 2016)'!$B$7:$K$270,10,FALSE)</f>
        <v>2129</v>
      </c>
      <c r="P17" s="42">
        <v>0</v>
      </c>
      <c r="Q17" s="41">
        <f t="shared" si="1"/>
        <v>2129</v>
      </c>
      <c r="R17" s="40">
        <f t="shared" si="2"/>
        <v>55697</v>
      </c>
      <c r="S17" s="40">
        <f>VLOOKUP($A17,'[15]Compiled Income'!$B$5:$AI$268,5,FALSE)</f>
        <v>0</v>
      </c>
      <c r="T17" s="40">
        <f>VLOOKUP($A17,'[15]Compiled Income'!$B$5:$AI$268,6,FALSE)</f>
        <v>0</v>
      </c>
      <c r="U17" s="41">
        <f t="shared" si="3"/>
        <v>0</v>
      </c>
      <c r="V17" s="41" t="str">
        <f>IF(VLOOKUP(A17,[17]FederalExpenditureReport!$E$3:$AE$237,26,FALSE)&gt;0,"Yes","No")</f>
        <v>No</v>
      </c>
      <c r="W17" s="40">
        <f t="shared" si="4"/>
        <v>0</v>
      </c>
      <c r="X17" s="41">
        <f>VLOOKUP($A17,'[15]Compiled Income'!$B$5:$AI$268,24,FALSE)</f>
        <v>12000</v>
      </c>
      <c r="Y17" s="41">
        <f>VLOOKUP($A17,'[15]Compiled Income'!$B$5:$AI$268,28,FALSE)</f>
        <v>0</v>
      </c>
      <c r="Z17" s="41">
        <f>VLOOKUP($A17,'[15]Compiled Income'!$B$5:$AI$268,32,FALSE)</f>
        <v>0</v>
      </c>
      <c r="AA17" s="40">
        <f>VLOOKUP(A17,'[18]2016-17 Budget (June 2016)'!$C$7:$U$301,18,FALSE)</f>
        <v>96987</v>
      </c>
      <c r="AB17" s="40"/>
      <c r="AC17" s="40">
        <f t="shared" si="5"/>
        <v>96987</v>
      </c>
      <c r="AD17" s="40">
        <f>VLOOKUP($A17,'[18]2016-17 Budget (June 2016)'!$C$7:$U$301,10,FALSE)</f>
        <v>4619</v>
      </c>
      <c r="AE17" s="40">
        <f t="shared" si="6"/>
        <v>101606</v>
      </c>
      <c r="AF17" s="40">
        <f>VLOOKUP($A17,'[18]2016-17 Budget (June 2016)'!$C$7:$U$301,19,FALSE)</f>
        <v>13875</v>
      </c>
      <c r="AG17" s="40"/>
      <c r="AH17" s="40">
        <f t="shared" si="7"/>
        <v>13875</v>
      </c>
      <c r="AI17" s="40">
        <v>0</v>
      </c>
    </row>
    <row r="18" spans="1:35" ht="13.5" thickBot="1" x14ac:dyDescent="0.25">
      <c r="A18" s="37">
        <v>37683380111898</v>
      </c>
      <c r="B18" s="38" t="s">
        <v>316</v>
      </c>
      <c r="C18" s="39" t="s">
        <v>30</v>
      </c>
      <c r="D18" s="40"/>
      <c r="E18" s="40"/>
      <c r="F18" s="40">
        <v>0</v>
      </c>
      <c r="G18" s="40"/>
      <c r="H18" s="40">
        <f>VLOOKUP($A18,'[15]Compiled Income'!$B$5:$AI$268,9,FALSE)</f>
        <v>272705</v>
      </c>
      <c r="I18" s="40">
        <f>VLOOKUP(A18,'[15]Compiled Income'!$B$5:$AI$268,14,FALSE)</f>
        <v>3042</v>
      </c>
      <c r="J18" s="40">
        <f>VLOOKUP(A18,'[15]Compiled Income'!$B$5:$AI$268,15,FALSE)</f>
        <v>0</v>
      </c>
      <c r="K18" s="40">
        <f>VLOOKUP(A18,'[15]Compiled Income'!$B$5:$AI$268,16,FALSE)</f>
        <v>0</v>
      </c>
      <c r="L18" s="40">
        <f>VLOOKUP(A18,'[15]Compiled Income'!$B$5:$AI$268,12,FALSE)+VLOOKUP(A18,'[15]Compiled Income'!$B$5:$AI$268,13,FALSE)</f>
        <v>0</v>
      </c>
      <c r="M18" s="40">
        <f>VLOOKUP(A18,'[15]Compiled Income'!$B$5:$AI$268,10,FALSE)</f>
        <v>0</v>
      </c>
      <c r="N18" s="41">
        <f t="shared" si="0"/>
        <v>275747</v>
      </c>
      <c r="O18" s="42">
        <f>VLOOKUP(A18,'[16]2015-16 Budget (June 2016)'!$B$7:$K$270,10,FALSE)</f>
        <v>13882</v>
      </c>
      <c r="P18" s="42">
        <v>127</v>
      </c>
      <c r="Q18" s="41">
        <f t="shared" si="1"/>
        <v>14009</v>
      </c>
      <c r="R18" s="40">
        <f t="shared" si="2"/>
        <v>289756</v>
      </c>
      <c r="S18" s="40">
        <f>VLOOKUP($A18,'[15]Compiled Income'!$B$5:$AI$268,5,FALSE)</f>
        <v>59767</v>
      </c>
      <c r="T18" s="40">
        <f>VLOOKUP($A18,'[15]Compiled Income'!$B$5:$AI$268,6,FALSE)</f>
        <v>0</v>
      </c>
      <c r="U18" s="41">
        <f t="shared" si="3"/>
        <v>59767</v>
      </c>
      <c r="V18" s="41" t="str">
        <f>IF(VLOOKUP(A18,[17]FederalExpenditureReport!$E$3:$AE$237,26,FALSE)&gt;0,"Yes","No")</f>
        <v>Yes</v>
      </c>
      <c r="W18" s="40">
        <f t="shared" si="4"/>
        <v>59767</v>
      </c>
      <c r="X18" s="41">
        <f>VLOOKUP($A18,'[15]Compiled Income'!$B$5:$AI$268,24,FALSE)</f>
        <v>11848</v>
      </c>
      <c r="Y18" s="41">
        <f>VLOOKUP($A18,'[15]Compiled Income'!$B$5:$AI$268,28,FALSE)</f>
        <v>0</v>
      </c>
      <c r="Z18" s="41">
        <f>VLOOKUP($A18,'[15]Compiled Income'!$B$5:$AI$268,32,FALSE)</f>
        <v>0</v>
      </c>
      <c r="AA18" s="40">
        <f>VLOOKUP(A18,'[18]2016-17 Budget (June 2016)'!$C$7:$U$301,18,FALSE)</f>
        <v>278053</v>
      </c>
      <c r="AB18" s="40"/>
      <c r="AC18" s="40">
        <f t="shared" si="5"/>
        <v>278053</v>
      </c>
      <c r="AD18" s="40">
        <f>VLOOKUP($A18,'[18]2016-17 Budget (June 2016)'!$C$7:$U$301,10,FALSE)</f>
        <v>14643</v>
      </c>
      <c r="AE18" s="40">
        <f t="shared" si="6"/>
        <v>292696</v>
      </c>
      <c r="AF18" s="40">
        <f>VLOOKUP($A18,'[18]2016-17 Budget (June 2016)'!$C$7:$U$301,19,FALSE)</f>
        <v>73375</v>
      </c>
      <c r="AG18" s="40"/>
      <c r="AH18" s="40">
        <f t="shared" si="7"/>
        <v>73375</v>
      </c>
      <c r="AI18" s="40">
        <v>44644</v>
      </c>
    </row>
    <row r="19" spans="1:35" ht="13.5" thickBot="1" x14ac:dyDescent="0.25">
      <c r="A19" s="37">
        <v>37683386120935</v>
      </c>
      <c r="B19" s="38" t="s">
        <v>316</v>
      </c>
      <c r="C19" s="39" t="s">
        <v>31</v>
      </c>
      <c r="D19" s="40"/>
      <c r="E19" s="40"/>
      <c r="F19" s="40">
        <v>0</v>
      </c>
      <c r="G19" s="40"/>
      <c r="H19" s="40">
        <f>VLOOKUP($A19,'[15]Compiled Income'!$B$5:$AI$268,9,FALSE)</f>
        <v>322866</v>
      </c>
      <c r="I19" s="40">
        <f>VLOOKUP(A19,'[15]Compiled Income'!$B$5:$AI$268,14,FALSE)</f>
        <v>4533</v>
      </c>
      <c r="J19" s="40">
        <f>VLOOKUP(A19,'[15]Compiled Income'!$B$5:$AI$268,15,FALSE)</f>
        <v>0</v>
      </c>
      <c r="K19" s="40">
        <f>VLOOKUP(A19,'[15]Compiled Income'!$B$5:$AI$268,16,FALSE)</f>
        <v>3000</v>
      </c>
      <c r="L19" s="40">
        <f>VLOOKUP(A19,'[15]Compiled Income'!$B$5:$AI$268,12,FALSE)+VLOOKUP(A19,'[15]Compiled Income'!$B$5:$AI$268,13,FALSE)</f>
        <v>0</v>
      </c>
      <c r="M19" s="40">
        <f>VLOOKUP(A19,'[15]Compiled Income'!$B$5:$AI$268,10,FALSE)</f>
        <v>0</v>
      </c>
      <c r="N19" s="41">
        <f t="shared" si="0"/>
        <v>330399</v>
      </c>
      <c r="O19" s="42">
        <f>VLOOKUP(A19,'[16]2015-16 Budget (June 2016)'!$B$7:$K$270,10,FALSE)</f>
        <v>16705</v>
      </c>
      <c r="P19" s="42">
        <v>189</v>
      </c>
      <c r="Q19" s="41">
        <f t="shared" si="1"/>
        <v>16894</v>
      </c>
      <c r="R19" s="40">
        <f t="shared" si="2"/>
        <v>347293</v>
      </c>
      <c r="S19" s="40">
        <f>VLOOKUP($A19,'[15]Compiled Income'!$B$5:$AI$268,5,FALSE)</f>
        <v>77559</v>
      </c>
      <c r="T19" s="40">
        <f>VLOOKUP($A19,'[15]Compiled Income'!$B$5:$AI$268,6,FALSE)</f>
        <v>0</v>
      </c>
      <c r="U19" s="41">
        <f t="shared" si="3"/>
        <v>77559</v>
      </c>
      <c r="V19" s="41" t="str">
        <f>IF(VLOOKUP(A19,[17]FederalExpenditureReport!$E$3:$AE$237,26,FALSE)&gt;0,"Yes","No")</f>
        <v>Yes</v>
      </c>
      <c r="W19" s="40">
        <f t="shared" si="4"/>
        <v>77559</v>
      </c>
      <c r="X19" s="41">
        <f>VLOOKUP($A19,'[15]Compiled Income'!$B$5:$AI$268,24,FALSE)</f>
        <v>22558</v>
      </c>
      <c r="Y19" s="41">
        <f>VLOOKUP($A19,'[15]Compiled Income'!$B$5:$AI$268,28,FALSE)</f>
        <v>0</v>
      </c>
      <c r="Z19" s="41">
        <f>VLOOKUP($A19,'[15]Compiled Income'!$B$5:$AI$268,32,FALSE)</f>
        <v>0</v>
      </c>
      <c r="AA19" s="40">
        <f>VLOOKUP(A19,'[18]2016-17 Budget (June 2016)'!$C$7:$U$301,18,FALSE)</f>
        <v>329211</v>
      </c>
      <c r="AB19" s="40"/>
      <c r="AC19" s="40">
        <f t="shared" si="5"/>
        <v>329211</v>
      </c>
      <c r="AD19" s="40">
        <f>VLOOKUP($A19,'[18]2016-17 Budget (June 2016)'!$C$7:$U$301,10,FALSE)</f>
        <v>17326</v>
      </c>
      <c r="AE19" s="40">
        <f t="shared" si="6"/>
        <v>346537</v>
      </c>
      <c r="AF19" s="40">
        <f>VLOOKUP($A19,'[18]2016-17 Budget (June 2016)'!$C$7:$U$301,19,FALSE)</f>
        <v>86625</v>
      </c>
      <c r="AG19" s="40"/>
      <c r="AH19" s="40">
        <f t="shared" si="7"/>
        <v>86625</v>
      </c>
      <c r="AI19" s="40">
        <v>66519</v>
      </c>
    </row>
    <row r="20" spans="1:35" ht="13.5" thickBot="1" x14ac:dyDescent="0.25">
      <c r="A20" s="37">
        <v>19647330121285</v>
      </c>
      <c r="B20" s="38" t="s">
        <v>317</v>
      </c>
      <c r="C20" s="39" t="s">
        <v>32</v>
      </c>
      <c r="D20" s="40">
        <v>79469.350000000035</v>
      </c>
      <c r="E20" s="40"/>
      <c r="F20" s="40">
        <v>0</v>
      </c>
      <c r="G20" s="40"/>
      <c r="H20" s="40">
        <f>VLOOKUP($A20,'[15]Compiled Income'!$B$5:$AI$268,9,FALSE)</f>
        <v>236533</v>
      </c>
      <c r="I20" s="40">
        <f>VLOOKUP(A20,'[15]Compiled Income'!$B$5:$AI$268,14,FALSE)</f>
        <v>16489</v>
      </c>
      <c r="J20" s="40">
        <f>VLOOKUP(A20,'[15]Compiled Income'!$B$5:$AI$268,15,FALSE)</f>
        <v>0</v>
      </c>
      <c r="K20" s="40">
        <f>VLOOKUP(A20,'[15]Compiled Income'!$B$5:$AI$268,16,FALSE)</f>
        <v>0</v>
      </c>
      <c r="L20" s="40">
        <f>VLOOKUP(A20,'[15]Compiled Income'!$B$5:$AI$268,12,FALSE)+VLOOKUP(A20,'[15]Compiled Income'!$B$5:$AI$268,13,FALSE)</f>
        <v>-2558</v>
      </c>
      <c r="M20" s="40">
        <f>VLOOKUP(A20,'[15]Compiled Income'!$B$5:$AI$268,10,FALSE)</f>
        <v>0</v>
      </c>
      <c r="N20" s="41">
        <f t="shared" si="0"/>
        <v>250464</v>
      </c>
      <c r="O20" s="42">
        <f>VLOOKUP(A20,'[16]2015-16 Budget (June 2016)'!$B$7:$K$270,10,FALSE)</f>
        <v>12568</v>
      </c>
      <c r="P20" s="42">
        <v>687</v>
      </c>
      <c r="Q20" s="41">
        <f t="shared" si="1"/>
        <v>13255</v>
      </c>
      <c r="R20" s="40">
        <f t="shared" si="2"/>
        <v>263719</v>
      </c>
      <c r="S20" s="40">
        <f>VLOOKUP($A20,'[15]Compiled Income'!$B$5:$AI$268,5,FALSE)</f>
        <v>65029</v>
      </c>
      <c r="T20" s="40">
        <f>VLOOKUP($A20,'[15]Compiled Income'!$B$5:$AI$268,6,FALSE)</f>
        <v>0</v>
      </c>
      <c r="U20" s="41">
        <f t="shared" si="3"/>
        <v>65029</v>
      </c>
      <c r="V20" s="41" t="str">
        <f>IF(VLOOKUP(A20,[17]FederalExpenditureReport!$E$3:$AE$237,26,FALSE)&gt;0,"Yes","No")</f>
        <v>No</v>
      </c>
      <c r="W20" s="40">
        <f t="shared" si="4"/>
        <v>65029</v>
      </c>
      <c r="X20" s="41">
        <f>VLOOKUP($A20,'[15]Compiled Income'!$B$5:$AI$268,24,FALSE)</f>
        <v>54000</v>
      </c>
      <c r="Y20" s="41">
        <f>VLOOKUP($A20,'[15]Compiled Income'!$B$5:$AI$268,28,FALSE)</f>
        <v>0</v>
      </c>
      <c r="Z20" s="41">
        <f>VLOOKUP($A20,'[15]Compiled Income'!$B$5:$AI$268,32,FALSE)</f>
        <v>0</v>
      </c>
      <c r="AA20" s="40"/>
      <c r="AB20" s="40"/>
      <c r="AC20" s="40">
        <f t="shared" si="5"/>
        <v>0</v>
      </c>
      <c r="AD20" s="40"/>
      <c r="AE20" s="40">
        <f t="shared" si="6"/>
        <v>0</v>
      </c>
      <c r="AF20" s="40"/>
      <c r="AG20" s="40"/>
      <c r="AH20" s="40">
        <f t="shared" si="7"/>
        <v>0</v>
      </c>
      <c r="AI20" s="40">
        <v>61390</v>
      </c>
    </row>
    <row r="21" spans="1:35" ht="13.5" thickBot="1" x14ac:dyDescent="0.25">
      <c r="A21" s="37">
        <v>19647330123141</v>
      </c>
      <c r="B21" s="38" t="s">
        <v>317</v>
      </c>
      <c r="C21" s="39" t="s">
        <v>33</v>
      </c>
      <c r="D21" s="40">
        <v>6243.3399999999674</v>
      </c>
      <c r="E21" s="40"/>
      <c r="F21" s="40">
        <v>0</v>
      </c>
      <c r="G21" s="40"/>
      <c r="H21" s="40">
        <f>VLOOKUP($A21,'[15]Compiled Income'!$B$5:$AI$268,9,FALSE)</f>
        <v>118429</v>
      </c>
      <c r="I21" s="40">
        <f>VLOOKUP(A21,'[15]Compiled Income'!$B$5:$AI$268,14,FALSE)</f>
        <v>14544</v>
      </c>
      <c r="J21" s="40">
        <f>VLOOKUP(A21,'[15]Compiled Income'!$B$5:$AI$268,15,FALSE)</f>
        <v>0</v>
      </c>
      <c r="K21" s="40">
        <f>VLOOKUP(A21,'[15]Compiled Income'!$B$5:$AI$268,16,FALSE)</f>
        <v>0</v>
      </c>
      <c r="L21" s="40">
        <f>VLOOKUP(A21,'[15]Compiled Income'!$B$5:$AI$268,12,FALSE)+VLOOKUP(A21,'[15]Compiled Income'!$B$5:$AI$268,13,FALSE)</f>
        <v>-2558</v>
      </c>
      <c r="M21" s="40">
        <f>VLOOKUP(A21,'[15]Compiled Income'!$B$5:$AI$268,10,FALSE)</f>
        <v>0</v>
      </c>
      <c r="N21" s="41">
        <f t="shared" si="0"/>
        <v>130415</v>
      </c>
      <c r="O21" s="42">
        <f>VLOOKUP(A21,'[16]2015-16 Budget (June 2016)'!$B$7:$K$270,10,FALSE)</f>
        <v>6512</v>
      </c>
      <c r="P21" s="42">
        <v>606</v>
      </c>
      <c r="Q21" s="41">
        <f t="shared" si="1"/>
        <v>7118</v>
      </c>
      <c r="R21" s="40">
        <f t="shared" si="2"/>
        <v>137533</v>
      </c>
      <c r="S21" s="40">
        <f>VLOOKUP($A21,'[15]Compiled Income'!$B$5:$AI$268,5,FALSE)</f>
        <v>37965</v>
      </c>
      <c r="T21" s="40">
        <f>VLOOKUP($A21,'[15]Compiled Income'!$B$5:$AI$268,6,FALSE)</f>
        <v>0</v>
      </c>
      <c r="U21" s="41">
        <f t="shared" si="3"/>
        <v>37965</v>
      </c>
      <c r="V21" s="41" t="str">
        <f>IF(VLOOKUP(A21,[17]FederalExpenditureReport!$E$3:$AE$237,26,FALSE)&gt;0,"Yes","No")</f>
        <v>No</v>
      </c>
      <c r="W21" s="40">
        <f t="shared" si="4"/>
        <v>37965</v>
      </c>
      <c r="X21" s="41">
        <f>VLOOKUP($A21,'[15]Compiled Income'!$B$5:$AI$268,24,FALSE)</f>
        <v>45000</v>
      </c>
      <c r="Y21" s="41">
        <f>VLOOKUP($A21,'[15]Compiled Income'!$B$5:$AI$268,28,FALSE)</f>
        <v>0</v>
      </c>
      <c r="Z21" s="41">
        <f>VLOOKUP($A21,'[15]Compiled Income'!$B$5:$AI$268,32,FALSE)</f>
        <v>0</v>
      </c>
      <c r="AA21" s="40"/>
      <c r="AB21" s="40"/>
      <c r="AC21" s="40">
        <f t="shared" si="5"/>
        <v>0</v>
      </c>
      <c r="AD21" s="40"/>
      <c r="AE21" s="40">
        <f t="shared" si="6"/>
        <v>0</v>
      </c>
      <c r="AF21" s="40"/>
      <c r="AG21" s="40"/>
      <c r="AH21" s="40">
        <f t="shared" si="7"/>
        <v>0</v>
      </c>
      <c r="AI21" s="40">
        <v>32867</v>
      </c>
    </row>
    <row r="22" spans="1:35" ht="13.5" thickBot="1" x14ac:dyDescent="0.25">
      <c r="A22" s="37">
        <v>19647330108936</v>
      </c>
      <c r="B22" s="38" t="s">
        <v>317</v>
      </c>
      <c r="C22" s="39" t="s">
        <v>34</v>
      </c>
      <c r="D22" s="40">
        <v>55401.960000000079</v>
      </c>
      <c r="E22" s="40"/>
      <c r="F22" s="40">
        <v>0</v>
      </c>
      <c r="G22" s="40"/>
      <c r="H22" s="40">
        <f>VLOOKUP($A22,'[15]Compiled Income'!$B$5:$AI$268,9,FALSE)</f>
        <v>282981</v>
      </c>
      <c r="I22" s="40">
        <f>VLOOKUP(A22,'[15]Compiled Income'!$B$5:$AI$268,14,FALSE)</f>
        <v>17628</v>
      </c>
      <c r="J22" s="40">
        <f>VLOOKUP(A22,'[15]Compiled Income'!$B$5:$AI$268,15,FALSE)</f>
        <v>0</v>
      </c>
      <c r="K22" s="40">
        <f>VLOOKUP(A22,'[15]Compiled Income'!$B$5:$AI$268,16,FALSE)</f>
        <v>0</v>
      </c>
      <c r="L22" s="40">
        <f>VLOOKUP(A22,'[15]Compiled Income'!$B$5:$AI$268,12,FALSE)+VLOOKUP(A22,'[15]Compiled Income'!$B$5:$AI$268,13,FALSE)</f>
        <v>-2558</v>
      </c>
      <c r="M22" s="40">
        <f>VLOOKUP(A22,'[15]Compiled Income'!$B$5:$AI$268,10,FALSE)</f>
        <v>0</v>
      </c>
      <c r="N22" s="41">
        <f t="shared" si="0"/>
        <v>298051</v>
      </c>
      <c r="O22" s="42">
        <f>VLOOKUP(A22,'[16]2015-16 Budget (June 2016)'!$B$7:$K$270,10,FALSE)</f>
        <v>14995</v>
      </c>
      <c r="P22" s="42">
        <v>735</v>
      </c>
      <c r="Q22" s="41">
        <f t="shared" si="1"/>
        <v>15730</v>
      </c>
      <c r="R22" s="40">
        <f t="shared" si="2"/>
        <v>313781</v>
      </c>
      <c r="S22" s="40">
        <f>VLOOKUP($A22,'[15]Compiled Income'!$B$5:$AI$268,5,FALSE)</f>
        <v>76933</v>
      </c>
      <c r="T22" s="40">
        <f>VLOOKUP($A22,'[15]Compiled Income'!$B$5:$AI$268,6,FALSE)</f>
        <v>0</v>
      </c>
      <c r="U22" s="41">
        <f t="shared" si="3"/>
        <v>76933</v>
      </c>
      <c r="V22" s="41" t="str">
        <f>IF(VLOOKUP(A22,[17]FederalExpenditureReport!$E$3:$AE$237,26,FALSE)&gt;0,"Yes","No")</f>
        <v>No</v>
      </c>
      <c r="W22" s="40">
        <f t="shared" si="4"/>
        <v>76933</v>
      </c>
      <c r="X22" s="41">
        <f>VLOOKUP($A22,'[15]Compiled Income'!$B$5:$AI$268,24,FALSE)</f>
        <v>33000</v>
      </c>
      <c r="Y22" s="41">
        <f>VLOOKUP($A22,'[15]Compiled Income'!$B$5:$AI$268,28,FALSE)</f>
        <v>0</v>
      </c>
      <c r="Z22" s="41">
        <f>VLOOKUP($A22,'[15]Compiled Income'!$B$5:$AI$268,32,FALSE)</f>
        <v>0</v>
      </c>
      <c r="AA22" s="40"/>
      <c r="AB22" s="40"/>
      <c r="AC22" s="40">
        <f t="shared" si="5"/>
        <v>0</v>
      </c>
      <c r="AD22" s="40"/>
      <c r="AE22" s="40">
        <f t="shared" si="6"/>
        <v>0</v>
      </c>
      <c r="AF22" s="40"/>
      <c r="AG22" s="40"/>
      <c r="AH22" s="40">
        <f t="shared" si="7"/>
        <v>0</v>
      </c>
      <c r="AI22" s="40">
        <v>78131</v>
      </c>
    </row>
    <row r="23" spans="1:35" ht="13.5" thickBot="1" x14ac:dyDescent="0.25">
      <c r="A23" s="37">
        <v>19647330108894</v>
      </c>
      <c r="B23" s="38" t="s">
        <v>317</v>
      </c>
      <c r="C23" s="39" t="s">
        <v>35</v>
      </c>
      <c r="D23" s="40"/>
      <c r="E23" s="40"/>
      <c r="F23" s="40">
        <v>0</v>
      </c>
      <c r="G23" s="40"/>
      <c r="H23" s="40">
        <f>VLOOKUP($A23,'[15]Compiled Income'!$B$5:$AI$268,9,FALSE)</f>
        <v>281479</v>
      </c>
      <c r="I23" s="40">
        <f>VLOOKUP(A23,'[15]Compiled Income'!$B$5:$AI$268,14,FALSE)</f>
        <v>17284</v>
      </c>
      <c r="J23" s="40">
        <f>VLOOKUP(A23,'[15]Compiled Income'!$B$5:$AI$268,15,FALSE)</f>
        <v>0</v>
      </c>
      <c r="K23" s="40">
        <f>VLOOKUP(A23,'[15]Compiled Income'!$B$5:$AI$268,16,FALSE)</f>
        <v>0</v>
      </c>
      <c r="L23" s="40">
        <f>VLOOKUP(A23,'[15]Compiled Income'!$B$5:$AI$268,12,FALSE)+VLOOKUP(A23,'[15]Compiled Income'!$B$5:$AI$268,13,FALSE)</f>
        <v>-2558</v>
      </c>
      <c r="M23" s="40">
        <f>VLOOKUP(A23,'[15]Compiled Income'!$B$5:$AI$268,10,FALSE)</f>
        <v>0</v>
      </c>
      <c r="N23" s="41">
        <f t="shared" si="0"/>
        <v>296205</v>
      </c>
      <c r="O23" s="42">
        <f>VLOOKUP(A23,'[16]2015-16 Budget (June 2016)'!$B$7:$K$270,10,FALSE)</f>
        <v>14889</v>
      </c>
      <c r="P23" s="42">
        <v>720</v>
      </c>
      <c r="Q23" s="41">
        <f t="shared" si="1"/>
        <v>15609</v>
      </c>
      <c r="R23" s="40">
        <f t="shared" si="2"/>
        <v>311814</v>
      </c>
      <c r="S23" s="40">
        <f>VLOOKUP($A23,'[15]Compiled Income'!$B$5:$AI$268,5,FALSE)</f>
        <v>75805</v>
      </c>
      <c r="T23" s="40">
        <f>VLOOKUP($A23,'[15]Compiled Income'!$B$5:$AI$268,6,FALSE)</f>
        <v>0</v>
      </c>
      <c r="U23" s="41">
        <f t="shared" si="3"/>
        <v>75805</v>
      </c>
      <c r="V23" s="41" t="str">
        <f>IF(VLOOKUP(A23,[17]FederalExpenditureReport!$E$3:$AE$237,26,FALSE)&gt;0,"Yes","No")</f>
        <v>No</v>
      </c>
      <c r="W23" s="40">
        <f t="shared" si="4"/>
        <v>75805</v>
      </c>
      <c r="X23" s="41">
        <f>VLOOKUP($A23,'[15]Compiled Income'!$B$5:$AI$268,24,FALSE)</f>
        <v>60000</v>
      </c>
      <c r="Y23" s="41">
        <f>VLOOKUP($A23,'[15]Compiled Income'!$B$5:$AI$268,28,FALSE)</f>
        <v>0</v>
      </c>
      <c r="Z23" s="41">
        <f>VLOOKUP($A23,'[15]Compiled Income'!$B$5:$AI$268,32,FALSE)</f>
        <v>0</v>
      </c>
      <c r="AA23" s="40"/>
      <c r="AB23" s="40"/>
      <c r="AC23" s="40">
        <f t="shared" si="5"/>
        <v>0</v>
      </c>
      <c r="AD23" s="40"/>
      <c r="AE23" s="40">
        <f t="shared" si="6"/>
        <v>0</v>
      </c>
      <c r="AF23" s="40"/>
      <c r="AG23" s="40"/>
      <c r="AH23" s="40">
        <f t="shared" si="7"/>
        <v>0</v>
      </c>
      <c r="AI23" s="40">
        <v>73075</v>
      </c>
    </row>
    <row r="24" spans="1:35" ht="13.5" thickBot="1" x14ac:dyDescent="0.25">
      <c r="A24" s="37">
        <v>43693690125526</v>
      </c>
      <c r="B24" s="38" t="s">
        <v>318</v>
      </c>
      <c r="C24" s="39" t="s">
        <v>36</v>
      </c>
      <c r="D24" s="40"/>
      <c r="E24" s="40"/>
      <c r="F24" s="40">
        <v>0</v>
      </c>
      <c r="G24" s="40"/>
      <c r="H24" s="40">
        <f>VLOOKUP($A24,'[15]Compiled Income'!$B$5:$AI$268,9,FALSE)</f>
        <v>203566</v>
      </c>
      <c r="I24" s="40">
        <f>VLOOKUP(A24,'[15]Compiled Income'!$B$5:$AI$268,14,FALSE)</f>
        <v>3264</v>
      </c>
      <c r="J24" s="40">
        <f>VLOOKUP(A24,'[15]Compiled Income'!$B$5:$AI$268,15,FALSE)</f>
        <v>0</v>
      </c>
      <c r="K24" s="40">
        <f>VLOOKUP(A24,'[15]Compiled Income'!$B$5:$AI$268,16,FALSE)</f>
        <v>0</v>
      </c>
      <c r="L24" s="40">
        <f>VLOOKUP(A24,'[15]Compiled Income'!$B$5:$AI$268,12,FALSE)+VLOOKUP(A24,'[15]Compiled Income'!$B$5:$AI$268,13,FALSE)</f>
        <v>0</v>
      </c>
      <c r="M24" s="40">
        <f>VLOOKUP(A24,'[15]Compiled Income'!$B$5:$AI$268,10,FALSE)</f>
        <v>0</v>
      </c>
      <c r="N24" s="41">
        <f t="shared" si="0"/>
        <v>206830</v>
      </c>
      <c r="O24" s="42">
        <f>VLOOKUP(A24,'[16]2015-16 Budget (June 2016)'!$B$7:$K$270,10,FALSE)</f>
        <v>10817</v>
      </c>
      <c r="P24" s="42">
        <v>136</v>
      </c>
      <c r="Q24" s="41">
        <f t="shared" si="1"/>
        <v>10953</v>
      </c>
      <c r="R24" s="40">
        <f t="shared" si="2"/>
        <v>217783</v>
      </c>
      <c r="S24" s="40">
        <f>VLOOKUP($A24,'[15]Compiled Income'!$B$5:$AI$268,5,FALSE)</f>
        <v>58639</v>
      </c>
      <c r="T24" s="40">
        <f>VLOOKUP($A24,'[15]Compiled Income'!$B$5:$AI$268,6,FALSE)</f>
        <v>0</v>
      </c>
      <c r="U24" s="41">
        <f t="shared" si="3"/>
        <v>58639</v>
      </c>
      <c r="V24" s="41" t="str">
        <f>IF(VLOOKUP(A24,[17]FederalExpenditureReport!$E$3:$AE$237,26,FALSE)&gt;0,"Yes","No")</f>
        <v>No</v>
      </c>
      <c r="W24" s="40">
        <f t="shared" si="4"/>
        <v>58639</v>
      </c>
      <c r="X24" s="41">
        <f>VLOOKUP($A24,'[15]Compiled Income'!$B$5:$AI$268,24,FALSE)</f>
        <v>29606</v>
      </c>
      <c r="Y24" s="41">
        <f>VLOOKUP($A24,'[15]Compiled Income'!$B$5:$AI$268,28,FALSE)</f>
        <v>0</v>
      </c>
      <c r="Z24" s="41">
        <f>VLOOKUP($A24,'[15]Compiled Income'!$B$5:$AI$268,32,FALSE)</f>
        <v>0</v>
      </c>
      <c r="AA24" s="40">
        <f>VLOOKUP(A24,'[18]2016-17 Budget (June 2016)'!$C$7:$U$301,18,FALSE)</f>
        <v>190472</v>
      </c>
      <c r="AB24" s="40"/>
      <c r="AC24" s="40">
        <f t="shared" si="5"/>
        <v>190472</v>
      </c>
      <c r="AD24" s="40">
        <f>VLOOKUP($A24,'[18]2016-17 Budget (June 2016)'!$C$7:$U$301,10,FALSE)</f>
        <v>10224</v>
      </c>
      <c r="AE24" s="40">
        <f t="shared" si="6"/>
        <v>200696</v>
      </c>
      <c r="AF24" s="40">
        <f>VLOOKUP($A24,'[18]2016-17 Budget (June 2016)'!$C$7:$U$301,19,FALSE)</f>
        <v>54875</v>
      </c>
      <c r="AG24" s="40"/>
      <c r="AH24" s="40">
        <f t="shared" si="7"/>
        <v>54875</v>
      </c>
      <c r="AI24" s="40">
        <v>47905</v>
      </c>
    </row>
    <row r="25" spans="1:35" ht="13.5" thickBot="1" x14ac:dyDescent="0.25">
      <c r="A25" s="37">
        <v>43694270132274</v>
      </c>
      <c r="B25" s="38" t="s">
        <v>318</v>
      </c>
      <c r="C25" s="39" t="s">
        <v>37</v>
      </c>
      <c r="D25" s="40"/>
      <c r="E25" s="40"/>
      <c r="F25" s="40">
        <v>0</v>
      </c>
      <c r="G25" s="40"/>
      <c r="H25" s="40">
        <f>VLOOKUP($A25,'[15]Compiled Income'!$B$5:$AI$268,9,FALSE)</f>
        <v>66704</v>
      </c>
      <c r="I25" s="40">
        <f>VLOOKUP(A25,'[15]Compiled Income'!$B$5:$AI$268,14,FALSE)</f>
        <v>0</v>
      </c>
      <c r="J25" s="40">
        <f>VLOOKUP(A25,'[15]Compiled Income'!$B$5:$AI$268,15,FALSE)</f>
        <v>0</v>
      </c>
      <c r="K25" s="40">
        <f>VLOOKUP(A25,'[15]Compiled Income'!$B$5:$AI$268,16,FALSE)</f>
        <v>0</v>
      </c>
      <c r="L25" s="40">
        <f>VLOOKUP(A25,'[15]Compiled Income'!$B$5:$AI$268,12,FALSE)+VLOOKUP(A25,'[15]Compiled Income'!$B$5:$AI$268,13,FALSE)</f>
        <v>0</v>
      </c>
      <c r="M25" s="40">
        <f>VLOOKUP(A25,'[15]Compiled Income'!$B$5:$AI$268,10,FALSE)</f>
        <v>0</v>
      </c>
      <c r="N25" s="41">
        <f t="shared" si="0"/>
        <v>66704</v>
      </c>
      <c r="O25" s="42">
        <f>VLOOKUP(A25,'[16]2015-16 Budget (June 2016)'!$B$7:$K$270,10,FALSE)</f>
        <v>2807</v>
      </c>
      <c r="P25" s="42">
        <v>0</v>
      </c>
      <c r="Q25" s="41">
        <f t="shared" si="1"/>
        <v>2807</v>
      </c>
      <c r="R25" s="40">
        <f t="shared" si="2"/>
        <v>69511</v>
      </c>
      <c r="S25" s="40">
        <f>VLOOKUP($A25,'[15]Compiled Income'!$B$5:$AI$268,5,FALSE)</f>
        <v>0</v>
      </c>
      <c r="T25" s="40">
        <f>VLOOKUP($A25,'[15]Compiled Income'!$B$5:$AI$268,6,FALSE)</f>
        <v>0</v>
      </c>
      <c r="U25" s="41">
        <f t="shared" si="3"/>
        <v>0</v>
      </c>
      <c r="V25" s="41" t="str">
        <f>IF(VLOOKUP(A25,[17]FederalExpenditureReport!$E$3:$AE$237,26,FALSE)&gt;0,"Yes","No")</f>
        <v>No</v>
      </c>
      <c r="W25" s="40">
        <f t="shared" si="4"/>
        <v>0</v>
      </c>
      <c r="X25" s="41">
        <f>VLOOKUP($A25,'[15]Compiled Income'!$B$5:$AI$268,24,FALSE)</f>
        <v>23790</v>
      </c>
      <c r="Y25" s="41">
        <f>VLOOKUP($A25,'[15]Compiled Income'!$B$5:$AI$268,28,FALSE)</f>
        <v>0</v>
      </c>
      <c r="Z25" s="41">
        <f>VLOOKUP($A25,'[15]Compiled Income'!$B$5:$AI$268,32,FALSE)</f>
        <v>0</v>
      </c>
      <c r="AA25" s="40">
        <f>VLOOKUP(A25,'[18]2016-17 Budget (June 2016)'!$C$7:$U$301,18,FALSE)</f>
        <v>138537</v>
      </c>
      <c r="AB25" s="40"/>
      <c r="AC25" s="40">
        <f t="shared" si="5"/>
        <v>138537</v>
      </c>
      <c r="AD25" s="40">
        <f>VLOOKUP($A25,'[18]2016-17 Budget (June 2016)'!$C$7:$U$301,10,FALSE)</f>
        <v>6538</v>
      </c>
      <c r="AE25" s="40">
        <f t="shared" si="6"/>
        <v>145075</v>
      </c>
      <c r="AF25" s="40">
        <f>VLOOKUP($A25,'[18]2016-17 Budget (June 2016)'!$C$7:$U$301,19,FALSE)</f>
        <v>18375</v>
      </c>
      <c r="AG25" s="40"/>
      <c r="AH25" s="40">
        <f t="shared" si="7"/>
        <v>18375</v>
      </c>
      <c r="AI25" s="40">
        <v>0</v>
      </c>
    </row>
    <row r="26" spans="1:35" ht="13.5" thickBot="1" x14ac:dyDescent="0.25">
      <c r="A26" s="37">
        <v>43104390129213</v>
      </c>
      <c r="B26" s="38" t="s">
        <v>318</v>
      </c>
      <c r="C26" s="39" t="s">
        <v>38</v>
      </c>
      <c r="D26" s="40"/>
      <c r="E26" s="40"/>
      <c r="F26" s="40">
        <v>0</v>
      </c>
      <c r="G26" s="40"/>
      <c r="H26" s="40">
        <f>VLOOKUP($A26,'[15]Compiled Income'!$B$5:$AI$268,9,FALSE)</f>
        <v>147116</v>
      </c>
      <c r="I26" s="40">
        <f>VLOOKUP(A26,'[15]Compiled Income'!$B$5:$AI$268,14,FALSE)</f>
        <v>0</v>
      </c>
      <c r="J26" s="40">
        <f>VLOOKUP(A26,'[15]Compiled Income'!$B$5:$AI$268,15,FALSE)</f>
        <v>0</v>
      </c>
      <c r="K26" s="40">
        <f>VLOOKUP(A26,'[15]Compiled Income'!$B$5:$AI$268,16,FALSE)</f>
        <v>0</v>
      </c>
      <c r="L26" s="40">
        <f>VLOOKUP(A26,'[15]Compiled Income'!$B$5:$AI$268,12,FALSE)+VLOOKUP(A26,'[15]Compiled Income'!$B$5:$AI$268,13,FALSE)</f>
        <v>0</v>
      </c>
      <c r="M26" s="40">
        <f>VLOOKUP(A26,'[15]Compiled Income'!$B$5:$AI$268,10,FALSE)</f>
        <v>0</v>
      </c>
      <c r="N26" s="41">
        <f t="shared" si="0"/>
        <v>147116</v>
      </c>
      <c r="O26" s="42">
        <f>VLOOKUP(A26,'[16]2015-16 Budget (June 2016)'!$B$7:$K$270,10,FALSE)</f>
        <v>7014</v>
      </c>
      <c r="P26" s="42">
        <v>0</v>
      </c>
      <c r="Q26" s="41">
        <f t="shared" si="1"/>
        <v>7014</v>
      </c>
      <c r="R26" s="40">
        <f t="shared" si="2"/>
        <v>154130</v>
      </c>
      <c r="S26" s="40">
        <f>VLOOKUP($A26,'[15]Compiled Income'!$B$5:$AI$268,5,FALSE)</f>
        <v>21050</v>
      </c>
      <c r="T26" s="40">
        <f>VLOOKUP($A26,'[15]Compiled Income'!$B$5:$AI$268,6,FALSE)</f>
        <v>0</v>
      </c>
      <c r="U26" s="41">
        <f t="shared" si="3"/>
        <v>21050</v>
      </c>
      <c r="V26" s="41" t="str">
        <f>IF(VLOOKUP(A26,[17]FederalExpenditureReport!$E$3:$AE$237,26,FALSE)&gt;0,"Yes","No")</f>
        <v>No</v>
      </c>
      <c r="W26" s="40">
        <f t="shared" si="4"/>
        <v>21050</v>
      </c>
      <c r="X26" s="41">
        <f>VLOOKUP($A26,'[15]Compiled Income'!$B$5:$AI$268,24,FALSE)</f>
        <v>9024</v>
      </c>
      <c r="Y26" s="41">
        <f>VLOOKUP($A26,'[15]Compiled Income'!$B$5:$AI$268,28,FALSE)</f>
        <v>0</v>
      </c>
      <c r="Z26" s="41">
        <f>VLOOKUP($A26,'[15]Compiled Income'!$B$5:$AI$268,32,FALSE)</f>
        <v>0</v>
      </c>
      <c r="AA26" s="40">
        <f>VLOOKUP(A26,'[18]2016-17 Budget (June 2016)'!$C$7:$U$301,18,FALSE)</f>
        <v>223624</v>
      </c>
      <c r="AB26" s="40"/>
      <c r="AC26" s="40">
        <f t="shared" si="5"/>
        <v>223624</v>
      </c>
      <c r="AD26" s="40">
        <f>VLOOKUP($A26,'[18]2016-17 Budget (June 2016)'!$C$7:$U$301,10,FALSE)</f>
        <v>11026</v>
      </c>
      <c r="AE26" s="40">
        <f t="shared" si="6"/>
        <v>234650</v>
      </c>
      <c r="AF26" s="40">
        <f>VLOOKUP($A26,'[18]2016-17 Budget (June 2016)'!$C$7:$U$301,19,FALSE)</f>
        <v>41000</v>
      </c>
      <c r="AG26" s="40"/>
      <c r="AH26" s="40">
        <f t="shared" si="7"/>
        <v>41000</v>
      </c>
      <c r="AI26" s="40">
        <v>0</v>
      </c>
    </row>
    <row r="27" spans="1:35" ht="13.5" thickBot="1" x14ac:dyDescent="0.25">
      <c r="A27" s="37">
        <v>37683383731395</v>
      </c>
      <c r="B27" s="38" t="s">
        <v>319</v>
      </c>
      <c r="C27" s="39" t="s">
        <v>39</v>
      </c>
      <c r="D27" s="40"/>
      <c r="E27" s="40"/>
      <c r="F27" s="40">
        <v>0</v>
      </c>
      <c r="G27" s="40"/>
      <c r="H27" s="40">
        <f>VLOOKUP($A27,'[15]Compiled Income'!$B$5:$AI$268,9,FALSE)</f>
        <v>400238</v>
      </c>
      <c r="I27" s="40">
        <f>VLOOKUP(A27,'[15]Compiled Income'!$B$5:$AI$268,14,FALSE)</f>
        <v>5394</v>
      </c>
      <c r="J27" s="40">
        <f>VLOOKUP(A27,'[15]Compiled Income'!$B$5:$AI$268,15,FALSE)</f>
        <v>0</v>
      </c>
      <c r="K27" s="40">
        <f>VLOOKUP(A27,'[15]Compiled Income'!$B$5:$AI$268,16,FALSE)</f>
        <v>0</v>
      </c>
      <c r="L27" s="40">
        <f>VLOOKUP(A27,'[15]Compiled Income'!$B$5:$AI$268,12,FALSE)+VLOOKUP(A27,'[15]Compiled Income'!$B$5:$AI$268,13,FALSE)</f>
        <v>-1699</v>
      </c>
      <c r="M27" s="40">
        <f>VLOOKUP(A27,'[15]Compiled Income'!$B$5:$AI$268,10,FALSE)</f>
        <v>0</v>
      </c>
      <c r="N27" s="41">
        <f t="shared" si="0"/>
        <v>403933</v>
      </c>
      <c r="O27" s="42">
        <f>VLOOKUP(A27,'[16]2015-16 Budget (June 2016)'!$B$7:$K$270,10,FALSE)</f>
        <v>20662</v>
      </c>
      <c r="P27" s="42">
        <v>225</v>
      </c>
      <c r="Q27" s="41">
        <f t="shared" si="1"/>
        <v>20887</v>
      </c>
      <c r="R27" s="40">
        <f t="shared" si="2"/>
        <v>424820</v>
      </c>
      <c r="S27" s="40">
        <f>VLOOKUP($A27,'[15]Compiled Income'!$B$5:$AI$268,5,FALSE)</f>
        <v>95101</v>
      </c>
      <c r="T27" s="40">
        <f>VLOOKUP($A27,'[15]Compiled Income'!$B$5:$AI$268,6,FALSE)</f>
        <v>0</v>
      </c>
      <c r="U27" s="41">
        <f t="shared" si="3"/>
        <v>95101</v>
      </c>
      <c r="V27" s="41" t="str">
        <f>IF(VLOOKUP(A27,[17]FederalExpenditureReport!$E$3:$AE$237,26,FALSE)&gt;0,"Yes","No")</f>
        <v>No</v>
      </c>
      <c r="W27" s="40">
        <f t="shared" si="4"/>
        <v>95101</v>
      </c>
      <c r="X27" s="41">
        <f>VLOOKUP($A27,'[15]Compiled Income'!$B$5:$AI$268,24,FALSE)</f>
        <v>98230</v>
      </c>
      <c r="Y27" s="41">
        <f>VLOOKUP($A27,'[15]Compiled Income'!$B$5:$AI$268,28,FALSE)</f>
        <v>0</v>
      </c>
      <c r="Z27" s="41">
        <f>VLOOKUP($A27,'[15]Compiled Income'!$B$5:$AI$268,32,FALSE)</f>
        <v>0</v>
      </c>
      <c r="AA27" s="40">
        <f>VLOOKUP(A27,'[18]2016-17 Budget (June 2016)'!$C$7:$U$301,18,FALSE)</f>
        <v>251734</v>
      </c>
      <c r="AB27" s="40"/>
      <c r="AC27" s="40">
        <f t="shared" si="5"/>
        <v>251734</v>
      </c>
      <c r="AD27" s="40">
        <f>VLOOKUP($A27,'[18]2016-17 Budget (June 2016)'!$C$7:$U$301,10,FALSE)</f>
        <v>14453</v>
      </c>
      <c r="AE27" s="40">
        <f t="shared" si="6"/>
        <v>266187</v>
      </c>
      <c r="AF27" s="40">
        <f>VLOOKUP($A27,'[18]2016-17 Budget (June 2016)'!$C$7:$U$301,19,FALSE)</f>
        <v>95125</v>
      </c>
      <c r="AG27" s="40"/>
      <c r="AH27" s="40">
        <f t="shared" si="7"/>
        <v>95125</v>
      </c>
      <c r="AI27" s="40">
        <v>79166</v>
      </c>
    </row>
    <row r="28" spans="1:35" ht="13.5" thickBot="1" x14ac:dyDescent="0.25">
      <c r="A28" s="37">
        <v>37683383730959</v>
      </c>
      <c r="B28" s="38" t="s">
        <v>319</v>
      </c>
      <c r="C28" s="39" t="s">
        <v>40</v>
      </c>
      <c r="D28" s="40"/>
      <c r="E28" s="40"/>
      <c r="F28" s="40">
        <v>0</v>
      </c>
      <c r="G28" s="40"/>
      <c r="H28" s="40">
        <f>VLOOKUP($A28,'[15]Compiled Income'!$B$5:$AI$268,9,FALSE)</f>
        <v>1027906</v>
      </c>
      <c r="I28" s="40">
        <f>VLOOKUP(A28,'[15]Compiled Income'!$B$5:$AI$268,14,FALSE)</f>
        <v>16356</v>
      </c>
      <c r="J28" s="40">
        <f>VLOOKUP(A28,'[15]Compiled Income'!$B$5:$AI$268,15,FALSE)</f>
        <v>0</v>
      </c>
      <c r="K28" s="40">
        <f>VLOOKUP(A28,'[15]Compiled Income'!$B$5:$AI$268,16,FALSE)</f>
        <v>782.5</v>
      </c>
      <c r="L28" s="40">
        <f>VLOOKUP(A28,'[15]Compiled Income'!$B$5:$AI$268,12,FALSE)+VLOOKUP(A28,'[15]Compiled Income'!$B$5:$AI$268,13,FALSE)</f>
        <v>-2275</v>
      </c>
      <c r="M28" s="40">
        <f>VLOOKUP(A28,'[15]Compiled Income'!$B$5:$AI$268,10,FALSE)</f>
        <v>0</v>
      </c>
      <c r="N28" s="41">
        <f t="shared" si="0"/>
        <v>1042769.5</v>
      </c>
      <c r="O28" s="42">
        <f>VLOOKUP(A28,'[16]2015-16 Budget (June 2016)'!$B$7:$K$270,10,FALSE)</f>
        <v>54275</v>
      </c>
      <c r="P28" s="42">
        <v>682</v>
      </c>
      <c r="Q28" s="41">
        <f t="shared" si="1"/>
        <v>54957</v>
      </c>
      <c r="R28" s="40">
        <f t="shared" si="2"/>
        <v>1097726.5</v>
      </c>
      <c r="S28" s="40">
        <f>VLOOKUP($A28,'[15]Compiled Income'!$B$5:$AI$268,5,FALSE)</f>
        <v>274025</v>
      </c>
      <c r="T28" s="40">
        <f>VLOOKUP($A28,'[15]Compiled Income'!$B$5:$AI$268,6,FALSE)</f>
        <v>0</v>
      </c>
      <c r="U28" s="41">
        <f t="shared" si="3"/>
        <v>274025</v>
      </c>
      <c r="V28" s="41" t="str">
        <f>IF(VLOOKUP(A28,[17]FederalExpenditureReport!$E$3:$AE$237,26,FALSE)&gt;0,"Yes","No")</f>
        <v>No</v>
      </c>
      <c r="W28" s="40">
        <f t="shared" si="4"/>
        <v>426630</v>
      </c>
      <c r="X28" s="41">
        <f>VLOOKUP($A28,'[15]Compiled Income'!$B$5:$AI$268,24,FALSE)</f>
        <v>204678</v>
      </c>
      <c r="Y28" s="41">
        <f>VLOOKUP($A28,'[15]Compiled Income'!$B$5:$AI$268,28,FALSE)</f>
        <v>84989</v>
      </c>
      <c r="Z28" s="41">
        <f>VLOOKUP($A28,'[15]Compiled Income'!$B$5:$AI$268,32,FALSE)</f>
        <v>152605</v>
      </c>
      <c r="AA28" s="40">
        <f>VLOOKUP(A28,'[18]2016-17 Budget (June 2016)'!$C$7:$U$301,18,FALSE)</f>
        <v>1037540</v>
      </c>
      <c r="AB28" s="40"/>
      <c r="AC28" s="40">
        <f t="shared" si="5"/>
        <v>1037540</v>
      </c>
      <c r="AD28" s="40">
        <f>VLOOKUP($A28,'[18]2016-17 Budget (June 2016)'!$C$7:$U$301,10,FALSE)</f>
        <v>54825</v>
      </c>
      <c r="AE28" s="40">
        <f t="shared" si="6"/>
        <v>1092365</v>
      </c>
      <c r="AF28" s="40">
        <f>VLOOKUP($A28,'[18]2016-17 Budget (June 2016)'!$C$7:$U$301,19,FALSE)</f>
        <v>278250</v>
      </c>
      <c r="AG28" s="40"/>
      <c r="AH28" s="40">
        <f t="shared" si="7"/>
        <v>278250</v>
      </c>
      <c r="AI28" s="40">
        <v>240027</v>
      </c>
    </row>
    <row r="29" spans="1:35" ht="13.5" thickBot="1" x14ac:dyDescent="0.25">
      <c r="A29" s="37">
        <v>37683380128744</v>
      </c>
      <c r="B29" s="38" t="s">
        <v>319</v>
      </c>
      <c r="C29" s="39" t="s">
        <v>41</v>
      </c>
      <c r="D29" s="40"/>
      <c r="E29" s="40"/>
      <c r="F29" s="40">
        <v>0</v>
      </c>
      <c r="G29" s="40"/>
      <c r="H29" s="40">
        <f>VLOOKUP($A29,'[15]Compiled Income'!$B$5:$AI$268,9,FALSE)</f>
        <v>77293</v>
      </c>
      <c r="I29" s="40">
        <f>VLOOKUP(A29,'[15]Compiled Income'!$B$5:$AI$268,14,FALSE)</f>
        <v>1140</v>
      </c>
      <c r="J29" s="40">
        <f>VLOOKUP(A29,'[15]Compiled Income'!$B$5:$AI$268,15,FALSE)</f>
        <v>0</v>
      </c>
      <c r="K29" s="40">
        <f>VLOOKUP(A29,'[15]Compiled Income'!$B$5:$AI$268,16,FALSE)</f>
        <v>0</v>
      </c>
      <c r="L29" s="40">
        <f>VLOOKUP(A29,'[15]Compiled Income'!$B$5:$AI$268,12,FALSE)+VLOOKUP(A29,'[15]Compiled Income'!$B$5:$AI$268,13,FALSE)</f>
        <v>14</v>
      </c>
      <c r="M29" s="40">
        <f>VLOOKUP(A29,'[15]Compiled Income'!$B$5:$AI$268,10,FALSE)</f>
        <v>0</v>
      </c>
      <c r="N29" s="41">
        <f t="shared" si="0"/>
        <v>78447</v>
      </c>
      <c r="O29" s="42">
        <f>VLOOKUP(A29,'[16]2015-16 Budget (June 2016)'!$B$7:$K$270,10,FALSE)</f>
        <v>3962</v>
      </c>
      <c r="P29" s="42">
        <v>48</v>
      </c>
      <c r="Q29" s="41">
        <f t="shared" si="1"/>
        <v>4010</v>
      </c>
      <c r="R29" s="40">
        <f t="shared" si="2"/>
        <v>82457</v>
      </c>
      <c r="S29" s="40">
        <f>VLOOKUP($A29,'[15]Compiled Income'!$B$5:$AI$268,5,FALSE)</f>
        <v>17667</v>
      </c>
      <c r="T29" s="40">
        <f>VLOOKUP($A29,'[15]Compiled Income'!$B$5:$AI$268,6,FALSE)</f>
        <v>0</v>
      </c>
      <c r="U29" s="41">
        <f t="shared" si="3"/>
        <v>17667</v>
      </c>
      <c r="V29" s="41" t="str">
        <f>IF(VLOOKUP(A29,[17]FederalExpenditureReport!$E$3:$AE$237,26,FALSE)&gt;0,"Yes","No")</f>
        <v>No</v>
      </c>
      <c r="W29" s="40">
        <f t="shared" si="4"/>
        <v>17667</v>
      </c>
      <c r="X29" s="41">
        <f>VLOOKUP($A29,'[15]Compiled Income'!$B$5:$AI$268,24,FALSE)</f>
        <v>11092</v>
      </c>
      <c r="Y29" s="41">
        <f>VLOOKUP($A29,'[15]Compiled Income'!$B$5:$AI$268,28,FALSE)</f>
        <v>0</v>
      </c>
      <c r="Z29" s="41">
        <f>VLOOKUP($A29,'[15]Compiled Income'!$B$5:$AI$268,32,FALSE)</f>
        <v>0</v>
      </c>
      <c r="AA29" s="40">
        <f>VLOOKUP(A29,'[18]2016-17 Budget (June 2016)'!$C$7:$U$301,18,FALSE)</f>
        <v>81009</v>
      </c>
      <c r="AB29" s="40"/>
      <c r="AC29" s="40">
        <f t="shared" si="5"/>
        <v>81009</v>
      </c>
      <c r="AD29" s="40">
        <f>VLOOKUP($A29,'[18]2016-17 Budget (June 2016)'!$C$7:$U$301,10,FALSE)</f>
        <v>4099</v>
      </c>
      <c r="AE29" s="40">
        <f t="shared" si="6"/>
        <v>85108</v>
      </c>
      <c r="AF29" s="40">
        <f>VLOOKUP($A29,'[18]2016-17 Budget (June 2016)'!$C$7:$U$301,19,FALSE)</f>
        <v>17375</v>
      </c>
      <c r="AG29" s="40"/>
      <c r="AH29" s="40">
        <f t="shared" si="7"/>
        <v>17375</v>
      </c>
      <c r="AI29" s="40">
        <v>16738</v>
      </c>
    </row>
    <row r="30" spans="1:35" ht="13.5" thickBot="1" x14ac:dyDescent="0.25">
      <c r="A30" s="37">
        <v>36750440114389</v>
      </c>
      <c r="B30" s="38" t="s">
        <v>319</v>
      </c>
      <c r="C30" s="39" t="s">
        <v>42</v>
      </c>
      <c r="D30" s="40"/>
      <c r="E30" s="40"/>
      <c r="F30" s="40">
        <v>0</v>
      </c>
      <c r="G30" s="40"/>
      <c r="H30" s="40">
        <f>VLOOKUP($A30,'[15]Compiled Income'!$B$5:$AI$268,9,FALSE)</f>
        <v>137307</v>
      </c>
      <c r="I30" s="40">
        <f>VLOOKUP(A30,'[15]Compiled Income'!$B$5:$AI$268,14,FALSE)</f>
        <v>2787</v>
      </c>
      <c r="J30" s="40">
        <f>VLOOKUP(A30,'[15]Compiled Income'!$B$5:$AI$268,15,FALSE)</f>
        <v>0</v>
      </c>
      <c r="K30" s="40">
        <f>VLOOKUP(A30,'[15]Compiled Income'!$B$5:$AI$268,16,FALSE)</f>
        <v>0</v>
      </c>
      <c r="L30" s="40">
        <f>VLOOKUP(A30,'[15]Compiled Income'!$B$5:$AI$268,12,FALSE)+VLOOKUP(A30,'[15]Compiled Income'!$B$5:$AI$268,13,FALSE)</f>
        <v>-3341</v>
      </c>
      <c r="M30" s="40">
        <f>VLOOKUP(A30,'[15]Compiled Income'!$B$5:$AI$268,10,FALSE)</f>
        <v>0</v>
      </c>
      <c r="N30" s="41">
        <f t="shared" si="0"/>
        <v>136753</v>
      </c>
      <c r="O30" s="42">
        <f>VLOOKUP(A30,'[16]2015-16 Budget (June 2016)'!$B$7:$K$270,10,FALSE)</f>
        <v>7439</v>
      </c>
      <c r="P30" s="42">
        <v>116</v>
      </c>
      <c r="Q30" s="41">
        <f t="shared" si="1"/>
        <v>7555</v>
      </c>
      <c r="R30" s="40">
        <f t="shared" si="2"/>
        <v>144308</v>
      </c>
      <c r="S30" s="40">
        <f>VLOOKUP($A30,'[15]Compiled Income'!$B$5:$AI$268,5,FALSE)</f>
        <v>41348</v>
      </c>
      <c r="T30" s="40">
        <f>VLOOKUP($A30,'[15]Compiled Income'!$B$5:$AI$268,6,FALSE)</f>
        <v>0</v>
      </c>
      <c r="U30" s="41">
        <f t="shared" si="3"/>
        <v>41348</v>
      </c>
      <c r="V30" s="41" t="str">
        <f>IF(VLOOKUP(A30,[17]FederalExpenditureReport!$E$3:$AE$237,26,FALSE)&gt;0,"Yes","No")</f>
        <v>No</v>
      </c>
      <c r="W30" s="40">
        <f t="shared" si="4"/>
        <v>41348</v>
      </c>
      <c r="X30" s="41">
        <f>VLOOKUP($A30,'[15]Compiled Income'!$B$5:$AI$268,24,FALSE)</f>
        <v>6314</v>
      </c>
      <c r="Y30" s="41">
        <f>VLOOKUP($A30,'[15]Compiled Income'!$B$5:$AI$268,28,FALSE)</f>
        <v>0</v>
      </c>
      <c r="Z30" s="41">
        <f>VLOOKUP($A30,'[15]Compiled Income'!$B$5:$AI$268,32,FALSE)</f>
        <v>0</v>
      </c>
      <c r="AA30" s="40">
        <f>VLOOKUP(A30,'[18]2016-17 Budget (June 2016)'!$C$7:$U$301,18,FALSE)</f>
        <v>129158</v>
      </c>
      <c r="AB30" s="40"/>
      <c r="AC30" s="40">
        <f t="shared" si="5"/>
        <v>129158</v>
      </c>
      <c r="AD30" s="40">
        <f>VLOOKUP($A30,'[18]2016-17 Budget (June 2016)'!$C$7:$U$301,10,FALSE)</f>
        <v>6652</v>
      </c>
      <c r="AE30" s="40">
        <f t="shared" si="6"/>
        <v>135810</v>
      </c>
      <c r="AF30" s="40">
        <f>VLOOKUP($A30,'[18]2016-17 Budget (June 2016)'!$C$7:$U$301,19,FALSE)</f>
        <v>30500</v>
      </c>
      <c r="AG30" s="40"/>
      <c r="AH30" s="40">
        <f t="shared" si="7"/>
        <v>30500</v>
      </c>
      <c r="AI30" s="40">
        <v>40903</v>
      </c>
    </row>
    <row r="31" spans="1:35" ht="13.5" thickBot="1" x14ac:dyDescent="0.25">
      <c r="A31" s="37">
        <v>1612590129635</v>
      </c>
      <c r="B31" s="38" t="s">
        <v>320</v>
      </c>
      <c r="C31" s="39" t="s">
        <v>43</v>
      </c>
      <c r="D31" s="40"/>
      <c r="E31" s="40"/>
      <c r="F31" s="40">
        <v>0</v>
      </c>
      <c r="G31" s="40"/>
      <c r="H31" s="40">
        <f>VLOOKUP($A31,'[15]Compiled Income'!$B$5:$AI$268,9,FALSE)</f>
        <v>118967</v>
      </c>
      <c r="I31" s="40">
        <f>VLOOKUP(A31,'[15]Compiled Income'!$B$5:$AI$268,14,FALSE)</f>
        <v>0</v>
      </c>
      <c r="J31" s="40">
        <f>VLOOKUP(A31,'[15]Compiled Income'!$B$5:$AI$268,15,FALSE)</f>
        <v>0</v>
      </c>
      <c r="K31" s="40">
        <f>VLOOKUP(A31,'[15]Compiled Income'!$B$5:$AI$268,16,FALSE)</f>
        <v>0</v>
      </c>
      <c r="L31" s="40">
        <f>VLOOKUP(A31,'[15]Compiled Income'!$B$5:$AI$268,12,FALSE)+VLOOKUP(A31,'[15]Compiled Income'!$B$5:$AI$268,13,FALSE)</f>
        <v>0</v>
      </c>
      <c r="M31" s="40">
        <f>VLOOKUP(A31,'[15]Compiled Income'!$B$5:$AI$268,10,FALSE)</f>
        <v>0</v>
      </c>
      <c r="N31" s="41">
        <f t="shared" si="0"/>
        <v>118967</v>
      </c>
      <c r="O31" s="42">
        <f>VLOOKUP(A31,'[16]2015-16 Budget (June 2016)'!$B$7:$K$270,10,FALSE)</f>
        <v>7909</v>
      </c>
      <c r="P31" s="42">
        <v>0</v>
      </c>
      <c r="Q31" s="41">
        <f t="shared" si="1"/>
        <v>7909</v>
      </c>
      <c r="R31" s="40">
        <f t="shared" si="2"/>
        <v>126876</v>
      </c>
      <c r="S31" s="40">
        <f>VLOOKUP($A31,'[15]Compiled Income'!$B$5:$AI$268,5,FALSE)</f>
        <v>0</v>
      </c>
      <c r="T31" s="40">
        <f>VLOOKUP($A31,'[15]Compiled Income'!$B$5:$AI$268,6,FALSE)</f>
        <v>0</v>
      </c>
      <c r="U31" s="41">
        <f t="shared" si="3"/>
        <v>0</v>
      </c>
      <c r="V31" s="41" t="s">
        <v>321</v>
      </c>
      <c r="W31" s="40">
        <f t="shared" si="4"/>
        <v>0</v>
      </c>
      <c r="X31" s="41">
        <f>VLOOKUP($A31,'[15]Compiled Income'!$B$5:$AI$268,24,FALSE)</f>
        <v>0</v>
      </c>
      <c r="Y31" s="41">
        <f>VLOOKUP($A31,'[15]Compiled Income'!$B$5:$AI$268,28,FALSE)</f>
        <v>0</v>
      </c>
      <c r="Z31" s="41">
        <f>VLOOKUP($A31,'[15]Compiled Income'!$B$5:$AI$268,32,FALSE)</f>
        <v>0</v>
      </c>
      <c r="AA31" s="40">
        <f>VLOOKUP(A31,'[18]2016-17 Budget (June 2016)'!$C$7:$U$301,18,FALSE)</f>
        <v>122217</v>
      </c>
      <c r="AB31" s="40"/>
      <c r="AC31" s="40">
        <f t="shared" si="5"/>
        <v>122217</v>
      </c>
      <c r="AD31" s="40">
        <f>VLOOKUP($A31,'[18]2016-17 Budget (June 2016)'!$C$7:$U$301,10,FALSE)</f>
        <v>8162</v>
      </c>
      <c r="AE31" s="40">
        <f t="shared" si="6"/>
        <v>130379</v>
      </c>
      <c r="AF31" s="40">
        <f>VLOOKUP($A31,'[18]2016-17 Budget (June 2016)'!$C$7:$U$301,19,FALSE)</f>
        <v>32875</v>
      </c>
      <c r="AG31" s="40"/>
      <c r="AH31" s="40">
        <f t="shared" si="7"/>
        <v>32875</v>
      </c>
      <c r="AI31" s="40">
        <v>0</v>
      </c>
    </row>
    <row r="32" spans="1:35" ht="13.5" thickBot="1" x14ac:dyDescent="0.25">
      <c r="A32" s="37">
        <v>1612596111660</v>
      </c>
      <c r="B32" s="38" t="s">
        <v>320</v>
      </c>
      <c r="C32" s="39" t="s">
        <v>44</v>
      </c>
      <c r="D32" s="40"/>
      <c r="E32" s="40"/>
      <c r="F32" s="40">
        <v>0</v>
      </c>
      <c r="G32" s="40"/>
      <c r="H32" s="40">
        <f>VLOOKUP($A32,'[15]Compiled Income'!$B$5:$AI$268,9,FALSE)</f>
        <v>81413</v>
      </c>
      <c r="I32" s="40">
        <f>VLOOKUP(A32,'[15]Compiled Income'!$B$5:$AI$268,14,FALSE)</f>
        <v>0</v>
      </c>
      <c r="J32" s="40">
        <f>VLOOKUP(A32,'[15]Compiled Income'!$B$5:$AI$268,15,FALSE)</f>
        <v>0</v>
      </c>
      <c r="K32" s="40">
        <f>VLOOKUP(A32,'[15]Compiled Income'!$B$5:$AI$268,16,FALSE)</f>
        <v>0</v>
      </c>
      <c r="L32" s="40">
        <f>VLOOKUP(A32,'[15]Compiled Income'!$B$5:$AI$268,12,FALSE)+VLOOKUP(A32,'[15]Compiled Income'!$B$5:$AI$268,13,FALSE)</f>
        <v>0</v>
      </c>
      <c r="M32" s="40">
        <f>VLOOKUP(A32,'[15]Compiled Income'!$B$5:$AI$268,10,FALSE)</f>
        <v>0</v>
      </c>
      <c r="N32" s="41">
        <f t="shared" si="0"/>
        <v>81413</v>
      </c>
      <c r="O32" s="42">
        <f>VLOOKUP(A32,'[16]2015-16 Budget (June 2016)'!$B$7:$K$270,10,FALSE)</f>
        <v>5413</v>
      </c>
      <c r="P32" s="42">
        <v>0</v>
      </c>
      <c r="Q32" s="41">
        <f t="shared" si="1"/>
        <v>5413</v>
      </c>
      <c r="R32" s="40">
        <f t="shared" si="2"/>
        <v>86826</v>
      </c>
      <c r="S32" s="40">
        <f>VLOOKUP($A32,'[15]Compiled Income'!$B$5:$AI$268,5,FALSE)</f>
        <v>0</v>
      </c>
      <c r="T32" s="40">
        <f>VLOOKUP($A32,'[15]Compiled Income'!$B$5:$AI$268,6,FALSE)</f>
        <v>0</v>
      </c>
      <c r="U32" s="41">
        <f t="shared" si="3"/>
        <v>0</v>
      </c>
      <c r="V32" s="41" t="s">
        <v>321</v>
      </c>
      <c r="W32" s="40">
        <f t="shared" si="4"/>
        <v>0</v>
      </c>
      <c r="X32" s="41">
        <f>VLOOKUP($A32,'[15]Compiled Income'!$B$5:$AI$268,24,FALSE)</f>
        <v>1531</v>
      </c>
      <c r="Y32" s="41">
        <f>VLOOKUP($A32,'[15]Compiled Income'!$B$5:$AI$268,28,FALSE)</f>
        <v>0</v>
      </c>
      <c r="Z32" s="41">
        <f>VLOOKUP($A32,'[15]Compiled Income'!$B$5:$AI$268,32,FALSE)</f>
        <v>0</v>
      </c>
      <c r="AA32" s="40">
        <f>VLOOKUP(A32,'[18]2016-17 Budget (June 2016)'!$C$7:$U$301,18,FALSE)</f>
        <v>108909</v>
      </c>
      <c r="AB32" s="40"/>
      <c r="AC32" s="40">
        <f t="shared" si="5"/>
        <v>108909</v>
      </c>
      <c r="AD32" s="40">
        <f>VLOOKUP($A32,'[18]2016-17 Budget (June 2016)'!$C$7:$U$301,10,FALSE)</f>
        <v>6982</v>
      </c>
      <c r="AE32" s="40">
        <f t="shared" si="6"/>
        <v>115891</v>
      </c>
      <c r="AF32" s="40">
        <f>VLOOKUP($A32,'[18]2016-17 Budget (June 2016)'!$C$7:$U$301,19,FALSE)</f>
        <v>23750</v>
      </c>
      <c r="AG32" s="40"/>
      <c r="AH32" s="40">
        <f t="shared" si="7"/>
        <v>23750</v>
      </c>
      <c r="AI32" s="40">
        <v>0</v>
      </c>
    </row>
    <row r="33" spans="1:35" ht="13.5" thickBot="1" x14ac:dyDescent="0.25">
      <c r="A33" s="37">
        <v>1612590114868</v>
      </c>
      <c r="B33" s="38" t="s">
        <v>320</v>
      </c>
      <c r="C33" s="39" t="s">
        <v>45</v>
      </c>
      <c r="D33" s="40"/>
      <c r="E33" s="40"/>
      <c r="F33" s="40">
        <v>0</v>
      </c>
      <c r="G33" s="40"/>
      <c r="H33" s="40">
        <f>VLOOKUP($A33,'[15]Compiled Income'!$B$5:$AI$268,9,FALSE)</f>
        <v>178265</v>
      </c>
      <c r="I33" s="40">
        <f>VLOOKUP(A33,'[15]Compiled Income'!$B$5:$AI$268,14,FALSE)</f>
        <v>0</v>
      </c>
      <c r="J33" s="40">
        <f>VLOOKUP(A33,'[15]Compiled Income'!$B$5:$AI$268,15,FALSE)</f>
        <v>0</v>
      </c>
      <c r="K33" s="40">
        <f>VLOOKUP(A33,'[15]Compiled Income'!$B$5:$AI$268,16,FALSE)</f>
        <v>0</v>
      </c>
      <c r="L33" s="40">
        <f>VLOOKUP(A33,'[15]Compiled Income'!$B$5:$AI$268,12,FALSE)+VLOOKUP(A33,'[15]Compiled Income'!$B$5:$AI$268,13,FALSE)</f>
        <v>0</v>
      </c>
      <c r="M33" s="40">
        <f>VLOOKUP(A33,'[15]Compiled Income'!$B$5:$AI$268,10,FALSE)</f>
        <v>0</v>
      </c>
      <c r="N33" s="41">
        <f t="shared" si="0"/>
        <v>178265</v>
      </c>
      <c r="O33" s="42">
        <f>VLOOKUP(A33,'[16]2015-16 Budget (June 2016)'!$B$7:$K$270,10,FALSE)</f>
        <v>11853</v>
      </c>
      <c r="P33" s="42">
        <v>0</v>
      </c>
      <c r="Q33" s="41">
        <f t="shared" si="1"/>
        <v>11853</v>
      </c>
      <c r="R33" s="40">
        <f t="shared" si="2"/>
        <v>190118</v>
      </c>
      <c r="S33" s="40">
        <f>VLOOKUP($A33,'[15]Compiled Income'!$B$5:$AI$268,5,FALSE)</f>
        <v>0</v>
      </c>
      <c r="T33" s="40">
        <f>VLOOKUP($A33,'[15]Compiled Income'!$B$5:$AI$268,6,FALSE)</f>
        <v>0</v>
      </c>
      <c r="U33" s="41">
        <f t="shared" si="3"/>
        <v>0</v>
      </c>
      <c r="V33" s="41" t="s">
        <v>321</v>
      </c>
      <c r="W33" s="40">
        <f t="shared" si="4"/>
        <v>0</v>
      </c>
      <c r="X33" s="41">
        <f>VLOOKUP($A33,'[15]Compiled Income'!$B$5:$AI$268,24,FALSE)</f>
        <v>1539</v>
      </c>
      <c r="Y33" s="41">
        <f>VLOOKUP($A33,'[15]Compiled Income'!$B$5:$AI$268,28,FALSE)</f>
        <v>0</v>
      </c>
      <c r="Z33" s="41">
        <f>VLOOKUP($A33,'[15]Compiled Income'!$B$5:$AI$268,32,FALSE)</f>
        <v>0</v>
      </c>
      <c r="AA33" s="40">
        <f>VLOOKUP(A33,'[18]2016-17 Budget (June 2016)'!$C$7:$U$301,18,FALSE)</f>
        <v>203912</v>
      </c>
      <c r="AB33" s="40"/>
      <c r="AC33" s="40">
        <f t="shared" si="5"/>
        <v>203912</v>
      </c>
      <c r="AD33" s="40">
        <f>VLOOKUP($A33,'[18]2016-17 Budget (June 2016)'!$C$7:$U$301,10,FALSE)</f>
        <v>13384</v>
      </c>
      <c r="AE33" s="40">
        <f t="shared" si="6"/>
        <v>217296</v>
      </c>
      <c r="AF33" s="40">
        <f>VLOOKUP($A33,'[18]2016-17 Budget (June 2016)'!$C$7:$U$301,19,FALSE)</f>
        <v>50375</v>
      </c>
      <c r="AG33" s="40"/>
      <c r="AH33" s="40">
        <f t="shared" si="7"/>
        <v>50375</v>
      </c>
      <c r="AI33" s="40">
        <v>0</v>
      </c>
    </row>
    <row r="34" spans="1:35" ht="13.5" thickBot="1" x14ac:dyDescent="0.25">
      <c r="A34" s="37">
        <v>7617960126805</v>
      </c>
      <c r="B34" s="38" t="s">
        <v>320</v>
      </c>
      <c r="C34" s="39" t="s">
        <v>46</v>
      </c>
      <c r="D34" s="40"/>
      <c r="E34" s="40"/>
      <c r="F34" s="40">
        <v>0</v>
      </c>
      <c r="G34" s="40"/>
      <c r="H34" s="40">
        <f>VLOOKUP($A34,'[15]Compiled Income'!$B$5:$AI$268,9,FALSE)</f>
        <v>102216</v>
      </c>
      <c r="I34" s="40">
        <f>VLOOKUP(A34,'[15]Compiled Income'!$B$5:$AI$268,14,FALSE)</f>
        <v>0</v>
      </c>
      <c r="J34" s="40">
        <f>VLOOKUP(A34,'[15]Compiled Income'!$B$5:$AI$268,15,FALSE)</f>
        <v>0</v>
      </c>
      <c r="K34" s="40">
        <f>VLOOKUP(A34,'[15]Compiled Income'!$B$5:$AI$268,16,FALSE)</f>
        <v>0</v>
      </c>
      <c r="L34" s="40">
        <f>VLOOKUP(A34,'[15]Compiled Income'!$B$5:$AI$268,12,FALSE)+VLOOKUP(A34,'[15]Compiled Income'!$B$5:$AI$268,13,FALSE)</f>
        <v>0</v>
      </c>
      <c r="M34" s="40">
        <f>VLOOKUP(A34,'[15]Compiled Income'!$B$5:$AI$268,10,FALSE)</f>
        <v>0</v>
      </c>
      <c r="N34" s="41">
        <f t="shared" si="0"/>
        <v>102216</v>
      </c>
      <c r="O34" s="42">
        <f>VLOOKUP(A34,'[16]2015-16 Budget (June 2016)'!$B$7:$K$270,10,FALSE)</f>
        <v>6796</v>
      </c>
      <c r="P34" s="42">
        <v>0</v>
      </c>
      <c r="Q34" s="41">
        <f t="shared" si="1"/>
        <v>6796</v>
      </c>
      <c r="R34" s="40">
        <f t="shared" si="2"/>
        <v>109012</v>
      </c>
      <c r="S34" s="40">
        <f>VLOOKUP($A34,'[15]Compiled Income'!$B$5:$AI$268,5,FALSE)</f>
        <v>0</v>
      </c>
      <c r="T34" s="40">
        <f>VLOOKUP($A34,'[15]Compiled Income'!$B$5:$AI$268,6,FALSE)</f>
        <v>0</v>
      </c>
      <c r="U34" s="41">
        <f t="shared" si="3"/>
        <v>0</v>
      </c>
      <c r="V34" s="41" t="s">
        <v>321</v>
      </c>
      <c r="W34" s="40">
        <f t="shared" si="4"/>
        <v>0</v>
      </c>
      <c r="X34" s="41">
        <f>VLOOKUP($A34,'[15]Compiled Income'!$B$5:$AI$268,24,FALSE)</f>
        <v>0</v>
      </c>
      <c r="Y34" s="41">
        <f>VLOOKUP($A34,'[15]Compiled Income'!$B$5:$AI$268,28,FALSE)</f>
        <v>0</v>
      </c>
      <c r="Z34" s="41">
        <f>VLOOKUP($A34,'[15]Compiled Income'!$B$5:$AI$268,32,FALSE)</f>
        <v>0</v>
      </c>
      <c r="AA34" s="40">
        <f>VLOOKUP(A34,'[18]2016-17 Budget (June 2016)'!$C$7:$U$301,18,FALSE)</f>
        <v>108653</v>
      </c>
      <c r="AB34" s="40"/>
      <c r="AC34" s="40">
        <f t="shared" si="5"/>
        <v>108653</v>
      </c>
      <c r="AD34" s="40">
        <f>VLOOKUP($A34,'[18]2016-17 Budget (June 2016)'!$C$7:$U$301,10,FALSE)</f>
        <v>7238</v>
      </c>
      <c r="AE34" s="40">
        <f t="shared" si="6"/>
        <v>115891</v>
      </c>
      <c r="AF34" s="40">
        <f>VLOOKUP($A34,'[18]2016-17 Budget (June 2016)'!$C$7:$U$301,19,FALSE)</f>
        <v>28875</v>
      </c>
      <c r="AG34" s="40"/>
      <c r="AH34" s="40">
        <f t="shared" si="7"/>
        <v>28875</v>
      </c>
      <c r="AI34" s="40">
        <v>0</v>
      </c>
    </row>
    <row r="35" spans="1:35" ht="13.5" thickBot="1" x14ac:dyDescent="0.25">
      <c r="A35" s="37">
        <v>7617960129643</v>
      </c>
      <c r="B35" s="38" t="s">
        <v>320</v>
      </c>
      <c r="C35" s="39" t="s">
        <v>47</v>
      </c>
      <c r="D35" s="40"/>
      <c r="E35" s="40"/>
      <c r="F35" s="40">
        <v>0</v>
      </c>
      <c r="G35" s="40"/>
      <c r="H35" s="40">
        <f>VLOOKUP($A35,'[15]Compiled Income'!$B$5:$AI$268,9,FALSE)</f>
        <v>176721</v>
      </c>
      <c r="I35" s="40">
        <f>VLOOKUP(A35,'[15]Compiled Income'!$B$5:$AI$268,14,FALSE)</f>
        <v>0</v>
      </c>
      <c r="J35" s="40">
        <f>VLOOKUP(A35,'[15]Compiled Income'!$B$5:$AI$268,15,FALSE)</f>
        <v>0</v>
      </c>
      <c r="K35" s="40">
        <f>VLOOKUP(A35,'[15]Compiled Income'!$B$5:$AI$268,16,FALSE)</f>
        <v>0</v>
      </c>
      <c r="L35" s="40">
        <f>VLOOKUP(A35,'[15]Compiled Income'!$B$5:$AI$268,12,FALSE)+VLOOKUP(A35,'[15]Compiled Income'!$B$5:$AI$268,13,FALSE)</f>
        <v>0</v>
      </c>
      <c r="M35" s="40">
        <f>VLOOKUP(A35,'[15]Compiled Income'!$B$5:$AI$268,10,FALSE)</f>
        <v>0</v>
      </c>
      <c r="N35" s="41">
        <f t="shared" si="0"/>
        <v>176721</v>
      </c>
      <c r="O35" s="42">
        <f>VLOOKUP(A35,'[16]2015-16 Budget (June 2016)'!$B$7:$K$270,10,FALSE)</f>
        <v>11750</v>
      </c>
      <c r="P35" s="42">
        <v>0</v>
      </c>
      <c r="Q35" s="41">
        <f t="shared" si="1"/>
        <v>11750</v>
      </c>
      <c r="R35" s="40">
        <f t="shared" si="2"/>
        <v>188471</v>
      </c>
      <c r="S35" s="40">
        <f>VLOOKUP($A35,'[15]Compiled Income'!$B$5:$AI$268,5,FALSE)</f>
        <v>0</v>
      </c>
      <c r="T35" s="40">
        <f>VLOOKUP($A35,'[15]Compiled Income'!$B$5:$AI$268,6,FALSE)</f>
        <v>0</v>
      </c>
      <c r="U35" s="41">
        <f t="shared" si="3"/>
        <v>0</v>
      </c>
      <c r="V35" s="41" t="s">
        <v>321</v>
      </c>
      <c r="W35" s="40">
        <f t="shared" si="4"/>
        <v>0</v>
      </c>
      <c r="X35" s="41">
        <f>VLOOKUP($A35,'[15]Compiled Income'!$B$5:$AI$268,24,FALSE)</f>
        <v>1274</v>
      </c>
      <c r="Y35" s="41">
        <f>VLOOKUP($A35,'[15]Compiled Income'!$B$5:$AI$268,28,FALSE)</f>
        <v>0</v>
      </c>
      <c r="Z35" s="41">
        <f>VLOOKUP($A35,'[15]Compiled Income'!$B$5:$AI$268,32,FALSE)</f>
        <v>0</v>
      </c>
      <c r="AA35" s="40">
        <f>VLOOKUP(A35,'[18]2016-17 Budget (June 2016)'!$C$7:$U$301,18,FALSE)</f>
        <v>190138</v>
      </c>
      <c r="AB35" s="40"/>
      <c r="AC35" s="40">
        <f t="shared" si="5"/>
        <v>190138</v>
      </c>
      <c r="AD35" s="40">
        <f>VLOOKUP($A35,'[18]2016-17 Budget (June 2016)'!$C$7:$U$301,10,FALSE)</f>
        <v>12672</v>
      </c>
      <c r="AE35" s="40">
        <f t="shared" si="6"/>
        <v>202810</v>
      </c>
      <c r="AF35" s="40">
        <f>VLOOKUP($A35,'[18]2016-17 Budget (June 2016)'!$C$7:$U$301,19,FALSE)</f>
        <v>50625</v>
      </c>
      <c r="AG35" s="40"/>
      <c r="AH35" s="40">
        <f t="shared" si="7"/>
        <v>50625</v>
      </c>
      <c r="AI35" s="40">
        <v>0</v>
      </c>
    </row>
    <row r="36" spans="1:35" ht="13.5" thickBot="1" x14ac:dyDescent="0.25">
      <c r="A36" s="37">
        <v>34674470120469</v>
      </c>
      <c r="B36" s="38" t="s">
        <v>322</v>
      </c>
      <c r="C36" s="39" t="s">
        <v>48</v>
      </c>
      <c r="D36" s="40"/>
      <c r="E36" s="40"/>
      <c r="F36" s="40">
        <v>0</v>
      </c>
      <c r="G36" s="40"/>
      <c r="H36" s="40">
        <f>VLOOKUP($A36,'[15]Compiled Income'!$B$5:$AI$268,9,FALSE)</f>
        <v>196314</v>
      </c>
      <c r="I36" s="40">
        <f>VLOOKUP(A36,'[15]Compiled Income'!$B$5:$AI$268,14,FALSE)</f>
        <v>3915</v>
      </c>
      <c r="J36" s="40">
        <f>VLOOKUP(A36,'[15]Compiled Income'!$B$5:$AI$268,15,FALSE)</f>
        <v>0</v>
      </c>
      <c r="K36" s="40">
        <f>VLOOKUP(A36,'[15]Compiled Income'!$B$5:$AI$268,16,FALSE)</f>
        <v>3000</v>
      </c>
      <c r="L36" s="40">
        <f>VLOOKUP(A36,'[15]Compiled Income'!$B$5:$AI$268,12,FALSE)+VLOOKUP(A36,'[15]Compiled Income'!$B$5:$AI$268,13,FALSE)</f>
        <v>0</v>
      </c>
      <c r="M36" s="40">
        <f>VLOOKUP(A36,'[15]Compiled Income'!$B$5:$AI$268,10,FALSE)</f>
        <v>0</v>
      </c>
      <c r="N36" s="41">
        <f t="shared" si="0"/>
        <v>203229</v>
      </c>
      <c r="O36" s="42">
        <f>VLOOKUP(A36,'[16]2015-16 Budget (June 2016)'!$B$7:$K$270,10,FALSE)</f>
        <v>10399</v>
      </c>
      <c r="P36" s="42">
        <v>163</v>
      </c>
      <c r="Q36" s="41">
        <f t="shared" si="1"/>
        <v>10562</v>
      </c>
      <c r="R36" s="40">
        <f t="shared" si="2"/>
        <v>213791</v>
      </c>
      <c r="S36" s="40">
        <f>VLOOKUP($A36,'[15]Compiled Income'!$B$5:$AI$268,5,FALSE)</f>
        <v>53376</v>
      </c>
      <c r="T36" s="40">
        <f>VLOOKUP($A36,'[15]Compiled Income'!$B$5:$AI$268,6,FALSE)</f>
        <v>0</v>
      </c>
      <c r="U36" s="41">
        <f t="shared" si="3"/>
        <v>53376</v>
      </c>
      <c r="V36" s="41" t="str">
        <f>IF(VLOOKUP(A36,[17]FederalExpenditureReport!$E$3:$AE$237,26,FALSE)&gt;0,"Yes","No")</f>
        <v>No</v>
      </c>
      <c r="W36" s="40">
        <f t="shared" si="4"/>
        <v>53376</v>
      </c>
      <c r="X36" s="41">
        <f>VLOOKUP($A36,'[15]Compiled Income'!$B$5:$AI$268,24,FALSE)</f>
        <v>7407</v>
      </c>
      <c r="Y36" s="41">
        <f>VLOOKUP($A36,'[15]Compiled Income'!$B$5:$AI$268,28,FALSE)</f>
        <v>0</v>
      </c>
      <c r="Z36" s="41">
        <f>VLOOKUP($A36,'[15]Compiled Income'!$B$5:$AI$268,32,FALSE)</f>
        <v>0</v>
      </c>
      <c r="AA36" s="40">
        <f>VLOOKUP(A36,'[18]2016-17 Budget (June 2016)'!$C$7:$U$301,18,FALSE)</f>
        <v>180867</v>
      </c>
      <c r="AB36" s="40"/>
      <c r="AC36" s="40">
        <f t="shared" si="5"/>
        <v>180867</v>
      </c>
      <c r="AD36" s="40">
        <f>VLOOKUP($A36,'[18]2016-17 Budget (June 2016)'!$C$7:$U$301,10,FALSE)</f>
        <v>9770</v>
      </c>
      <c r="AE36" s="40">
        <f t="shared" si="6"/>
        <v>190637</v>
      </c>
      <c r="AF36" s="40">
        <f>VLOOKUP($A36,'[18]2016-17 Budget (June 2016)'!$C$7:$U$301,19,FALSE)</f>
        <v>53625</v>
      </c>
      <c r="AG36" s="40"/>
      <c r="AH36" s="40">
        <f t="shared" si="7"/>
        <v>53625</v>
      </c>
      <c r="AI36" s="40">
        <v>52569</v>
      </c>
    </row>
    <row r="37" spans="1:35" ht="13.5" thickBot="1" x14ac:dyDescent="0.25">
      <c r="A37" s="37">
        <v>34674470121467</v>
      </c>
      <c r="B37" s="38" t="s">
        <v>322</v>
      </c>
      <c r="C37" s="39" t="s">
        <v>49</v>
      </c>
      <c r="D37" s="40"/>
      <c r="E37" s="40"/>
      <c r="F37" s="40">
        <v>0</v>
      </c>
      <c r="G37" s="40"/>
      <c r="H37" s="40">
        <f>VLOOKUP($A37,'[15]Compiled Income'!$B$5:$AI$268,9,FALSE)</f>
        <v>180327</v>
      </c>
      <c r="I37" s="40">
        <f>VLOOKUP(A37,'[15]Compiled Income'!$B$5:$AI$268,14,FALSE)</f>
        <v>3022</v>
      </c>
      <c r="J37" s="40">
        <f>VLOOKUP(A37,'[15]Compiled Income'!$B$5:$AI$268,15,FALSE)</f>
        <v>0</v>
      </c>
      <c r="K37" s="40">
        <f>VLOOKUP(A37,'[15]Compiled Income'!$B$5:$AI$268,16,FALSE)</f>
        <v>0</v>
      </c>
      <c r="L37" s="40">
        <f>VLOOKUP(A37,'[15]Compiled Income'!$B$5:$AI$268,12,FALSE)+VLOOKUP(A37,'[15]Compiled Income'!$B$5:$AI$268,13,FALSE)</f>
        <v>0</v>
      </c>
      <c r="M37" s="40">
        <f>VLOOKUP(A37,'[15]Compiled Income'!$B$5:$AI$268,10,FALSE)</f>
        <v>0</v>
      </c>
      <c r="N37" s="41">
        <f t="shared" si="0"/>
        <v>183349</v>
      </c>
      <c r="O37" s="42">
        <f>VLOOKUP(A37,'[16]2015-16 Budget (June 2016)'!$B$7:$K$270,10,FALSE)</f>
        <v>9421</v>
      </c>
      <c r="P37" s="42">
        <v>126</v>
      </c>
      <c r="Q37" s="41">
        <f t="shared" si="1"/>
        <v>9547</v>
      </c>
      <c r="R37" s="40">
        <f t="shared" si="2"/>
        <v>192896</v>
      </c>
      <c r="S37" s="40">
        <f>VLOOKUP($A37,'[15]Compiled Income'!$B$5:$AI$268,5,FALSE)</f>
        <v>45733</v>
      </c>
      <c r="T37" s="40">
        <f>VLOOKUP($A37,'[15]Compiled Income'!$B$5:$AI$268,6,FALSE)</f>
        <v>0</v>
      </c>
      <c r="U37" s="41">
        <f t="shared" si="3"/>
        <v>45733</v>
      </c>
      <c r="V37" s="41" t="str">
        <f>IF(VLOOKUP(A37,[17]FederalExpenditureReport!$E$3:$AE$237,26,FALSE)&gt;0,"Yes","No")</f>
        <v>No</v>
      </c>
      <c r="W37" s="40">
        <f t="shared" si="4"/>
        <v>45733</v>
      </c>
      <c r="X37" s="41">
        <f>VLOOKUP($A37,'[15]Compiled Income'!$B$5:$AI$268,24,FALSE)</f>
        <v>10091</v>
      </c>
      <c r="Y37" s="41">
        <f>VLOOKUP($A37,'[15]Compiled Income'!$B$5:$AI$268,28,FALSE)</f>
        <v>0</v>
      </c>
      <c r="Z37" s="41">
        <f>VLOOKUP($A37,'[15]Compiled Income'!$B$5:$AI$268,32,FALSE)</f>
        <v>0</v>
      </c>
      <c r="AA37" s="40">
        <f>VLOOKUP(A37,'[18]2016-17 Budget (June 2016)'!$C$7:$U$301,18,FALSE)</f>
        <v>193124</v>
      </c>
      <c r="AB37" s="40"/>
      <c r="AC37" s="40">
        <f t="shared" si="5"/>
        <v>193124</v>
      </c>
      <c r="AD37" s="40">
        <f>VLOOKUP($A37,'[18]2016-17 Budget (June 2016)'!$C$7:$U$301,10,FALSE)</f>
        <v>10088</v>
      </c>
      <c r="AE37" s="40">
        <f t="shared" si="6"/>
        <v>203212</v>
      </c>
      <c r="AF37" s="40">
        <f>VLOOKUP($A37,'[18]2016-17 Budget (June 2016)'!$C$7:$U$301,19,FALSE)</f>
        <v>49000</v>
      </c>
      <c r="AG37" s="40"/>
      <c r="AH37" s="40">
        <f t="shared" si="7"/>
        <v>49000</v>
      </c>
      <c r="AI37" s="40">
        <v>39467</v>
      </c>
    </row>
    <row r="38" spans="1:35" ht="13.5" thickBot="1" x14ac:dyDescent="0.25">
      <c r="A38" s="37">
        <v>19101990109660</v>
      </c>
      <c r="B38" s="38" t="s">
        <v>322</v>
      </c>
      <c r="C38" s="39" t="s">
        <v>50</v>
      </c>
      <c r="D38" s="40"/>
      <c r="E38" s="40"/>
      <c r="F38" s="40">
        <v>0</v>
      </c>
      <c r="G38" s="40"/>
      <c r="H38" s="40">
        <f>VLOOKUP($A38,'[15]Compiled Income'!$B$5:$AI$268,9,FALSE)</f>
        <v>198908</v>
      </c>
      <c r="I38" s="40">
        <f>VLOOKUP(A38,'[15]Compiled Income'!$B$5:$AI$268,14,FALSE)</f>
        <v>1931</v>
      </c>
      <c r="J38" s="40">
        <f>VLOOKUP(A38,'[15]Compiled Income'!$B$5:$AI$268,15,FALSE)</f>
        <v>0</v>
      </c>
      <c r="K38" s="40">
        <f>VLOOKUP(A38,'[15]Compiled Income'!$B$5:$AI$268,16,FALSE)</f>
        <v>0</v>
      </c>
      <c r="L38" s="40">
        <f>VLOOKUP(A38,'[15]Compiled Income'!$B$5:$AI$268,12,FALSE)+VLOOKUP(A38,'[15]Compiled Income'!$B$5:$AI$268,13,FALSE)</f>
        <v>0</v>
      </c>
      <c r="M38" s="40">
        <f>VLOOKUP(A38,'[15]Compiled Income'!$B$5:$AI$268,10,FALSE)</f>
        <v>0</v>
      </c>
      <c r="N38" s="41">
        <f t="shared" si="0"/>
        <v>200839</v>
      </c>
      <c r="O38" s="42">
        <f>VLOOKUP(A38,'[16]2015-16 Budget (June 2016)'!$B$7:$K$270,10,FALSE)</f>
        <v>9323</v>
      </c>
      <c r="P38" s="42">
        <v>80</v>
      </c>
      <c r="Q38" s="41">
        <f t="shared" si="1"/>
        <v>9403</v>
      </c>
      <c r="R38" s="40">
        <f t="shared" si="2"/>
        <v>210242</v>
      </c>
      <c r="S38" s="40">
        <f>VLOOKUP($A38,'[15]Compiled Income'!$B$5:$AI$268,5,FALSE)</f>
        <v>23806</v>
      </c>
      <c r="T38" s="40">
        <f>VLOOKUP($A38,'[15]Compiled Income'!$B$5:$AI$268,6,FALSE)</f>
        <v>0</v>
      </c>
      <c r="U38" s="41">
        <f t="shared" si="3"/>
        <v>23806</v>
      </c>
      <c r="V38" s="41" t="str">
        <f>IF(VLOOKUP(A38,[17]FederalExpenditureReport!$E$3:$AE$237,26,FALSE)&gt;0,"Yes","No")</f>
        <v>No</v>
      </c>
      <c r="W38" s="40">
        <f t="shared" si="4"/>
        <v>23806</v>
      </c>
      <c r="X38" s="41">
        <f>VLOOKUP($A38,'[15]Compiled Income'!$B$5:$AI$268,24,FALSE)</f>
        <v>14208</v>
      </c>
      <c r="Y38" s="41">
        <f>VLOOKUP($A38,'[15]Compiled Income'!$B$5:$AI$268,28,FALSE)</f>
        <v>0</v>
      </c>
      <c r="Z38" s="41">
        <f>VLOOKUP($A38,'[15]Compiled Income'!$B$5:$AI$268,32,FALSE)</f>
        <v>0</v>
      </c>
      <c r="AA38" s="40">
        <f>VLOOKUP(A38,'[18]2016-17 Budget (June 2016)'!$C$7:$U$301,18,FALSE)</f>
        <v>195831</v>
      </c>
      <c r="AB38" s="40"/>
      <c r="AC38" s="40">
        <f t="shared" si="5"/>
        <v>195831</v>
      </c>
      <c r="AD38" s="40">
        <f>VLOOKUP($A38,'[18]2016-17 Budget (June 2016)'!$C$7:$U$301,10,FALSE)</f>
        <v>10399</v>
      </c>
      <c r="AE38" s="40">
        <f t="shared" si="6"/>
        <v>206230</v>
      </c>
      <c r="AF38" s="40">
        <f>VLOOKUP($A38,'[18]2016-17 Budget (June 2016)'!$C$7:$U$301,19,FALSE)</f>
        <v>53750</v>
      </c>
      <c r="AG38" s="40"/>
      <c r="AH38" s="40">
        <f t="shared" si="7"/>
        <v>53750</v>
      </c>
      <c r="AI38" s="40">
        <v>23444</v>
      </c>
    </row>
    <row r="39" spans="1:35" ht="13.5" thickBot="1" x14ac:dyDescent="0.25">
      <c r="A39" s="37">
        <v>39686760121541</v>
      </c>
      <c r="B39" s="38" t="s">
        <v>322</v>
      </c>
      <c r="C39" s="39" t="s">
        <v>51</v>
      </c>
      <c r="D39" s="40"/>
      <c r="E39" s="40"/>
      <c r="F39" s="40">
        <v>0</v>
      </c>
      <c r="G39" s="40"/>
      <c r="H39" s="40">
        <f>VLOOKUP($A39,'[15]Compiled Income'!$B$5:$AI$268,9,FALSE)</f>
        <v>139666</v>
      </c>
      <c r="I39" s="40">
        <f>VLOOKUP(A39,'[15]Compiled Income'!$B$5:$AI$268,14,FALSE)</f>
        <v>2754</v>
      </c>
      <c r="J39" s="40">
        <f>VLOOKUP(A39,'[15]Compiled Income'!$B$5:$AI$268,15,FALSE)</f>
        <v>0</v>
      </c>
      <c r="K39" s="40">
        <f>VLOOKUP(A39,'[15]Compiled Income'!$B$5:$AI$268,16,FALSE)</f>
        <v>0</v>
      </c>
      <c r="L39" s="40">
        <f>VLOOKUP(A39,'[15]Compiled Income'!$B$5:$AI$268,12,FALSE)+VLOOKUP(A39,'[15]Compiled Income'!$B$5:$AI$268,13,FALSE)</f>
        <v>0</v>
      </c>
      <c r="M39" s="40">
        <f>VLOOKUP(A39,'[15]Compiled Income'!$B$5:$AI$268,10,FALSE)</f>
        <v>0</v>
      </c>
      <c r="N39" s="41">
        <f t="shared" si="0"/>
        <v>142420</v>
      </c>
      <c r="O39" s="42">
        <f>VLOOKUP(A39,'[16]2015-16 Budget (June 2016)'!$B$7:$K$270,10,FALSE)</f>
        <v>7417</v>
      </c>
      <c r="P39" s="42">
        <v>115</v>
      </c>
      <c r="Q39" s="41">
        <f t="shared" si="1"/>
        <v>7532</v>
      </c>
      <c r="R39" s="40">
        <f t="shared" si="2"/>
        <v>149952</v>
      </c>
      <c r="S39" s="40">
        <f>VLOOKUP($A39,'[15]Compiled Income'!$B$5:$AI$268,5,FALSE)</f>
        <v>38466</v>
      </c>
      <c r="T39" s="40">
        <f>VLOOKUP($A39,'[15]Compiled Income'!$B$5:$AI$268,6,FALSE)</f>
        <v>0</v>
      </c>
      <c r="U39" s="41">
        <f t="shared" si="3"/>
        <v>38466</v>
      </c>
      <c r="V39" s="41" t="str">
        <f>IF(VLOOKUP(A39,[17]FederalExpenditureReport!$E$3:$AE$237,26,FALSE)&gt;0,"Yes","No")</f>
        <v>No</v>
      </c>
      <c r="W39" s="40">
        <f t="shared" si="4"/>
        <v>47808</v>
      </c>
      <c r="X39" s="41">
        <f>VLOOKUP($A39,'[15]Compiled Income'!$B$5:$AI$268,24,FALSE)</f>
        <v>6187</v>
      </c>
      <c r="Y39" s="41">
        <f>VLOOKUP($A39,'[15]Compiled Income'!$B$5:$AI$268,28,FALSE)</f>
        <v>0</v>
      </c>
      <c r="Z39" s="41">
        <f>VLOOKUP($A39,'[15]Compiled Income'!$B$5:$AI$268,32,FALSE)</f>
        <v>9342</v>
      </c>
      <c r="AA39" s="40">
        <f>VLOOKUP(A39,'[18]2016-17 Budget (June 2016)'!$C$7:$U$301,18,FALSE)</f>
        <v>139006</v>
      </c>
      <c r="AB39" s="40"/>
      <c r="AC39" s="40">
        <f t="shared" si="5"/>
        <v>139006</v>
      </c>
      <c r="AD39" s="40">
        <f>VLOOKUP($A39,'[18]2016-17 Budget (June 2016)'!$C$7:$U$301,10,FALSE)</f>
        <v>7366</v>
      </c>
      <c r="AE39" s="40">
        <f t="shared" si="6"/>
        <v>146372</v>
      </c>
      <c r="AF39" s="40">
        <f>VLOOKUP($A39,'[18]2016-17 Budget (June 2016)'!$C$7:$U$301,19,FALSE)</f>
        <v>37750</v>
      </c>
      <c r="AG39" s="40"/>
      <c r="AH39" s="40">
        <f t="shared" si="7"/>
        <v>37750</v>
      </c>
      <c r="AI39" s="40">
        <v>35533</v>
      </c>
    </row>
    <row r="40" spans="1:35" ht="13.5" thickBot="1" x14ac:dyDescent="0.25">
      <c r="A40" s="37">
        <v>39685850101956</v>
      </c>
      <c r="B40" s="38" t="s">
        <v>322</v>
      </c>
      <c r="C40" s="39" t="s">
        <v>52</v>
      </c>
      <c r="D40" s="40"/>
      <c r="E40" s="40"/>
      <c r="F40" s="40">
        <v>0</v>
      </c>
      <c r="G40" s="40"/>
      <c r="H40" s="40">
        <f>VLOOKUP($A40,'[15]Compiled Income'!$B$5:$AI$268,9,FALSE)</f>
        <v>338733</v>
      </c>
      <c r="I40" s="40">
        <f>VLOOKUP(A40,'[15]Compiled Income'!$B$5:$AI$268,14,FALSE)</f>
        <v>6478</v>
      </c>
      <c r="J40" s="40">
        <f>VLOOKUP(A40,'[15]Compiled Income'!$B$5:$AI$268,15,FALSE)</f>
        <v>0</v>
      </c>
      <c r="K40" s="40">
        <f>VLOOKUP(A40,'[15]Compiled Income'!$B$5:$AI$268,16,FALSE)</f>
        <v>0</v>
      </c>
      <c r="L40" s="40">
        <f>VLOOKUP(A40,'[15]Compiled Income'!$B$5:$AI$268,12,FALSE)+VLOOKUP(A40,'[15]Compiled Income'!$B$5:$AI$268,13,FALSE)</f>
        <v>0</v>
      </c>
      <c r="M40" s="40">
        <f>VLOOKUP(A40,'[15]Compiled Income'!$B$5:$AI$268,10,FALSE)</f>
        <v>0</v>
      </c>
      <c r="N40" s="41">
        <f t="shared" si="0"/>
        <v>345211</v>
      </c>
      <c r="O40" s="42">
        <f>VLOOKUP(A40,'[16]2015-16 Budget (June 2016)'!$B$7:$K$270,10,FALSE)</f>
        <v>17887</v>
      </c>
      <c r="P40" s="42">
        <v>270</v>
      </c>
      <c r="Q40" s="41">
        <f t="shared" si="1"/>
        <v>18157</v>
      </c>
      <c r="R40" s="40">
        <f t="shared" si="2"/>
        <v>363368</v>
      </c>
      <c r="S40" s="40">
        <f>VLOOKUP($A40,'[15]Compiled Income'!$B$5:$AI$268,5,FALSE)</f>
        <v>90715</v>
      </c>
      <c r="T40" s="40">
        <f>VLOOKUP($A40,'[15]Compiled Income'!$B$5:$AI$268,6,FALSE)</f>
        <v>0</v>
      </c>
      <c r="U40" s="41">
        <f t="shared" si="3"/>
        <v>90715</v>
      </c>
      <c r="V40" s="41" t="str">
        <f>IF(VLOOKUP(A40,[17]FederalExpenditureReport!$E$3:$AE$237,26,FALSE)&gt;0,"Yes","No")</f>
        <v>No</v>
      </c>
      <c r="W40" s="40">
        <f t="shared" si="4"/>
        <v>90715</v>
      </c>
      <c r="X40" s="41">
        <f>VLOOKUP($A40,'[15]Compiled Income'!$B$5:$AI$268,24,FALSE)</f>
        <v>4286</v>
      </c>
      <c r="Y40" s="41">
        <f>VLOOKUP($A40,'[15]Compiled Income'!$B$5:$AI$268,28,FALSE)</f>
        <v>0</v>
      </c>
      <c r="Z40" s="41">
        <f>VLOOKUP($A40,'[15]Compiled Income'!$B$5:$AI$268,32,FALSE)</f>
        <v>0</v>
      </c>
      <c r="AA40" s="40">
        <f>VLOOKUP(A40,'[18]2016-17 Budget (June 2016)'!$C$7:$U$301,18,FALSE)</f>
        <v>335332</v>
      </c>
      <c r="AB40" s="40"/>
      <c r="AC40" s="40">
        <f t="shared" si="5"/>
        <v>335332</v>
      </c>
      <c r="AD40" s="40">
        <f>VLOOKUP($A40,'[18]2016-17 Budget (June 2016)'!$C$7:$U$301,10,FALSE)</f>
        <v>17774</v>
      </c>
      <c r="AE40" s="40">
        <f t="shared" si="6"/>
        <v>353106</v>
      </c>
      <c r="AF40" s="40">
        <f>VLOOKUP($A40,'[18]2016-17 Budget (June 2016)'!$C$7:$U$301,19,FALSE)</f>
        <v>91250</v>
      </c>
      <c r="AG40" s="40"/>
      <c r="AH40" s="40">
        <f t="shared" si="7"/>
        <v>91250</v>
      </c>
      <c r="AI40" s="40">
        <v>90173</v>
      </c>
    </row>
    <row r="41" spans="1:35" ht="13.5" thickBot="1" x14ac:dyDescent="0.25">
      <c r="A41" s="37">
        <v>1612590109819</v>
      </c>
      <c r="B41" s="38" t="s">
        <v>322</v>
      </c>
      <c r="C41" s="39" t="s">
        <v>53</v>
      </c>
      <c r="D41" s="40"/>
      <c r="E41" s="40"/>
      <c r="F41" s="40">
        <v>0</v>
      </c>
      <c r="G41" s="40"/>
      <c r="H41" s="40">
        <f>VLOOKUP($A41,'[15]Compiled Income'!$B$5:$AI$268,9,FALSE)</f>
        <v>245075</v>
      </c>
      <c r="I41" s="40">
        <f>VLOOKUP(A41,'[15]Compiled Income'!$B$5:$AI$268,14,FALSE)</f>
        <v>5142</v>
      </c>
      <c r="J41" s="40">
        <f>VLOOKUP(A41,'[15]Compiled Income'!$B$5:$AI$268,15,FALSE)</f>
        <v>0</v>
      </c>
      <c r="K41" s="40">
        <f>VLOOKUP(A41,'[15]Compiled Income'!$B$5:$AI$268,16,FALSE)</f>
        <v>1320</v>
      </c>
      <c r="L41" s="40">
        <f>VLOOKUP(A41,'[15]Compiled Income'!$B$5:$AI$268,12,FALSE)+VLOOKUP(A41,'[15]Compiled Income'!$B$5:$AI$268,13,FALSE)</f>
        <v>0</v>
      </c>
      <c r="M41" s="40">
        <f>VLOOKUP(A41,'[15]Compiled Income'!$B$5:$AI$268,10,FALSE)</f>
        <v>0</v>
      </c>
      <c r="N41" s="41">
        <f t="shared" si="0"/>
        <v>251537</v>
      </c>
      <c r="O41" s="42">
        <f>VLOOKUP(A41,'[16]2015-16 Budget (June 2016)'!$B$7:$K$270,10,FALSE)</f>
        <v>13155</v>
      </c>
      <c r="P41" s="42">
        <v>214</v>
      </c>
      <c r="Q41" s="41">
        <f t="shared" si="1"/>
        <v>13369</v>
      </c>
      <c r="R41" s="40">
        <f t="shared" si="2"/>
        <v>264906</v>
      </c>
      <c r="S41" s="40">
        <f>VLOOKUP($A41,'[15]Compiled Income'!$B$5:$AI$268,5,FALSE)</f>
        <v>70918</v>
      </c>
      <c r="T41" s="40">
        <f>VLOOKUP($A41,'[15]Compiled Income'!$B$5:$AI$268,6,FALSE)</f>
        <v>0</v>
      </c>
      <c r="U41" s="41">
        <f t="shared" si="3"/>
        <v>70918</v>
      </c>
      <c r="V41" s="41" t="str">
        <f>IF(VLOOKUP(A41,[17]FederalExpenditureReport!$E$3:$AE$237,26,FALSE)&gt;0,"Yes","No")</f>
        <v>No</v>
      </c>
      <c r="W41" s="40">
        <f t="shared" si="4"/>
        <v>70918</v>
      </c>
      <c r="X41" s="41">
        <f>VLOOKUP($A41,'[15]Compiled Income'!$B$5:$AI$268,24,FALSE)</f>
        <v>12000</v>
      </c>
      <c r="Y41" s="41">
        <f>VLOOKUP($A41,'[15]Compiled Income'!$B$5:$AI$268,28,FALSE)</f>
        <v>0</v>
      </c>
      <c r="Z41" s="41">
        <f>VLOOKUP($A41,'[15]Compiled Income'!$B$5:$AI$268,32,FALSE)</f>
        <v>0</v>
      </c>
      <c r="AA41" s="40">
        <f>VLOOKUP(A41,'[18]2016-17 Budget (June 2016)'!$C$7:$U$301,18,FALSE)</f>
        <v>255208</v>
      </c>
      <c r="AB41" s="40"/>
      <c r="AC41" s="40">
        <f t="shared" si="5"/>
        <v>255208</v>
      </c>
      <c r="AD41" s="40">
        <f>VLOOKUP($A41,'[18]2016-17 Budget (June 2016)'!$C$7:$U$301,10,FALSE)</f>
        <v>13394</v>
      </c>
      <c r="AE41" s="40">
        <f t="shared" si="6"/>
        <v>268602</v>
      </c>
      <c r="AF41" s="40">
        <f>VLOOKUP($A41,'[18]2016-17 Budget (June 2016)'!$C$7:$U$301,19,FALSE)</f>
        <v>66250</v>
      </c>
      <c r="AG41" s="40"/>
      <c r="AH41" s="40">
        <f t="shared" si="7"/>
        <v>66250</v>
      </c>
      <c r="AI41" s="40">
        <v>70575</v>
      </c>
    </row>
    <row r="42" spans="1:35" ht="13.5" thickBot="1" x14ac:dyDescent="0.25">
      <c r="A42" s="37">
        <v>34674390102343</v>
      </c>
      <c r="B42" s="38" t="s">
        <v>322</v>
      </c>
      <c r="C42" s="39" t="s">
        <v>54</v>
      </c>
      <c r="D42" s="40"/>
      <c r="E42" s="40"/>
      <c r="F42" s="40">
        <v>0</v>
      </c>
      <c r="G42" s="40"/>
      <c r="H42" s="40">
        <f>VLOOKUP($A42,'[15]Compiled Income'!$B$5:$AI$268,9,FALSE)</f>
        <v>136023</v>
      </c>
      <c r="I42" s="40">
        <f>VLOOKUP(A42,'[15]Compiled Income'!$B$5:$AI$268,14,FALSE)</f>
        <v>2882</v>
      </c>
      <c r="J42" s="40">
        <f>VLOOKUP(A42,'[15]Compiled Income'!$B$5:$AI$268,15,FALSE)</f>
        <v>0</v>
      </c>
      <c r="K42" s="40">
        <f>VLOOKUP(A42,'[15]Compiled Income'!$B$5:$AI$268,16,FALSE)</f>
        <v>0</v>
      </c>
      <c r="L42" s="40">
        <f>VLOOKUP(A42,'[15]Compiled Income'!$B$5:$AI$268,12,FALSE)+VLOOKUP(A42,'[15]Compiled Income'!$B$5:$AI$268,13,FALSE)</f>
        <v>0</v>
      </c>
      <c r="M42" s="40">
        <f>VLOOKUP(A42,'[15]Compiled Income'!$B$5:$AI$268,10,FALSE)</f>
        <v>0</v>
      </c>
      <c r="N42" s="41">
        <f t="shared" si="0"/>
        <v>138905</v>
      </c>
      <c r="O42" s="42">
        <f>VLOOKUP(A42,'[16]2015-16 Budget (June 2016)'!$B$7:$K$270,10,FALSE)</f>
        <v>7235</v>
      </c>
      <c r="P42" s="42">
        <v>120</v>
      </c>
      <c r="Q42" s="41">
        <f t="shared" si="1"/>
        <v>7355</v>
      </c>
      <c r="R42" s="40">
        <f t="shared" si="2"/>
        <v>146260</v>
      </c>
      <c r="S42" s="40">
        <f>VLOOKUP($A42,'[15]Compiled Income'!$B$5:$AI$268,5,FALSE)</f>
        <v>37715</v>
      </c>
      <c r="T42" s="40">
        <f>VLOOKUP($A42,'[15]Compiled Income'!$B$5:$AI$268,6,FALSE)</f>
        <v>0</v>
      </c>
      <c r="U42" s="41">
        <f t="shared" si="3"/>
        <v>37715</v>
      </c>
      <c r="V42" s="41" t="str">
        <f>IF(VLOOKUP(A42,[17]FederalExpenditureReport!$E$3:$AE$237,26,FALSE)&gt;0,"Yes","No")</f>
        <v>No</v>
      </c>
      <c r="W42" s="40">
        <f t="shared" si="4"/>
        <v>37715</v>
      </c>
      <c r="X42" s="41">
        <f>VLOOKUP($A42,'[15]Compiled Income'!$B$5:$AI$268,24,FALSE)</f>
        <v>11080</v>
      </c>
      <c r="Y42" s="41">
        <f>VLOOKUP($A42,'[15]Compiled Income'!$B$5:$AI$268,28,FALSE)</f>
        <v>0</v>
      </c>
      <c r="Z42" s="41">
        <f>VLOOKUP($A42,'[15]Compiled Income'!$B$5:$AI$268,32,FALSE)</f>
        <v>0</v>
      </c>
      <c r="AA42" s="40">
        <f>VLOOKUP(A42,'[18]2016-17 Budget (June 2016)'!$C$7:$U$301,18,FALSE)</f>
        <v>138575</v>
      </c>
      <c r="AB42" s="40"/>
      <c r="AC42" s="40">
        <f t="shared" si="5"/>
        <v>138575</v>
      </c>
      <c r="AD42" s="40">
        <f>VLOOKUP($A42,'[18]2016-17 Budget (June 2016)'!$C$7:$U$301,10,FALSE)</f>
        <v>7295</v>
      </c>
      <c r="AE42" s="40">
        <f t="shared" si="6"/>
        <v>145870</v>
      </c>
      <c r="AF42" s="40">
        <f>VLOOKUP($A42,'[18]2016-17 Budget (June 2016)'!$C$7:$U$301,19,FALSE)</f>
        <v>36500</v>
      </c>
      <c r="AG42" s="40"/>
      <c r="AH42" s="40">
        <f t="shared" si="7"/>
        <v>36500</v>
      </c>
      <c r="AI42" s="40">
        <v>37416</v>
      </c>
    </row>
    <row r="43" spans="1:35" ht="13.5" thickBot="1" x14ac:dyDescent="0.25">
      <c r="A43" s="37">
        <v>1612590128413</v>
      </c>
      <c r="B43" s="38" t="s">
        <v>322</v>
      </c>
      <c r="C43" s="39" t="s">
        <v>55</v>
      </c>
      <c r="D43" s="40"/>
      <c r="E43" s="40"/>
      <c r="F43" s="40">
        <v>0</v>
      </c>
      <c r="G43" s="40"/>
      <c r="H43" s="40">
        <f>VLOOKUP($A43,'[15]Compiled Income'!$B$5:$AI$268,9,FALSE)</f>
        <v>130696</v>
      </c>
      <c r="I43" s="40">
        <f>VLOOKUP(A43,'[15]Compiled Income'!$B$5:$AI$268,14,FALSE)</f>
        <v>2508</v>
      </c>
      <c r="J43" s="40">
        <f>VLOOKUP(A43,'[15]Compiled Income'!$B$5:$AI$268,15,FALSE)</f>
        <v>0</v>
      </c>
      <c r="K43" s="40">
        <f>VLOOKUP(A43,'[15]Compiled Income'!$B$5:$AI$268,16,FALSE)</f>
        <v>0</v>
      </c>
      <c r="L43" s="40">
        <f>VLOOKUP(A43,'[15]Compiled Income'!$B$5:$AI$268,12,FALSE)+VLOOKUP(A43,'[15]Compiled Income'!$B$5:$AI$268,13,FALSE)</f>
        <v>0</v>
      </c>
      <c r="M43" s="40">
        <f>VLOOKUP(A43,'[15]Compiled Income'!$B$5:$AI$268,10,FALSE)</f>
        <v>0</v>
      </c>
      <c r="N43" s="41">
        <f t="shared" si="0"/>
        <v>133204</v>
      </c>
      <c r="O43" s="42">
        <f>VLOOKUP(A43,'[16]2015-16 Budget (June 2016)'!$B$7:$K$270,10,FALSE)</f>
        <v>6890</v>
      </c>
      <c r="P43" s="42">
        <v>105</v>
      </c>
      <c r="Q43" s="41">
        <f t="shared" si="1"/>
        <v>6995</v>
      </c>
      <c r="R43" s="40">
        <f t="shared" si="2"/>
        <v>140199</v>
      </c>
      <c r="S43" s="40">
        <f>VLOOKUP($A43,'[15]Compiled Income'!$B$5:$AI$268,5,FALSE)</f>
        <v>34707</v>
      </c>
      <c r="T43" s="40">
        <f>VLOOKUP($A43,'[15]Compiled Income'!$B$5:$AI$268,6,FALSE)</f>
        <v>0</v>
      </c>
      <c r="U43" s="41">
        <f t="shared" si="3"/>
        <v>34707</v>
      </c>
      <c r="V43" s="41" t="str">
        <f>IF(VLOOKUP(A43,[17]FederalExpenditureReport!$E$3:$AE$237,26,FALSE)&gt;0,"Yes","No")</f>
        <v>No</v>
      </c>
      <c r="W43" s="40">
        <f t="shared" si="4"/>
        <v>78283</v>
      </c>
      <c r="X43" s="41">
        <f>VLOOKUP($A43,'[15]Compiled Income'!$B$5:$AI$268,24,FALSE)</f>
        <v>2434</v>
      </c>
      <c r="Y43" s="41">
        <f>VLOOKUP($A43,'[15]Compiled Income'!$B$5:$AI$268,28,FALSE)</f>
        <v>0</v>
      </c>
      <c r="Z43" s="41">
        <f>VLOOKUP($A43,'[15]Compiled Income'!$B$5:$AI$268,32,FALSE)</f>
        <v>43576</v>
      </c>
      <c r="AA43" s="40">
        <f>VLOOKUP(A43,'[18]2016-17 Budget (June 2016)'!$C$7:$U$301,18,FALSE)</f>
        <v>134259</v>
      </c>
      <c r="AB43" s="40"/>
      <c r="AC43" s="40">
        <f t="shared" si="5"/>
        <v>134259</v>
      </c>
      <c r="AD43" s="40">
        <f>VLOOKUP($A43,'[18]2016-17 Budget (June 2016)'!$C$7:$U$301,10,FALSE)</f>
        <v>7084</v>
      </c>
      <c r="AE43" s="40">
        <f t="shared" si="6"/>
        <v>141343</v>
      </c>
      <c r="AF43" s="40">
        <f>VLOOKUP($A43,'[18]2016-17 Budget (June 2016)'!$C$7:$U$301,19,FALSE)</f>
        <v>35750</v>
      </c>
      <c r="AG43" s="40"/>
      <c r="AH43" s="40">
        <f t="shared" si="7"/>
        <v>35750</v>
      </c>
      <c r="AI43" s="40">
        <v>31917</v>
      </c>
    </row>
    <row r="44" spans="1:35" ht="13.5" thickBot="1" x14ac:dyDescent="0.25">
      <c r="A44" s="37">
        <v>41689996114953</v>
      </c>
      <c r="B44" s="38" t="s">
        <v>322</v>
      </c>
      <c r="C44" s="39" t="s">
        <v>56</v>
      </c>
      <c r="D44" s="40"/>
      <c r="E44" s="40"/>
      <c r="F44" s="40">
        <v>0</v>
      </c>
      <c r="G44" s="40"/>
      <c r="H44" s="40">
        <f>VLOOKUP($A44,'[15]Compiled Income'!$B$5:$AI$268,9,FALSE)</f>
        <v>355482</v>
      </c>
      <c r="I44" s="40">
        <f>VLOOKUP(A44,'[15]Compiled Income'!$B$5:$AI$268,14,FALSE)</f>
        <v>4956</v>
      </c>
      <c r="J44" s="40">
        <f>VLOOKUP(A44,'[15]Compiled Income'!$B$5:$AI$268,15,FALSE)</f>
        <v>0</v>
      </c>
      <c r="K44" s="40">
        <f>VLOOKUP(A44,'[15]Compiled Income'!$B$5:$AI$268,16,FALSE)</f>
        <v>0</v>
      </c>
      <c r="L44" s="40">
        <f>VLOOKUP(A44,'[15]Compiled Income'!$B$5:$AI$268,12,FALSE)+VLOOKUP(A44,'[15]Compiled Income'!$B$5:$AI$268,13,FALSE)</f>
        <v>0</v>
      </c>
      <c r="M44" s="40">
        <f>VLOOKUP(A44,'[15]Compiled Income'!$B$5:$AI$268,10,FALSE)</f>
        <v>0</v>
      </c>
      <c r="N44" s="41">
        <f t="shared" si="0"/>
        <v>360438</v>
      </c>
      <c r="O44" s="42">
        <f>VLOOKUP(A44,'[16]2015-16 Budget (June 2016)'!$B$7:$K$270,10,FALSE)</f>
        <v>18768</v>
      </c>
      <c r="P44" s="42">
        <v>207</v>
      </c>
      <c r="Q44" s="41">
        <f t="shared" si="1"/>
        <v>18975</v>
      </c>
      <c r="R44" s="40">
        <f t="shared" si="2"/>
        <v>379413</v>
      </c>
      <c r="S44" s="40">
        <f>VLOOKUP($A44,'[15]Compiled Income'!$B$5:$AI$268,5,FALSE)</f>
        <v>95100</v>
      </c>
      <c r="T44" s="40">
        <f>VLOOKUP($A44,'[15]Compiled Income'!$B$5:$AI$268,6,FALSE)</f>
        <v>0</v>
      </c>
      <c r="U44" s="41">
        <f t="shared" si="3"/>
        <v>95100</v>
      </c>
      <c r="V44" s="41" t="s">
        <v>321</v>
      </c>
      <c r="W44" s="40">
        <f t="shared" si="4"/>
        <v>95100</v>
      </c>
      <c r="X44" s="41">
        <f>VLOOKUP($A44,'[15]Compiled Income'!$B$5:$AI$268,24,FALSE)</f>
        <v>9000</v>
      </c>
      <c r="Y44" s="41">
        <f>VLOOKUP($A44,'[15]Compiled Income'!$B$5:$AI$268,28,FALSE)</f>
        <v>0</v>
      </c>
      <c r="Z44" s="41">
        <f>VLOOKUP($A44,'[15]Compiled Income'!$B$5:$AI$268,32,FALSE)</f>
        <v>0</v>
      </c>
      <c r="AA44" s="40">
        <f>VLOOKUP(A44,'[18]2016-17 Budget (June 2016)'!$C$7:$U$301,18,FALSE)</f>
        <v>374713</v>
      </c>
      <c r="AB44" s="40"/>
      <c r="AC44" s="40">
        <f t="shared" si="5"/>
        <v>374713</v>
      </c>
      <c r="AD44" s="40">
        <f>VLOOKUP($A44,'[18]2016-17 Budget (June 2016)'!$C$7:$U$301,10,FALSE)</f>
        <v>19639</v>
      </c>
      <c r="AE44" s="40">
        <f t="shared" si="6"/>
        <v>394352</v>
      </c>
      <c r="AF44" s="40">
        <f>VLOOKUP($A44,'[18]2016-17 Budget (June 2016)'!$C$7:$U$301,19,FALSE)</f>
        <v>96625</v>
      </c>
      <c r="AG44" s="40"/>
      <c r="AH44" s="40">
        <f t="shared" si="7"/>
        <v>96625</v>
      </c>
      <c r="AI44" s="40">
        <v>67842</v>
      </c>
    </row>
    <row r="45" spans="1:35" ht="13.5" thickBot="1" x14ac:dyDescent="0.25">
      <c r="A45" s="37">
        <v>1612590120188</v>
      </c>
      <c r="B45" s="38" t="s">
        <v>322</v>
      </c>
      <c r="C45" s="39" t="s">
        <v>57</v>
      </c>
      <c r="D45" s="40"/>
      <c r="E45" s="40"/>
      <c r="F45" s="40">
        <v>0</v>
      </c>
      <c r="G45" s="40"/>
      <c r="H45" s="40">
        <f>VLOOKUP($A45,'[15]Compiled Income'!$B$5:$AI$268,9,FALSE)</f>
        <v>101164</v>
      </c>
      <c r="I45" s="40">
        <f>VLOOKUP(A45,'[15]Compiled Income'!$B$5:$AI$268,14,FALSE)</f>
        <v>2259</v>
      </c>
      <c r="J45" s="40">
        <f>VLOOKUP(A45,'[15]Compiled Income'!$B$5:$AI$268,15,FALSE)</f>
        <v>0</v>
      </c>
      <c r="K45" s="40">
        <f>VLOOKUP(A45,'[15]Compiled Income'!$B$5:$AI$268,16,FALSE)</f>
        <v>0</v>
      </c>
      <c r="L45" s="40">
        <f>VLOOKUP(A45,'[15]Compiled Income'!$B$5:$AI$268,12,FALSE)+VLOOKUP(A45,'[15]Compiled Income'!$B$5:$AI$268,13,FALSE)</f>
        <v>0</v>
      </c>
      <c r="M45" s="40">
        <f>VLOOKUP(A45,'[15]Compiled Income'!$B$5:$AI$268,10,FALSE)</f>
        <v>0</v>
      </c>
      <c r="N45" s="41">
        <f t="shared" si="0"/>
        <v>103423</v>
      </c>
      <c r="O45" s="42">
        <f>VLOOKUP(A45,'[16]2015-16 Budget (June 2016)'!$B$7:$K$270,10,FALSE)</f>
        <v>5376</v>
      </c>
      <c r="P45" s="42">
        <v>94</v>
      </c>
      <c r="Q45" s="41">
        <f t="shared" si="1"/>
        <v>5470</v>
      </c>
      <c r="R45" s="40">
        <f t="shared" si="2"/>
        <v>108893</v>
      </c>
      <c r="S45" s="40">
        <f>VLOOKUP($A45,'[15]Compiled Income'!$B$5:$AI$268,5,FALSE)</f>
        <v>27940</v>
      </c>
      <c r="T45" s="40">
        <f>VLOOKUP($A45,'[15]Compiled Income'!$B$5:$AI$268,6,FALSE)</f>
        <v>0</v>
      </c>
      <c r="U45" s="41">
        <f t="shared" si="3"/>
        <v>27940</v>
      </c>
      <c r="V45" s="41" t="str">
        <f>IF(VLOOKUP(A45,[17]FederalExpenditureReport!$E$3:$AE$237,26,FALSE)&gt;0,"Yes","No")</f>
        <v>No</v>
      </c>
      <c r="W45" s="40">
        <f t="shared" si="4"/>
        <v>27940</v>
      </c>
      <c r="X45" s="41">
        <f>VLOOKUP($A45,'[15]Compiled Income'!$B$5:$AI$268,24,FALSE)</f>
        <v>36000</v>
      </c>
      <c r="Y45" s="41">
        <f>VLOOKUP($A45,'[15]Compiled Income'!$B$5:$AI$268,28,FALSE)</f>
        <v>0</v>
      </c>
      <c r="Z45" s="41">
        <f>VLOOKUP($A45,'[15]Compiled Income'!$B$5:$AI$268,32,FALSE)</f>
        <v>0</v>
      </c>
      <c r="AA45" s="40">
        <f>VLOOKUP(A45,'[18]2016-17 Budget (June 2016)'!$C$7:$U$301,18,FALSE)</f>
        <v>102246</v>
      </c>
      <c r="AB45" s="40"/>
      <c r="AC45" s="40">
        <f t="shared" si="5"/>
        <v>102246</v>
      </c>
      <c r="AD45" s="40">
        <f>VLOOKUP($A45,'[18]2016-17 Budget (June 2016)'!$C$7:$U$301,10,FALSE)</f>
        <v>5396</v>
      </c>
      <c r="AE45" s="40">
        <f t="shared" si="6"/>
        <v>107642</v>
      </c>
      <c r="AF45" s="40">
        <f>VLOOKUP($A45,'[18]2016-17 Budget (June 2016)'!$C$7:$U$301,19,FALSE)</f>
        <v>27250</v>
      </c>
      <c r="AG45" s="40"/>
      <c r="AH45" s="40">
        <f t="shared" si="7"/>
        <v>27250</v>
      </c>
      <c r="AI45" s="40">
        <v>28269</v>
      </c>
    </row>
    <row r="46" spans="1:35" ht="13.5" thickBot="1" x14ac:dyDescent="0.25">
      <c r="A46" s="37">
        <v>1612590118224</v>
      </c>
      <c r="B46" s="38" t="s">
        <v>322</v>
      </c>
      <c r="C46" s="39" t="s">
        <v>58</v>
      </c>
      <c r="D46" s="40"/>
      <c r="E46" s="40"/>
      <c r="F46" s="40">
        <v>0</v>
      </c>
      <c r="G46" s="40"/>
      <c r="H46" s="40">
        <f>VLOOKUP($A46,'[15]Compiled Income'!$B$5:$AI$268,9,FALSE)</f>
        <v>263387</v>
      </c>
      <c r="I46" s="40">
        <f>VLOOKUP(A46,'[15]Compiled Income'!$B$5:$AI$268,14,FALSE)</f>
        <v>4728</v>
      </c>
      <c r="J46" s="40">
        <f>VLOOKUP(A46,'[15]Compiled Income'!$B$5:$AI$268,15,FALSE)</f>
        <v>0</v>
      </c>
      <c r="K46" s="40">
        <f>VLOOKUP(A46,'[15]Compiled Income'!$B$5:$AI$268,16,FALSE)</f>
        <v>1970.1</v>
      </c>
      <c r="L46" s="40">
        <f>VLOOKUP(A46,'[15]Compiled Income'!$B$5:$AI$268,12,FALSE)+VLOOKUP(A46,'[15]Compiled Income'!$B$5:$AI$268,13,FALSE)</f>
        <v>0</v>
      </c>
      <c r="M46" s="40">
        <f>VLOOKUP(A46,'[15]Compiled Income'!$B$5:$AI$268,10,FALSE)</f>
        <v>0</v>
      </c>
      <c r="N46" s="41">
        <f t="shared" si="0"/>
        <v>270085.09999999998</v>
      </c>
      <c r="O46" s="42">
        <f>VLOOKUP(A46,'[16]2015-16 Budget (June 2016)'!$B$7:$K$270,10,FALSE)</f>
        <v>13906</v>
      </c>
      <c r="P46" s="42">
        <v>197</v>
      </c>
      <c r="Q46" s="41">
        <f t="shared" si="1"/>
        <v>14103</v>
      </c>
      <c r="R46" s="40">
        <f t="shared" si="2"/>
        <v>284188.09999999998</v>
      </c>
      <c r="S46" s="40">
        <f>VLOOKUP($A46,'[15]Compiled Income'!$B$5:$AI$268,5,FALSE)</f>
        <v>70416</v>
      </c>
      <c r="T46" s="40">
        <f>VLOOKUP($A46,'[15]Compiled Income'!$B$5:$AI$268,6,FALSE)</f>
        <v>0</v>
      </c>
      <c r="U46" s="41">
        <f t="shared" si="3"/>
        <v>70416</v>
      </c>
      <c r="V46" s="41" t="str">
        <f>IF(VLOOKUP(A46,[17]FederalExpenditureReport!$E$3:$AE$237,26,FALSE)&gt;0,"Yes","No")</f>
        <v>No</v>
      </c>
      <c r="W46" s="40">
        <f t="shared" si="4"/>
        <v>70416</v>
      </c>
      <c r="X46" s="41">
        <f>VLOOKUP($A46,'[15]Compiled Income'!$B$5:$AI$268,24,FALSE)</f>
        <v>21000</v>
      </c>
      <c r="Y46" s="41">
        <f>VLOOKUP($A46,'[15]Compiled Income'!$B$5:$AI$268,28,FALSE)</f>
        <v>0</v>
      </c>
      <c r="Z46" s="41">
        <f>VLOOKUP($A46,'[15]Compiled Income'!$B$5:$AI$268,32,FALSE)</f>
        <v>0</v>
      </c>
      <c r="AA46" s="40">
        <f>VLOOKUP(A46,'[18]2016-17 Budget (June 2016)'!$C$7:$U$301,18,FALSE)</f>
        <v>260762</v>
      </c>
      <c r="AB46" s="40"/>
      <c r="AC46" s="40">
        <f t="shared" si="5"/>
        <v>260762</v>
      </c>
      <c r="AD46" s="40">
        <f>VLOOKUP($A46,'[18]2016-17 Budget (June 2016)'!$C$7:$U$301,10,FALSE)</f>
        <v>13876</v>
      </c>
      <c r="AE46" s="40">
        <f t="shared" si="6"/>
        <v>274638</v>
      </c>
      <c r="AF46" s="40">
        <f>VLOOKUP($A46,'[18]2016-17 Budget (June 2016)'!$C$7:$U$301,19,FALSE)</f>
        <v>72250</v>
      </c>
      <c r="AG46" s="40"/>
      <c r="AH46" s="40">
        <f t="shared" si="7"/>
        <v>72250</v>
      </c>
      <c r="AI46" s="40">
        <v>64503</v>
      </c>
    </row>
    <row r="47" spans="1:35" ht="13.5" thickBot="1" x14ac:dyDescent="0.25">
      <c r="A47" s="37">
        <v>19647330114884</v>
      </c>
      <c r="B47" s="38" t="s">
        <v>322</v>
      </c>
      <c r="C47" s="39" t="s">
        <v>59</v>
      </c>
      <c r="D47" s="40"/>
      <c r="E47" s="40"/>
      <c r="F47" s="40">
        <v>0</v>
      </c>
      <c r="G47" s="40"/>
      <c r="H47" s="40">
        <f>VLOOKUP($A47,'[15]Compiled Income'!$B$5:$AI$268,9,FALSE)</f>
        <v>142895</v>
      </c>
      <c r="I47" s="40">
        <f>VLOOKUP(A47,'[15]Compiled Income'!$B$5:$AI$268,14,FALSE)</f>
        <v>2914</v>
      </c>
      <c r="J47" s="40">
        <f>VLOOKUP(A47,'[15]Compiled Income'!$B$5:$AI$268,15,FALSE)</f>
        <v>0</v>
      </c>
      <c r="K47" s="40">
        <f>VLOOKUP(A47,'[15]Compiled Income'!$B$5:$AI$268,16,FALSE)</f>
        <v>0</v>
      </c>
      <c r="L47" s="40">
        <f>VLOOKUP(A47,'[15]Compiled Income'!$B$5:$AI$268,12,FALSE)+VLOOKUP(A47,'[15]Compiled Income'!$B$5:$AI$268,13,FALSE)</f>
        <v>0</v>
      </c>
      <c r="M47" s="40">
        <f>VLOOKUP(A47,'[15]Compiled Income'!$B$5:$AI$268,10,FALSE)</f>
        <v>0</v>
      </c>
      <c r="N47" s="41">
        <f t="shared" si="0"/>
        <v>145809</v>
      </c>
      <c r="O47" s="42">
        <f>VLOOKUP(A47,'[16]2015-16 Budget (June 2016)'!$B$7:$K$270,10,FALSE)</f>
        <v>7498</v>
      </c>
      <c r="P47" s="42">
        <v>121</v>
      </c>
      <c r="Q47" s="41">
        <f t="shared" si="1"/>
        <v>7619</v>
      </c>
      <c r="R47" s="40">
        <f t="shared" si="2"/>
        <v>153428</v>
      </c>
      <c r="S47" s="40">
        <f>VLOOKUP($A47,'[15]Compiled Income'!$B$5:$AI$268,5,FALSE)</f>
        <v>37088</v>
      </c>
      <c r="T47" s="40">
        <f>VLOOKUP($A47,'[15]Compiled Income'!$B$5:$AI$268,6,FALSE)</f>
        <v>0</v>
      </c>
      <c r="U47" s="41">
        <f t="shared" si="3"/>
        <v>37088</v>
      </c>
      <c r="V47" s="41" t="str">
        <f>IF(VLOOKUP(A47,[17]FederalExpenditureReport!$E$3:$AE$237,26,FALSE)&gt;0,"Yes","No")</f>
        <v>No</v>
      </c>
      <c r="W47" s="40">
        <f t="shared" si="4"/>
        <v>37088</v>
      </c>
      <c r="X47" s="41">
        <f>VLOOKUP($A47,'[15]Compiled Income'!$B$5:$AI$268,24,FALSE)</f>
        <v>5720</v>
      </c>
      <c r="Y47" s="41">
        <f>VLOOKUP($A47,'[15]Compiled Income'!$B$5:$AI$268,28,FALSE)</f>
        <v>0</v>
      </c>
      <c r="Z47" s="41">
        <f>VLOOKUP($A47,'[15]Compiled Income'!$B$5:$AI$268,32,FALSE)</f>
        <v>0</v>
      </c>
      <c r="AA47" s="40">
        <f>VLOOKUP(A47,'[18]2016-17 Budget (June 2016)'!$C$7:$U$301,18,FALSE)</f>
        <v>147665</v>
      </c>
      <c r="AB47" s="40"/>
      <c r="AC47" s="40">
        <f t="shared" si="5"/>
        <v>147665</v>
      </c>
      <c r="AD47" s="40">
        <f>VLOOKUP($A47,'[18]2016-17 Budget (June 2016)'!$C$7:$U$301,10,FALSE)</f>
        <v>7762</v>
      </c>
      <c r="AE47" s="40">
        <f t="shared" si="6"/>
        <v>155427</v>
      </c>
      <c r="AF47" s="40">
        <f>VLOOKUP($A47,'[18]2016-17 Budget (June 2016)'!$C$7:$U$301,19,FALSE)</f>
        <v>38625</v>
      </c>
      <c r="AG47" s="40"/>
      <c r="AH47" s="40">
        <f t="shared" si="7"/>
        <v>38625</v>
      </c>
      <c r="AI47" s="40">
        <v>37875</v>
      </c>
    </row>
    <row r="48" spans="1:35" ht="13.5" thickBot="1" x14ac:dyDescent="0.25">
      <c r="A48" s="37">
        <v>39686760118497</v>
      </c>
      <c r="B48" s="38" t="s">
        <v>322</v>
      </c>
      <c r="C48" s="39" t="s">
        <v>60</v>
      </c>
      <c r="D48" s="40"/>
      <c r="E48" s="40"/>
      <c r="F48" s="40">
        <v>0</v>
      </c>
      <c r="G48" s="40"/>
      <c r="H48" s="40">
        <f>VLOOKUP($A48,'[15]Compiled Income'!$B$5:$AI$268,9,FALSE)</f>
        <v>328207</v>
      </c>
      <c r="I48" s="40">
        <f>VLOOKUP(A48,'[15]Compiled Income'!$B$5:$AI$268,14,FALSE)</f>
        <v>5937</v>
      </c>
      <c r="J48" s="40">
        <f>VLOOKUP(A48,'[15]Compiled Income'!$B$5:$AI$268,15,FALSE)</f>
        <v>0</v>
      </c>
      <c r="K48" s="40">
        <f>VLOOKUP(A48,'[15]Compiled Income'!$B$5:$AI$268,16,FALSE)</f>
        <v>0</v>
      </c>
      <c r="L48" s="40">
        <f>VLOOKUP(A48,'[15]Compiled Income'!$B$5:$AI$268,12,FALSE)+VLOOKUP(A48,'[15]Compiled Income'!$B$5:$AI$268,13,FALSE)</f>
        <v>0</v>
      </c>
      <c r="M48" s="40">
        <f>VLOOKUP(A48,'[15]Compiled Income'!$B$5:$AI$268,10,FALSE)</f>
        <v>0</v>
      </c>
      <c r="N48" s="41">
        <f t="shared" si="0"/>
        <v>334144</v>
      </c>
      <c r="O48" s="42">
        <f>VLOOKUP(A48,'[16]2015-16 Budget (June 2016)'!$B$7:$K$270,10,FALSE)</f>
        <v>17280</v>
      </c>
      <c r="P48" s="42">
        <v>247</v>
      </c>
      <c r="Q48" s="41">
        <f t="shared" si="1"/>
        <v>17527</v>
      </c>
      <c r="R48" s="40">
        <f t="shared" si="2"/>
        <v>351671</v>
      </c>
      <c r="S48" s="40">
        <f>VLOOKUP($A48,'[15]Compiled Income'!$B$5:$AI$268,5,FALSE)</f>
        <v>86580</v>
      </c>
      <c r="T48" s="40">
        <f>VLOOKUP($A48,'[15]Compiled Income'!$B$5:$AI$268,6,FALSE)</f>
        <v>0</v>
      </c>
      <c r="U48" s="41">
        <f t="shared" si="3"/>
        <v>86580</v>
      </c>
      <c r="V48" s="41" t="str">
        <f>IF(VLOOKUP(A48,[17]FederalExpenditureReport!$E$3:$AE$237,26,FALSE)&gt;0,"Yes","No")</f>
        <v>No</v>
      </c>
      <c r="W48" s="40">
        <f t="shared" si="4"/>
        <v>86580</v>
      </c>
      <c r="X48" s="41">
        <f>VLOOKUP($A48,'[15]Compiled Income'!$B$5:$AI$268,24,FALSE)</f>
        <v>15000</v>
      </c>
      <c r="Y48" s="41">
        <f>VLOOKUP($A48,'[15]Compiled Income'!$B$5:$AI$268,28,FALSE)</f>
        <v>0</v>
      </c>
      <c r="Z48" s="41">
        <f>VLOOKUP($A48,'[15]Compiled Income'!$B$5:$AI$268,32,FALSE)</f>
        <v>0</v>
      </c>
      <c r="AA48" s="40">
        <f>VLOOKUP(A48,'[18]2016-17 Budget (June 2016)'!$C$7:$U$301,18,FALSE)</f>
        <v>324788</v>
      </c>
      <c r="AB48" s="40"/>
      <c r="AC48" s="40">
        <f t="shared" si="5"/>
        <v>324788</v>
      </c>
      <c r="AD48" s="40">
        <f>VLOOKUP($A48,'[18]2016-17 Budget (June 2016)'!$C$7:$U$301,10,FALSE)</f>
        <v>17252</v>
      </c>
      <c r="AE48" s="40">
        <f t="shared" si="6"/>
        <v>342040</v>
      </c>
      <c r="AF48" s="40">
        <f>VLOOKUP($A48,'[18]2016-17 Budget (June 2016)'!$C$7:$U$301,19,FALSE)</f>
        <v>89250</v>
      </c>
      <c r="AG48" s="40"/>
      <c r="AH48" s="40">
        <f t="shared" si="7"/>
        <v>89250</v>
      </c>
      <c r="AI48" s="40">
        <v>82235</v>
      </c>
    </row>
    <row r="49" spans="1:35" ht="13.5" thickBot="1" x14ac:dyDescent="0.25">
      <c r="A49" s="37">
        <v>1612590130666</v>
      </c>
      <c r="B49" s="38" t="s">
        <v>322</v>
      </c>
      <c r="C49" s="39" t="s">
        <v>61</v>
      </c>
      <c r="D49" s="40"/>
      <c r="E49" s="40"/>
      <c r="F49" s="40">
        <v>0</v>
      </c>
      <c r="G49" s="40"/>
      <c r="H49" s="40">
        <f>VLOOKUP($A49,'[15]Compiled Income'!$B$5:$AI$268,9,FALSE)</f>
        <v>240513</v>
      </c>
      <c r="I49" s="40">
        <f>VLOOKUP(A49,'[15]Compiled Income'!$B$5:$AI$268,14,FALSE)</f>
        <v>4671</v>
      </c>
      <c r="J49" s="40">
        <f>VLOOKUP(A49,'[15]Compiled Income'!$B$5:$AI$268,15,FALSE)</f>
        <v>0</v>
      </c>
      <c r="K49" s="40">
        <f>VLOOKUP(A49,'[15]Compiled Income'!$B$5:$AI$268,16,FALSE)</f>
        <v>4572.7</v>
      </c>
      <c r="L49" s="40">
        <f>VLOOKUP(A49,'[15]Compiled Income'!$B$5:$AI$268,12,FALSE)+VLOOKUP(A49,'[15]Compiled Income'!$B$5:$AI$268,13,FALSE)</f>
        <v>0</v>
      </c>
      <c r="M49" s="40">
        <f>VLOOKUP(A49,'[15]Compiled Income'!$B$5:$AI$268,10,FALSE)</f>
        <v>0</v>
      </c>
      <c r="N49" s="41">
        <f t="shared" si="0"/>
        <v>249756.7</v>
      </c>
      <c r="O49" s="42">
        <f>VLOOKUP(A49,'[16]2015-16 Budget (June 2016)'!$B$7:$K$270,10,FALSE)</f>
        <v>12585</v>
      </c>
      <c r="P49" s="42">
        <v>195</v>
      </c>
      <c r="Q49" s="41">
        <f t="shared" si="1"/>
        <v>12780</v>
      </c>
      <c r="R49" s="40">
        <f t="shared" si="2"/>
        <v>262536.7</v>
      </c>
      <c r="S49" s="40">
        <f>VLOOKUP($A49,'[15]Compiled Income'!$B$5:$AI$268,5,FALSE)</f>
        <v>61521</v>
      </c>
      <c r="T49" s="40">
        <f>VLOOKUP($A49,'[15]Compiled Income'!$B$5:$AI$268,6,FALSE)</f>
        <v>0</v>
      </c>
      <c r="U49" s="41">
        <f t="shared" si="3"/>
        <v>61521</v>
      </c>
      <c r="V49" s="41" t="str">
        <f>IF(VLOOKUP(A49,[17]FederalExpenditureReport!$E$3:$AE$237,26,FALSE)&gt;0,"Yes","No")</f>
        <v>No</v>
      </c>
      <c r="W49" s="40">
        <f t="shared" si="4"/>
        <v>61521</v>
      </c>
      <c r="X49" s="41">
        <f>VLOOKUP($A49,'[15]Compiled Income'!$B$5:$AI$268,24,FALSE)</f>
        <v>48575</v>
      </c>
      <c r="Y49" s="41">
        <f>VLOOKUP($A49,'[15]Compiled Income'!$B$5:$AI$268,28,FALSE)</f>
        <v>0</v>
      </c>
      <c r="Z49" s="41">
        <f>VLOOKUP($A49,'[15]Compiled Income'!$B$5:$AI$268,32,FALSE)</f>
        <v>0</v>
      </c>
      <c r="AA49" s="40">
        <f>VLOOKUP(A49,'[18]2016-17 Budget (June 2016)'!$C$7:$U$301,18,FALSE)</f>
        <v>222850</v>
      </c>
      <c r="AB49" s="40"/>
      <c r="AC49" s="40">
        <f t="shared" si="5"/>
        <v>222850</v>
      </c>
      <c r="AD49" s="40">
        <f>VLOOKUP($A49,'[18]2016-17 Budget (June 2016)'!$C$7:$U$301,10,FALSE)</f>
        <v>12051</v>
      </c>
      <c r="AE49" s="40">
        <f t="shared" si="6"/>
        <v>234901</v>
      </c>
      <c r="AF49" s="40">
        <f>VLOOKUP($A49,'[18]2016-17 Budget (June 2016)'!$C$7:$U$301,19,FALSE)</f>
        <v>66375</v>
      </c>
      <c r="AG49" s="40"/>
      <c r="AH49" s="40">
        <f t="shared" si="7"/>
        <v>66375</v>
      </c>
      <c r="AI49" s="40">
        <v>63674</v>
      </c>
    </row>
    <row r="50" spans="1:35" ht="13.5" thickBot="1" x14ac:dyDescent="0.25">
      <c r="A50" s="37">
        <v>1612596117568</v>
      </c>
      <c r="B50" s="38" t="s">
        <v>322</v>
      </c>
      <c r="C50" s="39" t="s">
        <v>62</v>
      </c>
      <c r="D50" s="40"/>
      <c r="E50" s="40"/>
      <c r="F50" s="40">
        <v>0</v>
      </c>
      <c r="G50" s="40"/>
      <c r="H50" s="40">
        <f>VLOOKUP($A50,'[15]Compiled Income'!$B$5:$AI$268,9,FALSE)</f>
        <v>181471</v>
      </c>
      <c r="I50" s="40">
        <f>VLOOKUP(A50,'[15]Compiled Income'!$B$5:$AI$268,14,FALSE)</f>
        <v>3731</v>
      </c>
      <c r="J50" s="40">
        <f>VLOOKUP(A50,'[15]Compiled Income'!$B$5:$AI$268,15,FALSE)</f>
        <v>0</v>
      </c>
      <c r="K50" s="40">
        <f>VLOOKUP(A50,'[15]Compiled Income'!$B$5:$AI$268,16,FALSE)</f>
        <v>0</v>
      </c>
      <c r="L50" s="40">
        <f>VLOOKUP(A50,'[15]Compiled Income'!$B$5:$AI$268,12,FALSE)+VLOOKUP(A50,'[15]Compiled Income'!$B$5:$AI$268,13,FALSE)</f>
        <v>0</v>
      </c>
      <c r="M50" s="40">
        <f>VLOOKUP(A50,'[15]Compiled Income'!$B$5:$AI$268,10,FALSE)</f>
        <v>0</v>
      </c>
      <c r="N50" s="41">
        <f t="shared" si="0"/>
        <v>185202</v>
      </c>
      <c r="O50" s="42">
        <f>VLOOKUP(A50,'[16]2015-16 Budget (June 2016)'!$B$7:$K$270,10,FALSE)</f>
        <v>9608</v>
      </c>
      <c r="P50" s="42">
        <v>155</v>
      </c>
      <c r="Q50" s="41">
        <f t="shared" si="1"/>
        <v>9763</v>
      </c>
      <c r="R50" s="40">
        <f t="shared" si="2"/>
        <v>194965</v>
      </c>
      <c r="S50" s="40">
        <f>VLOOKUP($A50,'[15]Compiled Income'!$B$5:$AI$268,5,FALSE)</f>
        <v>49242</v>
      </c>
      <c r="T50" s="40">
        <f>VLOOKUP($A50,'[15]Compiled Income'!$B$5:$AI$268,6,FALSE)</f>
        <v>0</v>
      </c>
      <c r="U50" s="41">
        <f t="shared" si="3"/>
        <v>49242</v>
      </c>
      <c r="V50" s="41" t="str">
        <f>IF(VLOOKUP(A50,[17]FederalExpenditureReport!$E$3:$AE$237,26,FALSE)&gt;0,"Yes","No")</f>
        <v>No</v>
      </c>
      <c r="W50" s="40">
        <f t="shared" si="4"/>
        <v>49242</v>
      </c>
      <c r="X50" s="41">
        <f>VLOOKUP($A50,'[15]Compiled Income'!$B$5:$AI$268,24,FALSE)</f>
        <v>30000</v>
      </c>
      <c r="Y50" s="41">
        <f>VLOOKUP($A50,'[15]Compiled Income'!$B$5:$AI$268,28,FALSE)</f>
        <v>0</v>
      </c>
      <c r="Z50" s="41">
        <f>VLOOKUP($A50,'[15]Compiled Income'!$B$5:$AI$268,32,FALSE)</f>
        <v>0</v>
      </c>
      <c r="AA50" s="40">
        <f>VLOOKUP(A50,'[18]2016-17 Budget (June 2016)'!$C$7:$U$301,18,FALSE)</f>
        <v>179612</v>
      </c>
      <c r="AB50" s="40"/>
      <c r="AC50" s="40">
        <f t="shared" si="5"/>
        <v>179612</v>
      </c>
      <c r="AD50" s="40">
        <f>VLOOKUP($A50,'[18]2016-17 Budget (June 2016)'!$C$7:$U$301,10,FALSE)</f>
        <v>9516</v>
      </c>
      <c r="AE50" s="40">
        <f t="shared" si="6"/>
        <v>189128</v>
      </c>
      <c r="AF50" s="40">
        <f>VLOOKUP($A50,'[18]2016-17 Budget (June 2016)'!$C$7:$U$301,19,FALSE)</f>
        <v>48750</v>
      </c>
      <c r="AG50" s="40"/>
      <c r="AH50" s="40">
        <f t="shared" si="7"/>
        <v>48750</v>
      </c>
      <c r="AI50" s="40">
        <v>49866</v>
      </c>
    </row>
    <row r="51" spans="1:35" ht="13.5" thickBot="1" x14ac:dyDescent="0.25">
      <c r="A51" s="37">
        <v>19101990112128</v>
      </c>
      <c r="B51" s="38" t="s">
        <v>322</v>
      </c>
      <c r="C51" s="39" t="s">
        <v>63</v>
      </c>
      <c r="D51" s="40"/>
      <c r="E51" s="40"/>
      <c r="F51" s="40">
        <v>0</v>
      </c>
      <c r="G51" s="40"/>
      <c r="H51" s="40">
        <f>VLOOKUP($A51,'[15]Compiled Income'!$B$5:$AI$268,9,FALSE)</f>
        <v>266215</v>
      </c>
      <c r="I51" s="40">
        <f>VLOOKUP(A51,'[15]Compiled Income'!$B$5:$AI$268,14,FALSE)</f>
        <v>5035</v>
      </c>
      <c r="J51" s="40">
        <f>VLOOKUP(A51,'[15]Compiled Income'!$B$5:$AI$268,15,FALSE)</f>
        <v>0</v>
      </c>
      <c r="K51" s="40">
        <f>VLOOKUP(A51,'[15]Compiled Income'!$B$5:$AI$268,16,FALSE)</f>
        <v>4080</v>
      </c>
      <c r="L51" s="40">
        <f>VLOOKUP(A51,'[15]Compiled Income'!$B$5:$AI$268,12,FALSE)+VLOOKUP(A51,'[15]Compiled Income'!$B$5:$AI$268,13,FALSE)</f>
        <v>0</v>
      </c>
      <c r="M51" s="40">
        <f>VLOOKUP(A51,'[15]Compiled Income'!$B$5:$AI$268,10,FALSE)</f>
        <v>0</v>
      </c>
      <c r="N51" s="41">
        <f t="shared" si="0"/>
        <v>275330</v>
      </c>
      <c r="O51" s="42">
        <f>VLOOKUP(A51,'[16]2015-16 Budget (June 2016)'!$B$7:$K$270,10,FALSE)</f>
        <v>14053</v>
      </c>
      <c r="P51" s="42">
        <v>210</v>
      </c>
      <c r="Q51" s="41">
        <f t="shared" si="1"/>
        <v>14263</v>
      </c>
      <c r="R51" s="40">
        <f t="shared" si="2"/>
        <v>289593</v>
      </c>
      <c r="S51" s="40">
        <f>VLOOKUP($A51,'[15]Compiled Income'!$B$5:$AI$268,5,FALSE)</f>
        <v>71169</v>
      </c>
      <c r="T51" s="40">
        <f>VLOOKUP($A51,'[15]Compiled Income'!$B$5:$AI$268,6,FALSE)</f>
        <v>0</v>
      </c>
      <c r="U51" s="41">
        <f t="shared" si="3"/>
        <v>71169</v>
      </c>
      <c r="V51" s="41" t="str">
        <f>IF(VLOOKUP(A51,[17]FederalExpenditureReport!$E$3:$AE$237,26,FALSE)&gt;0,"Yes","No")</f>
        <v>No</v>
      </c>
      <c r="W51" s="40">
        <f t="shared" si="4"/>
        <v>71169</v>
      </c>
      <c r="X51" s="41">
        <f>VLOOKUP($A51,'[15]Compiled Income'!$B$5:$AI$268,24,FALSE)</f>
        <v>18160</v>
      </c>
      <c r="Y51" s="41">
        <f>VLOOKUP($A51,'[15]Compiled Income'!$B$5:$AI$268,28,FALSE)</f>
        <v>0</v>
      </c>
      <c r="Z51" s="41">
        <f>VLOOKUP($A51,'[15]Compiled Income'!$B$5:$AI$268,32,FALSE)</f>
        <v>0</v>
      </c>
      <c r="AA51" s="40">
        <f>VLOOKUP(A51,'[18]2016-17 Budget (June 2016)'!$C$7:$U$301,18,FALSE)</f>
        <v>293597</v>
      </c>
      <c r="AB51" s="40"/>
      <c r="AC51" s="40">
        <f t="shared" si="5"/>
        <v>293597</v>
      </c>
      <c r="AD51" s="40">
        <f>VLOOKUP($A51,'[18]2016-17 Budget (June 2016)'!$C$7:$U$301,10,FALSE)</f>
        <v>15244</v>
      </c>
      <c r="AE51" s="40">
        <f t="shared" si="6"/>
        <v>308841</v>
      </c>
      <c r="AF51" s="40">
        <f>VLOOKUP($A51,'[18]2016-17 Budget (June 2016)'!$C$7:$U$301,19,FALSE)</f>
        <v>72250</v>
      </c>
      <c r="AG51" s="40"/>
      <c r="AH51" s="40">
        <f t="shared" si="7"/>
        <v>72250</v>
      </c>
      <c r="AI51" s="40">
        <v>69018</v>
      </c>
    </row>
    <row r="52" spans="1:35" ht="13.5" thickBot="1" x14ac:dyDescent="0.25">
      <c r="A52" s="37">
        <v>39686760114876</v>
      </c>
      <c r="B52" s="38" t="s">
        <v>322</v>
      </c>
      <c r="C52" s="39" t="s">
        <v>64</v>
      </c>
      <c r="D52" s="40"/>
      <c r="E52" s="40"/>
      <c r="F52" s="40">
        <v>0</v>
      </c>
      <c r="G52" s="40"/>
      <c r="H52" s="40">
        <f>VLOOKUP($A52,'[15]Compiled Income'!$B$5:$AI$268,9,FALSE)</f>
        <v>185454</v>
      </c>
      <c r="I52" s="40">
        <f>VLOOKUP(A52,'[15]Compiled Income'!$B$5:$AI$268,14,FALSE)</f>
        <v>3835</v>
      </c>
      <c r="J52" s="40">
        <f>VLOOKUP(A52,'[15]Compiled Income'!$B$5:$AI$268,15,FALSE)</f>
        <v>0</v>
      </c>
      <c r="K52" s="40">
        <f>VLOOKUP(A52,'[15]Compiled Income'!$B$5:$AI$268,16,FALSE)</f>
        <v>938</v>
      </c>
      <c r="L52" s="40">
        <f>VLOOKUP(A52,'[15]Compiled Income'!$B$5:$AI$268,12,FALSE)+VLOOKUP(A52,'[15]Compiled Income'!$B$5:$AI$268,13,FALSE)</f>
        <v>0</v>
      </c>
      <c r="M52" s="40">
        <f>VLOOKUP(A52,'[15]Compiled Income'!$B$5:$AI$268,10,FALSE)</f>
        <v>0</v>
      </c>
      <c r="N52" s="41">
        <f t="shared" si="0"/>
        <v>190227</v>
      </c>
      <c r="O52" s="42">
        <f>VLOOKUP(A52,'[16]2015-16 Budget (June 2016)'!$B$7:$K$270,10,FALSE)</f>
        <v>9868</v>
      </c>
      <c r="P52" s="42">
        <v>160</v>
      </c>
      <c r="Q52" s="41">
        <f t="shared" si="1"/>
        <v>10028</v>
      </c>
      <c r="R52" s="40">
        <f t="shared" si="2"/>
        <v>200255</v>
      </c>
      <c r="S52" s="40">
        <f>VLOOKUP($A52,'[15]Compiled Income'!$B$5:$AI$268,5,FALSE)</f>
        <v>51497</v>
      </c>
      <c r="T52" s="40">
        <f>VLOOKUP($A52,'[15]Compiled Income'!$B$5:$AI$268,6,FALSE)</f>
        <v>0</v>
      </c>
      <c r="U52" s="41">
        <f t="shared" si="3"/>
        <v>51497</v>
      </c>
      <c r="V52" s="41" t="str">
        <f>IF(VLOOKUP(A52,[17]FederalExpenditureReport!$E$3:$AE$237,26,FALSE)&gt;0,"Yes","No")</f>
        <v>No</v>
      </c>
      <c r="W52" s="40">
        <f t="shared" si="4"/>
        <v>51497</v>
      </c>
      <c r="X52" s="41">
        <f>VLOOKUP($A52,'[15]Compiled Income'!$B$5:$AI$268,24,FALSE)</f>
        <v>4098</v>
      </c>
      <c r="Y52" s="41">
        <f>VLOOKUP($A52,'[15]Compiled Income'!$B$5:$AI$268,28,FALSE)</f>
        <v>14375</v>
      </c>
      <c r="Z52" s="41">
        <f>VLOOKUP($A52,'[15]Compiled Income'!$B$5:$AI$268,32,FALSE)</f>
        <v>0</v>
      </c>
      <c r="AA52" s="40">
        <f>VLOOKUP(A52,'[18]2016-17 Budget (June 2016)'!$C$7:$U$301,18,FALSE)</f>
        <v>184397</v>
      </c>
      <c r="AB52" s="40"/>
      <c r="AC52" s="40">
        <f t="shared" si="5"/>
        <v>184397</v>
      </c>
      <c r="AD52" s="40">
        <f>VLOOKUP($A52,'[18]2016-17 Budget (June 2016)'!$C$7:$U$301,10,FALSE)</f>
        <v>9762</v>
      </c>
      <c r="AE52" s="40">
        <f t="shared" si="6"/>
        <v>194159</v>
      </c>
      <c r="AF52" s="40">
        <f>VLOOKUP($A52,'[18]2016-17 Budget (June 2016)'!$C$7:$U$301,19,FALSE)</f>
        <v>49875</v>
      </c>
      <c r="AG52" s="40"/>
      <c r="AH52" s="40">
        <f t="shared" si="7"/>
        <v>49875</v>
      </c>
      <c r="AI52" s="40">
        <v>51406</v>
      </c>
    </row>
    <row r="53" spans="1:35" ht="13.5" thickBot="1" x14ac:dyDescent="0.25">
      <c r="A53" s="37">
        <v>7617960132100</v>
      </c>
      <c r="B53" s="38" t="s">
        <v>322</v>
      </c>
      <c r="C53" s="39" t="s">
        <v>65</v>
      </c>
      <c r="D53" s="40"/>
      <c r="E53" s="40"/>
      <c r="F53" s="40">
        <v>0</v>
      </c>
      <c r="G53" s="40"/>
      <c r="H53" s="40">
        <f>VLOOKUP($A53,'[15]Compiled Income'!$B$5:$AI$268,9,FALSE)</f>
        <v>105267</v>
      </c>
      <c r="I53" s="40">
        <f>VLOOKUP(A53,'[15]Compiled Income'!$B$5:$AI$268,14,FALSE)</f>
        <v>0</v>
      </c>
      <c r="J53" s="40">
        <f>VLOOKUP(A53,'[15]Compiled Income'!$B$5:$AI$268,15,FALSE)</f>
        <v>0</v>
      </c>
      <c r="K53" s="40">
        <f>VLOOKUP(A53,'[15]Compiled Income'!$B$5:$AI$268,16,FALSE)</f>
        <v>0</v>
      </c>
      <c r="L53" s="40">
        <f>VLOOKUP(A53,'[15]Compiled Income'!$B$5:$AI$268,12,FALSE)+VLOOKUP(A53,'[15]Compiled Income'!$B$5:$AI$268,13,FALSE)</f>
        <v>0</v>
      </c>
      <c r="M53" s="40">
        <f>VLOOKUP(A53,'[15]Compiled Income'!$B$5:$AI$268,10,FALSE)</f>
        <v>0</v>
      </c>
      <c r="N53" s="41">
        <f t="shared" si="0"/>
        <v>105267</v>
      </c>
      <c r="O53" s="42">
        <f>VLOOKUP(A53,'[16]2015-16 Budget (June 2016)'!$B$7:$K$270,10,FALSE)</f>
        <v>4429</v>
      </c>
      <c r="P53" s="42">
        <v>0</v>
      </c>
      <c r="Q53" s="41">
        <f t="shared" si="1"/>
        <v>4429</v>
      </c>
      <c r="R53" s="40">
        <f t="shared" si="2"/>
        <v>109696</v>
      </c>
      <c r="S53" s="40">
        <f>VLOOKUP($A53,'[15]Compiled Income'!$B$5:$AI$268,5,FALSE)</f>
        <v>0</v>
      </c>
      <c r="T53" s="40">
        <f>VLOOKUP($A53,'[15]Compiled Income'!$B$5:$AI$268,6,FALSE)</f>
        <v>0</v>
      </c>
      <c r="U53" s="41">
        <f t="shared" si="3"/>
        <v>0</v>
      </c>
      <c r="V53" s="41" t="s">
        <v>321</v>
      </c>
      <c r="W53" s="40">
        <f t="shared" si="4"/>
        <v>0</v>
      </c>
      <c r="X53" s="41">
        <f>VLOOKUP($A53,'[15]Compiled Income'!$B$5:$AI$268,24,FALSE)</f>
        <v>5366</v>
      </c>
      <c r="Y53" s="41">
        <f>VLOOKUP($A53,'[15]Compiled Income'!$B$5:$AI$268,28,FALSE)</f>
        <v>0</v>
      </c>
      <c r="Z53" s="41">
        <f>VLOOKUP($A53,'[15]Compiled Income'!$B$5:$AI$268,32,FALSE)</f>
        <v>0</v>
      </c>
      <c r="AA53" s="40">
        <f>VLOOKUP(A53,'[18]2016-17 Budget (June 2016)'!$C$7:$U$301,18,FALSE)</f>
        <v>184747</v>
      </c>
      <c r="AB53" s="40"/>
      <c r="AC53" s="40">
        <f t="shared" si="5"/>
        <v>184747</v>
      </c>
      <c r="AD53" s="40">
        <f>VLOOKUP($A53,'[18]2016-17 Budget (June 2016)'!$C$7:$U$301,10,FALSE)</f>
        <v>8907</v>
      </c>
      <c r="AE53" s="40">
        <f t="shared" si="6"/>
        <v>193654</v>
      </c>
      <c r="AF53" s="40">
        <f>VLOOKUP($A53,'[18]2016-17 Budget (June 2016)'!$C$7:$U$301,19,FALSE)</f>
        <v>29000</v>
      </c>
      <c r="AG53" s="40"/>
      <c r="AH53" s="40">
        <f t="shared" si="7"/>
        <v>29000</v>
      </c>
      <c r="AI53" s="40">
        <v>0</v>
      </c>
    </row>
    <row r="54" spans="1:35" ht="13.5" thickBot="1" x14ac:dyDescent="0.25">
      <c r="A54" s="37">
        <v>7617960132118</v>
      </c>
      <c r="B54" s="38" t="s">
        <v>322</v>
      </c>
      <c r="C54" s="39" t="s">
        <v>66</v>
      </c>
      <c r="D54" s="40"/>
      <c r="E54" s="40"/>
      <c r="F54" s="40">
        <v>0</v>
      </c>
      <c r="G54" s="40"/>
      <c r="H54" s="40">
        <f>VLOOKUP($A54,'[15]Compiled Income'!$B$5:$AI$268,9,FALSE)</f>
        <v>112474</v>
      </c>
      <c r="I54" s="40">
        <f>VLOOKUP(A54,'[15]Compiled Income'!$B$5:$AI$268,14,FALSE)</f>
        <v>0</v>
      </c>
      <c r="J54" s="40">
        <f>VLOOKUP(A54,'[15]Compiled Income'!$B$5:$AI$268,15,FALSE)</f>
        <v>0</v>
      </c>
      <c r="K54" s="40">
        <f>VLOOKUP(A54,'[15]Compiled Income'!$B$5:$AI$268,16,FALSE)</f>
        <v>0</v>
      </c>
      <c r="L54" s="40">
        <f>VLOOKUP(A54,'[15]Compiled Income'!$B$5:$AI$268,12,FALSE)+VLOOKUP(A54,'[15]Compiled Income'!$B$5:$AI$268,13,FALSE)</f>
        <v>0</v>
      </c>
      <c r="M54" s="40">
        <f>VLOOKUP(A54,'[15]Compiled Income'!$B$5:$AI$268,10,FALSE)</f>
        <v>0</v>
      </c>
      <c r="N54" s="41">
        <f t="shared" si="0"/>
        <v>112474</v>
      </c>
      <c r="O54" s="42">
        <f>VLOOKUP(A54,'[16]2015-16 Budget (June 2016)'!$B$7:$K$270,10,FALSE)</f>
        <v>4732</v>
      </c>
      <c r="P54" s="42">
        <v>0</v>
      </c>
      <c r="Q54" s="41">
        <f t="shared" si="1"/>
        <v>4732</v>
      </c>
      <c r="R54" s="40">
        <f t="shared" si="2"/>
        <v>117206</v>
      </c>
      <c r="S54" s="40">
        <f>VLOOKUP($A54,'[15]Compiled Income'!$B$5:$AI$268,5,FALSE)</f>
        <v>0</v>
      </c>
      <c r="T54" s="40">
        <f>VLOOKUP($A54,'[15]Compiled Income'!$B$5:$AI$268,6,FALSE)</f>
        <v>0</v>
      </c>
      <c r="U54" s="41">
        <f t="shared" si="3"/>
        <v>0</v>
      </c>
      <c r="V54" s="41" t="s">
        <v>321</v>
      </c>
      <c r="W54" s="40">
        <f t="shared" si="4"/>
        <v>0</v>
      </c>
      <c r="X54" s="41">
        <f>VLOOKUP($A54,'[15]Compiled Income'!$B$5:$AI$268,24,FALSE)</f>
        <v>0</v>
      </c>
      <c r="Y54" s="41">
        <f>VLOOKUP($A54,'[15]Compiled Income'!$B$5:$AI$268,28,FALSE)</f>
        <v>0</v>
      </c>
      <c r="Z54" s="41">
        <f>VLOOKUP($A54,'[15]Compiled Income'!$B$5:$AI$268,32,FALSE)</f>
        <v>0</v>
      </c>
      <c r="AA54" s="40">
        <f>VLOOKUP(A54,'[18]2016-17 Budget (June 2016)'!$C$7:$U$301,18,FALSE)</f>
        <v>129123</v>
      </c>
      <c r="AB54" s="40"/>
      <c r="AC54" s="40">
        <f t="shared" si="5"/>
        <v>129123</v>
      </c>
      <c r="AD54" s="40">
        <f>VLOOKUP($A54,'[18]2016-17 Budget (June 2016)'!$C$7:$U$301,10,FALSE)</f>
        <v>6687</v>
      </c>
      <c r="AE54" s="40">
        <f t="shared" si="6"/>
        <v>135810</v>
      </c>
      <c r="AF54" s="40">
        <f>VLOOKUP($A54,'[18]2016-17 Budget (June 2016)'!$C$7:$U$301,19,FALSE)</f>
        <v>31375</v>
      </c>
      <c r="AG54" s="40"/>
      <c r="AH54" s="40">
        <f t="shared" si="7"/>
        <v>31375</v>
      </c>
      <c r="AI54" s="40">
        <v>0</v>
      </c>
    </row>
    <row r="55" spans="1:35" ht="13.5" thickBot="1" x14ac:dyDescent="0.25">
      <c r="A55" s="37">
        <v>39685856118921</v>
      </c>
      <c r="B55" s="38" t="s">
        <v>322</v>
      </c>
      <c r="C55" s="39" t="s">
        <v>67</v>
      </c>
      <c r="D55" s="40"/>
      <c r="E55" s="40"/>
      <c r="F55" s="40">
        <v>0</v>
      </c>
      <c r="G55" s="40"/>
      <c r="H55" s="40">
        <f>VLOOKUP($A55,'[15]Compiled Income'!$B$5:$AI$268,9,FALSE)</f>
        <v>182512</v>
      </c>
      <c r="I55" s="40">
        <f>VLOOKUP(A55,'[15]Compiled Income'!$B$5:$AI$268,14,FALSE)</f>
        <v>3638</v>
      </c>
      <c r="J55" s="40">
        <f>VLOOKUP(A55,'[15]Compiled Income'!$B$5:$AI$268,15,FALSE)</f>
        <v>0</v>
      </c>
      <c r="K55" s="40">
        <f>VLOOKUP(A55,'[15]Compiled Income'!$B$5:$AI$268,16,FALSE)</f>
        <v>0</v>
      </c>
      <c r="L55" s="40">
        <f>VLOOKUP(A55,'[15]Compiled Income'!$B$5:$AI$268,12,FALSE)+VLOOKUP(A55,'[15]Compiled Income'!$B$5:$AI$268,13,FALSE)</f>
        <v>0</v>
      </c>
      <c r="M55" s="40">
        <f>VLOOKUP(A55,'[15]Compiled Income'!$B$5:$AI$268,10,FALSE)</f>
        <v>0</v>
      </c>
      <c r="N55" s="41">
        <f t="shared" si="0"/>
        <v>186150</v>
      </c>
      <c r="O55" s="42">
        <f>VLOOKUP(A55,'[16]2015-16 Budget (June 2016)'!$B$7:$K$270,10,FALSE)</f>
        <v>9632</v>
      </c>
      <c r="P55" s="42">
        <v>152</v>
      </c>
      <c r="Q55" s="41">
        <f t="shared" si="1"/>
        <v>9784</v>
      </c>
      <c r="R55" s="40">
        <f t="shared" si="2"/>
        <v>195934</v>
      </c>
      <c r="S55" s="40">
        <f>VLOOKUP($A55,'[15]Compiled Income'!$B$5:$AI$268,5,FALSE)</f>
        <v>48741</v>
      </c>
      <c r="T55" s="40">
        <f>VLOOKUP($A55,'[15]Compiled Income'!$B$5:$AI$268,6,FALSE)</f>
        <v>0</v>
      </c>
      <c r="U55" s="41">
        <f t="shared" si="3"/>
        <v>48741</v>
      </c>
      <c r="V55" s="41" t="str">
        <f>IF(VLOOKUP(A55,[17]FederalExpenditureReport!$E$3:$AE$237,26,FALSE)&gt;0,"Yes","No")</f>
        <v>No</v>
      </c>
      <c r="W55" s="40">
        <f t="shared" si="4"/>
        <v>48741</v>
      </c>
      <c r="X55" s="41">
        <f>VLOOKUP($A55,'[15]Compiled Income'!$B$5:$AI$268,24,FALSE)</f>
        <v>12000</v>
      </c>
      <c r="Y55" s="41">
        <f>VLOOKUP($A55,'[15]Compiled Income'!$B$5:$AI$268,28,FALSE)</f>
        <v>0</v>
      </c>
      <c r="Z55" s="41">
        <f>VLOOKUP($A55,'[15]Compiled Income'!$B$5:$AI$268,32,FALSE)</f>
        <v>0</v>
      </c>
      <c r="AA55" s="40">
        <f>VLOOKUP(A55,'[18]2016-17 Budget (June 2016)'!$C$7:$U$301,18,FALSE)</f>
        <v>180091</v>
      </c>
      <c r="AB55" s="40"/>
      <c r="AC55" s="40">
        <f t="shared" si="5"/>
        <v>180091</v>
      </c>
      <c r="AD55" s="40">
        <f>VLOOKUP($A55,'[18]2016-17 Budget (June 2016)'!$C$7:$U$301,10,FALSE)</f>
        <v>9540</v>
      </c>
      <c r="AE55" s="40">
        <f t="shared" si="6"/>
        <v>189631</v>
      </c>
      <c r="AF55" s="40">
        <f>VLOOKUP($A55,'[18]2016-17 Budget (June 2016)'!$C$7:$U$301,19,FALSE)</f>
        <v>48875</v>
      </c>
      <c r="AG55" s="40"/>
      <c r="AH55" s="40">
        <f t="shared" si="7"/>
        <v>48875</v>
      </c>
      <c r="AI55" s="40">
        <v>48517</v>
      </c>
    </row>
    <row r="56" spans="1:35" ht="13.5" thickBot="1" x14ac:dyDescent="0.25">
      <c r="A56" s="37">
        <v>39686760108647</v>
      </c>
      <c r="B56" s="38" t="s">
        <v>322</v>
      </c>
      <c r="C56" s="39" t="s">
        <v>68</v>
      </c>
      <c r="D56" s="40"/>
      <c r="E56" s="40"/>
      <c r="F56" s="40">
        <v>0</v>
      </c>
      <c r="G56" s="40"/>
      <c r="H56" s="40">
        <f>VLOOKUP($A56,'[15]Compiled Income'!$B$5:$AI$268,9,FALSE)</f>
        <v>176740</v>
      </c>
      <c r="I56" s="40">
        <f>VLOOKUP(A56,'[15]Compiled Income'!$B$5:$AI$268,14,FALSE)</f>
        <v>3633</v>
      </c>
      <c r="J56" s="40">
        <f>VLOOKUP(A56,'[15]Compiled Income'!$B$5:$AI$268,15,FALSE)</f>
        <v>0</v>
      </c>
      <c r="K56" s="40">
        <f>VLOOKUP(A56,'[15]Compiled Income'!$B$5:$AI$268,16,FALSE)</f>
        <v>0</v>
      </c>
      <c r="L56" s="40">
        <f>VLOOKUP(A56,'[15]Compiled Income'!$B$5:$AI$268,12,FALSE)+VLOOKUP(A56,'[15]Compiled Income'!$B$5:$AI$268,13,FALSE)</f>
        <v>0</v>
      </c>
      <c r="M56" s="40">
        <f>VLOOKUP(A56,'[15]Compiled Income'!$B$5:$AI$268,10,FALSE)</f>
        <v>0</v>
      </c>
      <c r="N56" s="41">
        <f t="shared" si="0"/>
        <v>180373</v>
      </c>
      <c r="O56" s="42">
        <f>VLOOKUP(A56,'[16]2015-16 Budget (June 2016)'!$B$7:$K$270,10,FALSE)</f>
        <v>9324</v>
      </c>
      <c r="P56" s="42">
        <v>151</v>
      </c>
      <c r="Q56" s="41">
        <f t="shared" si="1"/>
        <v>9475</v>
      </c>
      <c r="R56" s="40">
        <f t="shared" si="2"/>
        <v>189848</v>
      </c>
      <c r="S56" s="40">
        <f>VLOOKUP($A56,'[15]Compiled Income'!$B$5:$AI$268,5,FALSE)</f>
        <v>47112</v>
      </c>
      <c r="T56" s="40">
        <f>VLOOKUP($A56,'[15]Compiled Income'!$B$5:$AI$268,6,FALSE)</f>
        <v>0</v>
      </c>
      <c r="U56" s="41">
        <f t="shared" si="3"/>
        <v>47112</v>
      </c>
      <c r="V56" s="41" t="str">
        <f>IF(VLOOKUP(A56,[17]FederalExpenditureReport!$E$3:$AE$237,26,FALSE)&gt;0,"Yes","No")</f>
        <v>No</v>
      </c>
      <c r="W56" s="40">
        <f t="shared" si="4"/>
        <v>47112</v>
      </c>
      <c r="X56" s="41">
        <f>VLOOKUP($A56,'[15]Compiled Income'!$B$5:$AI$268,24,FALSE)</f>
        <v>0</v>
      </c>
      <c r="Y56" s="41">
        <f>VLOOKUP($A56,'[15]Compiled Income'!$B$5:$AI$268,28,FALSE)</f>
        <v>0</v>
      </c>
      <c r="Z56" s="41">
        <f>VLOOKUP($A56,'[15]Compiled Income'!$B$5:$AI$268,32,FALSE)</f>
        <v>0</v>
      </c>
      <c r="AA56" s="40">
        <f>VLOOKUP(A56,'[18]2016-17 Budget (June 2016)'!$C$7:$U$301,18,FALSE)</f>
        <v>173851</v>
      </c>
      <c r="AB56" s="40"/>
      <c r="AC56" s="40">
        <f t="shared" si="5"/>
        <v>173851</v>
      </c>
      <c r="AD56" s="40">
        <f>VLOOKUP($A56,'[18]2016-17 Budget (June 2016)'!$C$7:$U$301,10,FALSE)</f>
        <v>9240</v>
      </c>
      <c r="AE56" s="40">
        <f t="shared" si="6"/>
        <v>183091</v>
      </c>
      <c r="AF56" s="40">
        <f>VLOOKUP($A56,'[18]2016-17 Budget (June 2016)'!$C$7:$U$301,19,FALSE)</f>
        <v>47875</v>
      </c>
      <c r="AG56" s="40"/>
      <c r="AH56" s="40">
        <f t="shared" si="7"/>
        <v>47875</v>
      </c>
      <c r="AI56" s="40">
        <v>48423</v>
      </c>
    </row>
    <row r="57" spans="1:35" ht="13.5" thickBot="1" x14ac:dyDescent="0.25">
      <c r="A57" s="37">
        <v>50710430112292</v>
      </c>
      <c r="B57" s="38" t="s">
        <v>322</v>
      </c>
      <c r="C57" s="39" t="s">
        <v>69</v>
      </c>
      <c r="D57" s="40"/>
      <c r="E57" s="40"/>
      <c r="F57" s="40">
        <v>0</v>
      </c>
      <c r="G57" s="40"/>
      <c r="H57" s="40">
        <f>VLOOKUP($A57,'[15]Compiled Income'!$B$5:$AI$268,9,FALSE)</f>
        <v>187183</v>
      </c>
      <c r="I57" s="40">
        <f>VLOOKUP(A57,'[15]Compiled Income'!$B$5:$AI$268,14,FALSE)</f>
        <v>3828</v>
      </c>
      <c r="J57" s="40">
        <f>VLOOKUP(A57,'[15]Compiled Income'!$B$5:$AI$268,15,FALSE)</f>
        <v>0</v>
      </c>
      <c r="K57" s="40">
        <f>VLOOKUP(A57,'[15]Compiled Income'!$B$5:$AI$268,16,FALSE)</f>
        <v>0</v>
      </c>
      <c r="L57" s="40">
        <f>VLOOKUP(A57,'[15]Compiled Income'!$B$5:$AI$268,12,FALSE)+VLOOKUP(A57,'[15]Compiled Income'!$B$5:$AI$268,13,FALSE)</f>
        <v>0</v>
      </c>
      <c r="M57" s="40">
        <f>VLOOKUP(A57,'[15]Compiled Income'!$B$5:$AI$268,10,FALSE)</f>
        <v>0</v>
      </c>
      <c r="N57" s="41">
        <f t="shared" si="0"/>
        <v>191011</v>
      </c>
      <c r="O57" s="42">
        <f>VLOOKUP(A57,'[16]2015-16 Budget (June 2016)'!$B$7:$K$270,10,FALSE)</f>
        <v>9904</v>
      </c>
      <c r="P57" s="42">
        <v>160</v>
      </c>
      <c r="Q57" s="41">
        <f t="shared" si="1"/>
        <v>10064</v>
      </c>
      <c r="R57" s="40">
        <f t="shared" si="2"/>
        <v>201075</v>
      </c>
      <c r="S57" s="40">
        <f>VLOOKUP($A57,'[15]Compiled Income'!$B$5:$AI$268,5,FALSE)</f>
        <v>50620</v>
      </c>
      <c r="T57" s="40">
        <f>VLOOKUP($A57,'[15]Compiled Income'!$B$5:$AI$268,6,FALSE)</f>
        <v>0</v>
      </c>
      <c r="U57" s="41">
        <f t="shared" si="3"/>
        <v>50620</v>
      </c>
      <c r="V57" s="41" t="str">
        <f>IF(VLOOKUP(A57,[17]FederalExpenditureReport!$E$3:$AE$237,26,FALSE)&gt;0,"Yes","No")</f>
        <v>No</v>
      </c>
      <c r="W57" s="40">
        <f t="shared" si="4"/>
        <v>50620</v>
      </c>
      <c r="X57" s="41">
        <f>VLOOKUP($A57,'[15]Compiled Income'!$B$5:$AI$268,24,FALSE)</f>
        <v>1794</v>
      </c>
      <c r="Y57" s="41">
        <f>VLOOKUP($A57,'[15]Compiled Income'!$B$5:$AI$268,28,FALSE)</f>
        <v>0</v>
      </c>
      <c r="Z57" s="41">
        <f>VLOOKUP($A57,'[15]Compiled Income'!$B$5:$AI$268,32,FALSE)</f>
        <v>0</v>
      </c>
      <c r="AA57" s="40">
        <f>VLOOKUP(A57,'[18]2016-17 Budget (June 2016)'!$C$7:$U$301,18,FALSE)</f>
        <v>185322</v>
      </c>
      <c r="AB57" s="40"/>
      <c r="AC57" s="40">
        <f t="shared" si="5"/>
        <v>185322</v>
      </c>
      <c r="AD57" s="40">
        <f>VLOOKUP($A57,'[18]2016-17 Budget (June 2016)'!$C$7:$U$301,10,FALSE)</f>
        <v>9842</v>
      </c>
      <c r="AE57" s="40">
        <f t="shared" si="6"/>
        <v>195164</v>
      </c>
      <c r="AF57" s="40">
        <f>VLOOKUP($A57,'[18]2016-17 Budget (June 2016)'!$C$7:$U$301,19,FALSE)</f>
        <v>50875</v>
      </c>
      <c r="AG57" s="40"/>
      <c r="AH57" s="40">
        <f t="shared" si="7"/>
        <v>50875</v>
      </c>
      <c r="AI57" s="40">
        <v>51302</v>
      </c>
    </row>
    <row r="58" spans="1:35" ht="13.5" thickBot="1" x14ac:dyDescent="0.25">
      <c r="A58" s="37">
        <v>19647330120477</v>
      </c>
      <c r="B58" s="38" t="s">
        <v>322</v>
      </c>
      <c r="C58" s="39" t="s">
        <v>70</v>
      </c>
      <c r="D58" s="40"/>
      <c r="E58" s="40"/>
      <c r="F58" s="40">
        <v>0</v>
      </c>
      <c r="G58" s="40"/>
      <c r="H58" s="40">
        <f>VLOOKUP($A58,'[15]Compiled Income'!$B$5:$AI$268,9,FALSE)</f>
        <v>152903</v>
      </c>
      <c r="I58" s="40">
        <f>VLOOKUP(A58,'[15]Compiled Income'!$B$5:$AI$268,14,FALSE)</f>
        <v>3152</v>
      </c>
      <c r="J58" s="40">
        <f>VLOOKUP(A58,'[15]Compiled Income'!$B$5:$AI$268,15,FALSE)</f>
        <v>5832.5</v>
      </c>
      <c r="K58" s="40">
        <f>VLOOKUP(A58,'[15]Compiled Income'!$B$5:$AI$268,16,FALSE)</f>
        <v>0</v>
      </c>
      <c r="L58" s="40">
        <f>VLOOKUP(A58,'[15]Compiled Income'!$B$5:$AI$268,12,FALSE)+VLOOKUP(A58,'[15]Compiled Income'!$B$5:$AI$268,13,FALSE)</f>
        <v>0</v>
      </c>
      <c r="M58" s="40">
        <f>VLOOKUP(A58,'[15]Compiled Income'!$B$5:$AI$268,10,FALSE)</f>
        <v>0</v>
      </c>
      <c r="N58" s="41">
        <f t="shared" si="0"/>
        <v>161887.5</v>
      </c>
      <c r="O58" s="42">
        <f>VLOOKUP(A58,'[16]2015-16 Budget (June 2016)'!$B$7:$K$270,10,FALSE)</f>
        <v>8080</v>
      </c>
      <c r="P58" s="42">
        <v>131</v>
      </c>
      <c r="Q58" s="41">
        <f t="shared" si="1"/>
        <v>8211</v>
      </c>
      <c r="R58" s="40">
        <f t="shared" si="2"/>
        <v>170098.5</v>
      </c>
      <c r="S58" s="40">
        <f>VLOOKUP($A58,'[15]Compiled Income'!$B$5:$AI$268,5,FALSE)</f>
        <v>41098</v>
      </c>
      <c r="T58" s="40">
        <f>VLOOKUP($A58,'[15]Compiled Income'!$B$5:$AI$268,6,FALSE)</f>
        <v>0</v>
      </c>
      <c r="U58" s="41">
        <f t="shared" si="3"/>
        <v>41098</v>
      </c>
      <c r="V58" s="41" t="str">
        <f>IF(VLOOKUP(A58,[17]FederalExpenditureReport!$E$3:$AE$237,26,FALSE)&gt;0,"Yes","No")</f>
        <v>No</v>
      </c>
      <c r="W58" s="40">
        <f t="shared" si="4"/>
        <v>41098</v>
      </c>
      <c r="X58" s="41">
        <f>VLOOKUP($A58,'[15]Compiled Income'!$B$5:$AI$268,24,FALSE)</f>
        <v>13653</v>
      </c>
      <c r="Y58" s="41">
        <f>VLOOKUP($A58,'[15]Compiled Income'!$B$5:$AI$268,28,FALSE)</f>
        <v>0</v>
      </c>
      <c r="Z58" s="41">
        <f>VLOOKUP($A58,'[15]Compiled Income'!$B$5:$AI$268,32,FALSE)</f>
        <v>0</v>
      </c>
      <c r="AA58" s="40">
        <f>VLOOKUP(A58,'[18]2016-17 Budget (June 2016)'!$C$7:$U$301,18,FALSE)</f>
        <v>150950</v>
      </c>
      <c r="AB58" s="40"/>
      <c r="AC58" s="40">
        <f t="shared" si="5"/>
        <v>150950</v>
      </c>
      <c r="AD58" s="40">
        <f>VLOOKUP($A58,'[18]2016-17 Budget (June 2016)'!$C$7:$U$301,10,FALSE)</f>
        <v>7998</v>
      </c>
      <c r="AE58" s="40">
        <f t="shared" si="6"/>
        <v>158948</v>
      </c>
      <c r="AF58" s="40">
        <f>VLOOKUP($A58,'[18]2016-17 Budget (June 2016)'!$C$7:$U$301,19,FALSE)</f>
        <v>41000</v>
      </c>
      <c r="AG58" s="40"/>
      <c r="AH58" s="40">
        <f t="shared" si="7"/>
        <v>41000</v>
      </c>
      <c r="AI58" s="40">
        <v>41367</v>
      </c>
    </row>
    <row r="59" spans="1:35" ht="13.5" thickBot="1" x14ac:dyDescent="0.25">
      <c r="A59" s="37">
        <v>1612590130732</v>
      </c>
      <c r="B59" s="38" t="s">
        <v>322</v>
      </c>
      <c r="C59" s="39" t="s">
        <v>71</v>
      </c>
      <c r="D59" s="40"/>
      <c r="E59" s="40"/>
      <c r="F59" s="40">
        <v>0</v>
      </c>
      <c r="G59" s="40"/>
      <c r="H59" s="40">
        <f>VLOOKUP($A59,'[15]Compiled Income'!$B$5:$AI$268,9,FALSE)</f>
        <v>126709</v>
      </c>
      <c r="I59" s="40">
        <f>VLOOKUP(A59,'[15]Compiled Income'!$B$5:$AI$268,14,FALSE)</f>
        <v>0</v>
      </c>
      <c r="J59" s="40">
        <f>VLOOKUP(A59,'[15]Compiled Income'!$B$5:$AI$268,15,FALSE)</f>
        <v>0</v>
      </c>
      <c r="K59" s="40">
        <f>VLOOKUP(A59,'[15]Compiled Income'!$B$5:$AI$268,16,FALSE)</f>
        <v>0</v>
      </c>
      <c r="L59" s="40">
        <f>VLOOKUP(A59,'[15]Compiled Income'!$B$5:$AI$268,12,FALSE)+VLOOKUP(A59,'[15]Compiled Income'!$B$5:$AI$268,13,FALSE)</f>
        <v>0</v>
      </c>
      <c r="M59" s="40">
        <f>VLOOKUP(A59,'[15]Compiled Income'!$B$5:$AI$268,10,FALSE)</f>
        <v>0</v>
      </c>
      <c r="N59" s="41">
        <f t="shared" si="0"/>
        <v>126709</v>
      </c>
      <c r="O59" s="42">
        <f>VLOOKUP(A59,'[16]2015-16 Budget (June 2016)'!$B$7:$K$270,10,FALSE)</f>
        <v>6760</v>
      </c>
      <c r="P59" s="42">
        <v>0</v>
      </c>
      <c r="Q59" s="41">
        <f t="shared" si="1"/>
        <v>6760</v>
      </c>
      <c r="R59" s="40">
        <f t="shared" si="2"/>
        <v>133469</v>
      </c>
      <c r="S59" s="40">
        <f>VLOOKUP($A59,'[15]Compiled Income'!$B$5:$AI$268,5,FALSE)</f>
        <v>35584</v>
      </c>
      <c r="T59" s="40">
        <f>VLOOKUP($A59,'[15]Compiled Income'!$B$5:$AI$268,6,FALSE)</f>
        <v>0</v>
      </c>
      <c r="U59" s="41">
        <f t="shared" si="3"/>
        <v>35584</v>
      </c>
      <c r="V59" s="41" t="str">
        <f>IF(VLOOKUP(A59,[17]FederalExpenditureReport!$E$3:$AE$237,26,FALSE)&gt;0,"Yes","No")</f>
        <v>No</v>
      </c>
      <c r="W59" s="40">
        <f t="shared" si="4"/>
        <v>35584</v>
      </c>
      <c r="X59" s="41">
        <f>VLOOKUP($A59,'[15]Compiled Income'!$B$5:$AI$268,24,FALSE)</f>
        <v>36000</v>
      </c>
      <c r="Y59" s="41">
        <f>VLOOKUP($A59,'[15]Compiled Income'!$B$5:$AI$268,28,FALSE)</f>
        <v>6059</v>
      </c>
      <c r="Z59" s="41">
        <f>VLOOKUP($A59,'[15]Compiled Income'!$B$5:$AI$268,32,FALSE)</f>
        <v>0</v>
      </c>
      <c r="AA59" s="40">
        <f>VLOOKUP(A59,'[18]2016-17 Budget (June 2016)'!$C$7:$U$301,18,FALSE)</f>
        <v>134294</v>
      </c>
      <c r="AB59" s="40"/>
      <c r="AC59" s="40">
        <f t="shared" si="5"/>
        <v>134294</v>
      </c>
      <c r="AD59" s="40">
        <f>VLOOKUP($A59,'[18]2016-17 Budget (June 2016)'!$C$7:$U$301,10,FALSE)</f>
        <v>7049</v>
      </c>
      <c r="AE59" s="40">
        <f t="shared" si="6"/>
        <v>141343</v>
      </c>
      <c r="AF59" s="40">
        <f>VLOOKUP($A59,'[18]2016-17 Budget (June 2016)'!$C$7:$U$301,19,FALSE)</f>
        <v>34875</v>
      </c>
      <c r="AG59" s="40"/>
      <c r="AH59" s="40">
        <f t="shared" si="7"/>
        <v>34875</v>
      </c>
      <c r="AI59" s="40">
        <v>0</v>
      </c>
    </row>
    <row r="60" spans="1:35" ht="13.5" thickBot="1" x14ac:dyDescent="0.25">
      <c r="A60" s="37">
        <v>50712900118125</v>
      </c>
      <c r="B60" s="38" t="s">
        <v>322</v>
      </c>
      <c r="C60" s="39" t="s">
        <v>72</v>
      </c>
      <c r="D60" s="40"/>
      <c r="E60" s="40"/>
      <c r="F60" s="40">
        <v>0</v>
      </c>
      <c r="G60" s="40"/>
      <c r="H60" s="40">
        <f>VLOOKUP($A60,'[15]Compiled Income'!$B$5:$AI$268,9,FALSE)</f>
        <v>123466</v>
      </c>
      <c r="I60" s="40">
        <f>VLOOKUP(A60,'[15]Compiled Income'!$B$5:$AI$268,14,FALSE)</f>
        <v>2605</v>
      </c>
      <c r="J60" s="40">
        <f>VLOOKUP(A60,'[15]Compiled Income'!$B$5:$AI$268,15,FALSE)</f>
        <v>0</v>
      </c>
      <c r="K60" s="40">
        <f>VLOOKUP(A60,'[15]Compiled Income'!$B$5:$AI$268,16,FALSE)</f>
        <v>0</v>
      </c>
      <c r="L60" s="40">
        <f>VLOOKUP(A60,'[15]Compiled Income'!$B$5:$AI$268,12,FALSE)+VLOOKUP(A60,'[15]Compiled Income'!$B$5:$AI$268,13,FALSE)</f>
        <v>0</v>
      </c>
      <c r="M60" s="40">
        <f>VLOOKUP(A60,'[15]Compiled Income'!$B$5:$AI$268,10,FALSE)</f>
        <v>0</v>
      </c>
      <c r="N60" s="41">
        <f t="shared" si="0"/>
        <v>126071</v>
      </c>
      <c r="O60" s="42">
        <f>VLOOKUP(A60,'[16]2015-16 Budget (June 2016)'!$B$7:$K$270,10,FALSE)</f>
        <v>6520</v>
      </c>
      <c r="P60" s="42">
        <v>109</v>
      </c>
      <c r="Q60" s="41">
        <f t="shared" si="1"/>
        <v>6629</v>
      </c>
      <c r="R60" s="40">
        <f t="shared" si="2"/>
        <v>132700</v>
      </c>
      <c r="S60" s="40">
        <f>VLOOKUP($A60,'[15]Compiled Income'!$B$5:$AI$268,5,FALSE)</f>
        <v>33079</v>
      </c>
      <c r="T60" s="40">
        <f>VLOOKUP($A60,'[15]Compiled Income'!$B$5:$AI$268,6,FALSE)</f>
        <v>0</v>
      </c>
      <c r="U60" s="41">
        <f t="shared" si="3"/>
        <v>33079</v>
      </c>
      <c r="V60" s="41" t="str">
        <f>IF(VLOOKUP(A60,[17]FederalExpenditureReport!$E$3:$AE$237,26,FALSE)&gt;0,"Yes","No")</f>
        <v>No</v>
      </c>
      <c r="W60" s="40">
        <f t="shared" si="4"/>
        <v>33079</v>
      </c>
      <c r="X60" s="41">
        <f>VLOOKUP($A60,'[15]Compiled Income'!$B$5:$AI$268,24,FALSE)</f>
        <v>18000</v>
      </c>
      <c r="Y60" s="41">
        <f>VLOOKUP($A60,'[15]Compiled Income'!$B$5:$AI$268,28,FALSE)</f>
        <v>0</v>
      </c>
      <c r="Z60" s="41">
        <f>VLOOKUP($A60,'[15]Compiled Income'!$B$5:$AI$268,32,FALSE)</f>
        <v>0</v>
      </c>
      <c r="AA60" s="40">
        <f>VLOOKUP(A60,'[18]2016-17 Budget (June 2016)'!$C$7:$U$301,18,FALSE)</f>
        <v>122282</v>
      </c>
      <c r="AB60" s="40"/>
      <c r="AC60" s="40">
        <f t="shared" si="5"/>
        <v>122282</v>
      </c>
      <c r="AD60" s="40">
        <f>VLOOKUP($A60,'[18]2016-17 Budget (June 2016)'!$C$7:$U$301,10,FALSE)</f>
        <v>6486</v>
      </c>
      <c r="AE60" s="40">
        <f t="shared" si="6"/>
        <v>128768</v>
      </c>
      <c r="AF60" s="40">
        <f>VLOOKUP($A60,'[18]2016-17 Budget (June 2016)'!$C$7:$U$301,19,FALSE)</f>
        <v>33375</v>
      </c>
      <c r="AG60" s="40"/>
      <c r="AH60" s="40">
        <f t="shared" si="7"/>
        <v>33375</v>
      </c>
      <c r="AI60" s="40">
        <v>33356</v>
      </c>
    </row>
    <row r="61" spans="1:35" ht="13.5" thickBot="1" x14ac:dyDescent="0.25">
      <c r="A61" s="37">
        <v>50711750120212</v>
      </c>
      <c r="B61" s="38" t="s">
        <v>322</v>
      </c>
      <c r="C61" s="39" t="s">
        <v>73</v>
      </c>
      <c r="D61" s="40"/>
      <c r="E61" s="40"/>
      <c r="F61" s="40">
        <v>0</v>
      </c>
      <c r="G61" s="40"/>
      <c r="H61" s="40">
        <f>VLOOKUP($A61,'[15]Compiled Income'!$B$5:$AI$268,9,FALSE)</f>
        <v>154379</v>
      </c>
      <c r="I61" s="40">
        <f>VLOOKUP(A61,'[15]Compiled Income'!$B$5:$AI$268,14,FALSE)</f>
        <v>3085</v>
      </c>
      <c r="J61" s="40">
        <f>VLOOKUP(A61,'[15]Compiled Income'!$B$5:$AI$268,15,FALSE)</f>
        <v>0</v>
      </c>
      <c r="K61" s="40">
        <f>VLOOKUP(A61,'[15]Compiled Income'!$B$5:$AI$268,16,FALSE)</f>
        <v>0</v>
      </c>
      <c r="L61" s="40">
        <f>VLOOKUP(A61,'[15]Compiled Income'!$B$5:$AI$268,12,FALSE)+VLOOKUP(A61,'[15]Compiled Income'!$B$5:$AI$268,13,FALSE)</f>
        <v>0</v>
      </c>
      <c r="M61" s="40">
        <f>VLOOKUP(A61,'[15]Compiled Income'!$B$5:$AI$268,10,FALSE)</f>
        <v>0</v>
      </c>
      <c r="N61" s="41">
        <f t="shared" si="0"/>
        <v>157464</v>
      </c>
      <c r="O61" s="42">
        <f>VLOOKUP(A61,'[16]2015-16 Budget (June 2016)'!$B$7:$K$270,10,FALSE)</f>
        <v>8063</v>
      </c>
      <c r="P61" s="42">
        <v>129</v>
      </c>
      <c r="Q61" s="41">
        <f t="shared" si="1"/>
        <v>8192</v>
      </c>
      <c r="R61" s="40">
        <f t="shared" si="2"/>
        <v>165656</v>
      </c>
      <c r="S61" s="40">
        <f>VLOOKUP($A61,'[15]Compiled Income'!$B$5:$AI$268,5,FALSE)</f>
        <v>39093</v>
      </c>
      <c r="T61" s="40">
        <f>VLOOKUP($A61,'[15]Compiled Income'!$B$5:$AI$268,6,FALSE)</f>
        <v>0</v>
      </c>
      <c r="U61" s="41">
        <f t="shared" si="3"/>
        <v>39093</v>
      </c>
      <c r="V61" s="41" t="str">
        <f>IF(VLOOKUP(A61,[17]FederalExpenditureReport!$E$3:$AE$237,26,FALSE)&gt;0,"Yes","No")</f>
        <v>No</v>
      </c>
      <c r="W61" s="40">
        <f t="shared" si="4"/>
        <v>39093</v>
      </c>
      <c r="X61" s="41">
        <f>VLOOKUP($A61,'[15]Compiled Income'!$B$5:$AI$268,24,FALSE)</f>
        <v>23190</v>
      </c>
      <c r="Y61" s="41">
        <f>VLOOKUP($A61,'[15]Compiled Income'!$B$5:$AI$268,28,FALSE)</f>
        <v>0</v>
      </c>
      <c r="Z61" s="41">
        <f>VLOOKUP($A61,'[15]Compiled Income'!$B$5:$AI$268,32,FALSE)</f>
        <v>0</v>
      </c>
      <c r="AA61" s="40">
        <f>VLOOKUP(A61,'[18]2016-17 Budget (June 2016)'!$C$7:$U$301,18,FALSE)</f>
        <v>159129</v>
      </c>
      <c r="AB61" s="40"/>
      <c r="AC61" s="40">
        <f t="shared" si="5"/>
        <v>159129</v>
      </c>
      <c r="AD61" s="40">
        <f>VLOOKUP($A61,'[18]2016-17 Budget (June 2016)'!$C$7:$U$301,10,FALSE)</f>
        <v>8370</v>
      </c>
      <c r="AE61" s="40">
        <f t="shared" si="6"/>
        <v>167499</v>
      </c>
      <c r="AF61" s="40">
        <f>VLOOKUP($A61,'[18]2016-17 Budget (June 2016)'!$C$7:$U$301,19,FALSE)</f>
        <v>41750</v>
      </c>
      <c r="AG61" s="40"/>
      <c r="AH61" s="40">
        <f t="shared" si="7"/>
        <v>41750</v>
      </c>
      <c r="AI61" s="40">
        <v>40393</v>
      </c>
    </row>
    <row r="62" spans="1:35" ht="13.5" thickBot="1" x14ac:dyDescent="0.25">
      <c r="A62" s="37">
        <v>39685856116594</v>
      </c>
      <c r="B62" s="38" t="s">
        <v>322</v>
      </c>
      <c r="C62" s="39" t="s">
        <v>74</v>
      </c>
      <c r="D62" s="40"/>
      <c r="E62" s="40"/>
      <c r="F62" s="40">
        <v>0</v>
      </c>
      <c r="G62" s="40"/>
      <c r="H62" s="40">
        <f>VLOOKUP($A62,'[15]Compiled Income'!$B$5:$AI$268,9,FALSE)</f>
        <v>180023</v>
      </c>
      <c r="I62" s="40">
        <f>VLOOKUP(A62,'[15]Compiled Income'!$B$5:$AI$268,14,FALSE)</f>
        <v>3706</v>
      </c>
      <c r="J62" s="40">
        <f>VLOOKUP(A62,'[15]Compiled Income'!$B$5:$AI$268,15,FALSE)</f>
        <v>0</v>
      </c>
      <c r="K62" s="40">
        <f>VLOOKUP(A62,'[15]Compiled Income'!$B$5:$AI$268,16,FALSE)</f>
        <v>0</v>
      </c>
      <c r="L62" s="40">
        <f>VLOOKUP(A62,'[15]Compiled Income'!$B$5:$AI$268,12,FALSE)+VLOOKUP(A62,'[15]Compiled Income'!$B$5:$AI$268,13,FALSE)</f>
        <v>0</v>
      </c>
      <c r="M62" s="40">
        <f>VLOOKUP(A62,'[15]Compiled Income'!$B$5:$AI$268,10,FALSE)</f>
        <v>0</v>
      </c>
      <c r="N62" s="41">
        <f t="shared" si="0"/>
        <v>183729</v>
      </c>
      <c r="O62" s="42">
        <f>VLOOKUP(A62,'[16]2015-16 Budget (June 2016)'!$B$7:$K$270,10,FALSE)</f>
        <v>9528</v>
      </c>
      <c r="P62" s="42">
        <v>154</v>
      </c>
      <c r="Q62" s="41">
        <f t="shared" si="1"/>
        <v>9682</v>
      </c>
      <c r="R62" s="40">
        <f t="shared" si="2"/>
        <v>193411</v>
      </c>
      <c r="S62" s="40">
        <f>VLOOKUP($A62,'[15]Compiled Income'!$B$5:$AI$268,5,FALSE)</f>
        <v>48741</v>
      </c>
      <c r="T62" s="40">
        <f>VLOOKUP($A62,'[15]Compiled Income'!$B$5:$AI$268,6,FALSE)</f>
        <v>0</v>
      </c>
      <c r="U62" s="41">
        <f t="shared" si="3"/>
        <v>48741</v>
      </c>
      <c r="V62" s="41" t="str">
        <f>IF(VLOOKUP(A62,[17]FederalExpenditureReport!$E$3:$AE$237,26,FALSE)&gt;0,"Yes","No")</f>
        <v>No</v>
      </c>
      <c r="W62" s="40">
        <f t="shared" si="4"/>
        <v>48741</v>
      </c>
      <c r="X62" s="41">
        <f>VLOOKUP($A62,'[15]Compiled Income'!$B$5:$AI$268,24,FALSE)</f>
        <v>12000</v>
      </c>
      <c r="Y62" s="41">
        <f>VLOOKUP($A62,'[15]Compiled Income'!$B$5:$AI$268,28,FALSE)</f>
        <v>0</v>
      </c>
      <c r="Z62" s="41">
        <f>VLOOKUP($A62,'[15]Compiled Income'!$B$5:$AI$268,32,FALSE)</f>
        <v>0</v>
      </c>
      <c r="AA62" s="40">
        <f>VLOOKUP(A62,'[18]2016-17 Budget (June 2016)'!$C$7:$U$301,18,FALSE)</f>
        <v>174799</v>
      </c>
      <c r="AB62" s="40"/>
      <c r="AC62" s="40">
        <f t="shared" si="5"/>
        <v>174799</v>
      </c>
      <c r="AD62" s="40">
        <f>VLOOKUP($A62,'[18]2016-17 Budget (June 2016)'!$C$7:$U$301,10,FALSE)</f>
        <v>9299</v>
      </c>
      <c r="AE62" s="40">
        <f t="shared" si="6"/>
        <v>184098</v>
      </c>
      <c r="AF62" s="40">
        <f>VLOOKUP($A62,'[18]2016-17 Budget (June 2016)'!$C$7:$U$301,19,FALSE)</f>
        <v>48375</v>
      </c>
      <c r="AG62" s="40"/>
      <c r="AH62" s="40">
        <f t="shared" si="7"/>
        <v>48375</v>
      </c>
      <c r="AI62" s="40">
        <v>49494</v>
      </c>
    </row>
    <row r="63" spans="1:35" ht="13.5" thickBot="1" x14ac:dyDescent="0.25">
      <c r="A63" s="37">
        <v>10623310127175</v>
      </c>
      <c r="B63" s="38" t="s">
        <v>323</v>
      </c>
      <c r="C63" s="39" t="s">
        <v>75</v>
      </c>
      <c r="D63" s="40"/>
      <c r="E63" s="40"/>
      <c r="F63" s="40">
        <v>0</v>
      </c>
      <c r="G63" s="40"/>
      <c r="H63" s="40">
        <f>VLOOKUP($A63,'[15]Compiled Income'!$B$5:$AI$268,9,FALSE)</f>
        <v>224652</v>
      </c>
      <c r="I63" s="40">
        <f>VLOOKUP(A63,'[15]Compiled Income'!$B$5:$AI$268,14,FALSE)</f>
        <v>5590</v>
      </c>
      <c r="J63" s="40">
        <f>VLOOKUP(A63,'[15]Compiled Income'!$B$5:$AI$268,15,FALSE)</f>
        <v>0</v>
      </c>
      <c r="K63" s="40">
        <f>VLOOKUP(A63,'[15]Compiled Income'!$B$5:$AI$268,16,FALSE)</f>
        <v>0</v>
      </c>
      <c r="L63" s="40">
        <f>VLOOKUP(A63,'[15]Compiled Income'!$B$5:$AI$268,12,FALSE)+VLOOKUP(A63,'[15]Compiled Income'!$B$5:$AI$268,13,FALSE)</f>
        <v>187</v>
      </c>
      <c r="M63" s="40">
        <f>VLOOKUP(A63,'[15]Compiled Income'!$B$5:$AI$268,10,FALSE)</f>
        <v>0</v>
      </c>
      <c r="N63" s="41">
        <f t="shared" si="0"/>
        <v>230429</v>
      </c>
      <c r="O63" s="42">
        <f>VLOOKUP(A63,'[16]2015-16 Budget (June 2016)'!$B$7:$K$270,10,FALSE)</f>
        <v>12470</v>
      </c>
      <c r="P63" s="42">
        <v>233</v>
      </c>
      <c r="Q63" s="41">
        <f t="shared" si="1"/>
        <v>12703</v>
      </c>
      <c r="R63" s="40">
        <f t="shared" si="2"/>
        <v>243132</v>
      </c>
      <c r="S63" s="40">
        <f>VLOOKUP($A63,'[15]Compiled Income'!$B$5:$AI$268,5,FALSE)</f>
        <v>75178</v>
      </c>
      <c r="T63" s="40">
        <f>VLOOKUP($A63,'[15]Compiled Income'!$B$5:$AI$268,6,FALSE)</f>
        <v>0</v>
      </c>
      <c r="U63" s="41">
        <f t="shared" si="3"/>
        <v>75178</v>
      </c>
      <c r="V63" s="41" t="str">
        <f>IF(VLOOKUP(A63,[17]FederalExpenditureReport!$E$3:$AE$237,26,FALSE)&gt;0,"Yes","No")</f>
        <v>No</v>
      </c>
      <c r="W63" s="40">
        <f t="shared" si="4"/>
        <v>75178</v>
      </c>
      <c r="X63" s="41">
        <f>VLOOKUP($A63,'[15]Compiled Income'!$B$5:$AI$268,24,FALSE)</f>
        <v>15727</v>
      </c>
      <c r="Y63" s="41">
        <f>VLOOKUP($A63,'[15]Compiled Income'!$B$5:$AI$268,28,FALSE)</f>
        <v>0</v>
      </c>
      <c r="Z63" s="41">
        <f>VLOOKUP($A63,'[15]Compiled Income'!$B$5:$AI$268,32,FALSE)</f>
        <v>0</v>
      </c>
      <c r="AA63" s="40">
        <f>VLOOKUP(A63,'[18]2016-17 Budget (June 2016)'!$C$7:$U$301,18,FALSE)</f>
        <v>231612</v>
      </c>
      <c r="AB63" s="40"/>
      <c r="AC63" s="40">
        <f t="shared" si="5"/>
        <v>231612</v>
      </c>
      <c r="AD63" s="40">
        <f>VLOOKUP($A63,'[18]2016-17 Budget (June 2016)'!$C$7:$U$301,10,FALSE)</f>
        <v>12343</v>
      </c>
      <c r="AE63" s="40">
        <f t="shared" si="6"/>
        <v>243955</v>
      </c>
      <c r="AF63" s="40">
        <f>VLOOKUP($A63,'[18]2016-17 Budget (June 2016)'!$C$7:$U$301,19,FALSE)</f>
        <v>64625</v>
      </c>
      <c r="AG63" s="40"/>
      <c r="AH63" s="40">
        <f t="shared" si="7"/>
        <v>64625</v>
      </c>
      <c r="AI63" s="40">
        <v>82034</v>
      </c>
    </row>
    <row r="64" spans="1:35" ht="13.5" thickBot="1" x14ac:dyDescent="0.25">
      <c r="A64" s="37">
        <v>16638750112698</v>
      </c>
      <c r="B64" s="38" t="s">
        <v>323</v>
      </c>
      <c r="C64" s="39" t="s">
        <v>76</v>
      </c>
      <c r="D64" s="40"/>
      <c r="E64" s="40"/>
      <c r="F64" s="40">
        <v>0</v>
      </c>
      <c r="G64" s="40"/>
      <c r="H64" s="40">
        <f>VLOOKUP($A64,'[15]Compiled Income'!$B$5:$AI$268,9,FALSE)</f>
        <v>217484</v>
      </c>
      <c r="I64" s="40">
        <f>VLOOKUP(A64,'[15]Compiled Income'!$B$5:$AI$268,14,FALSE)</f>
        <v>4501</v>
      </c>
      <c r="J64" s="40">
        <f>VLOOKUP(A64,'[15]Compiled Income'!$B$5:$AI$268,15,FALSE)</f>
        <v>0</v>
      </c>
      <c r="K64" s="40">
        <f>VLOOKUP(A64,'[15]Compiled Income'!$B$5:$AI$268,16,FALSE)</f>
        <v>0</v>
      </c>
      <c r="L64" s="40">
        <f>VLOOKUP(A64,'[15]Compiled Income'!$B$5:$AI$268,12,FALSE)+VLOOKUP(A64,'[15]Compiled Income'!$B$5:$AI$268,13,FALSE)</f>
        <v>-111</v>
      </c>
      <c r="M64" s="40">
        <f>VLOOKUP(A64,'[15]Compiled Income'!$B$5:$AI$268,10,FALSE)</f>
        <v>0</v>
      </c>
      <c r="N64" s="41">
        <f t="shared" si="0"/>
        <v>221874</v>
      </c>
      <c r="O64" s="42">
        <f>VLOOKUP(A64,'[16]2015-16 Budget (June 2016)'!$B$7:$K$270,10,FALSE)</f>
        <v>11999</v>
      </c>
      <c r="P64" s="42">
        <v>188</v>
      </c>
      <c r="Q64" s="41">
        <f t="shared" si="1"/>
        <v>12187</v>
      </c>
      <c r="R64" s="40">
        <f t="shared" si="2"/>
        <v>234061</v>
      </c>
      <c r="S64" s="40">
        <f>VLOOKUP($A64,'[15]Compiled Income'!$B$5:$AI$268,5,FALSE)</f>
        <v>70793</v>
      </c>
      <c r="T64" s="40">
        <f>VLOOKUP($A64,'[15]Compiled Income'!$B$5:$AI$268,6,FALSE)</f>
        <v>0</v>
      </c>
      <c r="U64" s="41">
        <f t="shared" si="3"/>
        <v>70793</v>
      </c>
      <c r="V64" s="41" t="str">
        <f>IF(VLOOKUP(A64,[17]FederalExpenditureReport!$E$3:$AE$237,26,FALSE)&gt;0,"Yes","No")</f>
        <v>No</v>
      </c>
      <c r="W64" s="40">
        <f t="shared" si="4"/>
        <v>70793</v>
      </c>
      <c r="X64" s="41">
        <f>VLOOKUP($A64,'[15]Compiled Income'!$B$5:$AI$268,24,FALSE)</f>
        <v>15070</v>
      </c>
      <c r="Y64" s="41">
        <f>VLOOKUP($A64,'[15]Compiled Income'!$B$5:$AI$268,28,FALSE)</f>
        <v>0</v>
      </c>
      <c r="Z64" s="41">
        <f>VLOOKUP($A64,'[15]Compiled Income'!$B$5:$AI$268,32,FALSE)</f>
        <v>0</v>
      </c>
      <c r="AA64" s="40">
        <f>VLOOKUP(A64,'[18]2016-17 Budget (June 2016)'!$C$7:$U$301,18,FALSE)</f>
        <v>231260</v>
      </c>
      <c r="AB64" s="40"/>
      <c r="AC64" s="40">
        <f t="shared" si="5"/>
        <v>231260</v>
      </c>
      <c r="AD64" s="40">
        <f>VLOOKUP($A64,'[18]2016-17 Budget (June 2016)'!$C$7:$U$301,10,FALSE)</f>
        <v>12157</v>
      </c>
      <c r="AE64" s="40">
        <f t="shared" si="6"/>
        <v>243417</v>
      </c>
      <c r="AF64" s="40">
        <f>VLOOKUP($A64,'[18]2016-17 Budget (June 2016)'!$C$7:$U$301,19,FALSE)</f>
        <v>60500</v>
      </c>
      <c r="AG64" s="40"/>
      <c r="AH64" s="40">
        <f t="shared" si="7"/>
        <v>60500</v>
      </c>
      <c r="AI64" s="40">
        <v>66063</v>
      </c>
    </row>
    <row r="65" spans="1:35" ht="13.5" thickBot="1" x14ac:dyDescent="0.25">
      <c r="A65" s="37">
        <v>41689160112284</v>
      </c>
      <c r="B65" s="38" t="s">
        <v>323</v>
      </c>
      <c r="C65" s="39" t="s">
        <v>77</v>
      </c>
      <c r="D65" s="40"/>
      <c r="E65" s="40"/>
      <c r="F65" s="40">
        <v>0</v>
      </c>
      <c r="G65" s="40"/>
      <c r="H65" s="40">
        <f>VLOOKUP($A65,'[15]Compiled Income'!$B$5:$AI$268,9,FALSE)</f>
        <v>355788</v>
      </c>
      <c r="I65" s="40">
        <f>VLOOKUP(A65,'[15]Compiled Income'!$B$5:$AI$268,14,FALSE)</f>
        <v>6852</v>
      </c>
      <c r="J65" s="40">
        <f>VLOOKUP(A65,'[15]Compiled Income'!$B$5:$AI$268,15,FALSE)</f>
        <v>0</v>
      </c>
      <c r="K65" s="40">
        <f>VLOOKUP(A65,'[15]Compiled Income'!$B$5:$AI$268,16,FALSE)</f>
        <v>0</v>
      </c>
      <c r="L65" s="40">
        <f>VLOOKUP(A65,'[15]Compiled Income'!$B$5:$AI$268,12,FALSE)+VLOOKUP(A65,'[15]Compiled Income'!$B$5:$AI$268,13,FALSE)</f>
        <v>-1733</v>
      </c>
      <c r="M65" s="40">
        <f>VLOOKUP(A65,'[15]Compiled Income'!$B$5:$AI$268,10,FALSE)</f>
        <v>0</v>
      </c>
      <c r="N65" s="41">
        <f t="shared" si="0"/>
        <v>360907</v>
      </c>
      <c r="O65" s="42">
        <f>VLOOKUP(A65,'[16]2015-16 Budget (June 2016)'!$B$7:$K$270,10,FALSE)</f>
        <v>19145</v>
      </c>
      <c r="P65" s="42">
        <v>285</v>
      </c>
      <c r="Q65" s="41">
        <f t="shared" si="1"/>
        <v>19430</v>
      </c>
      <c r="R65" s="40">
        <f t="shared" si="2"/>
        <v>380337</v>
      </c>
      <c r="S65" s="40">
        <f>VLOOKUP($A65,'[15]Compiled Income'!$B$5:$AI$268,5,FALSE)</f>
        <v>103872</v>
      </c>
      <c r="T65" s="40">
        <f>VLOOKUP($A65,'[15]Compiled Income'!$B$5:$AI$268,6,FALSE)</f>
        <v>0</v>
      </c>
      <c r="U65" s="41">
        <f t="shared" si="3"/>
        <v>103872</v>
      </c>
      <c r="V65" s="41" t="str">
        <f>IF(VLOOKUP(A65,[17]FederalExpenditureReport!$E$3:$AE$237,26,FALSE)&gt;0,"Yes","No")</f>
        <v>No</v>
      </c>
      <c r="W65" s="40">
        <f t="shared" si="4"/>
        <v>103872</v>
      </c>
      <c r="X65" s="41">
        <f>VLOOKUP($A65,'[15]Compiled Income'!$B$5:$AI$268,24,FALSE)</f>
        <v>24374</v>
      </c>
      <c r="Y65" s="41">
        <f>VLOOKUP($A65,'[15]Compiled Income'!$B$5:$AI$268,28,FALSE)</f>
        <v>0</v>
      </c>
      <c r="Z65" s="41">
        <f>VLOOKUP($A65,'[15]Compiled Income'!$B$5:$AI$268,32,FALSE)</f>
        <v>0</v>
      </c>
      <c r="AA65" s="40">
        <f>VLOOKUP(A65,'[18]2016-17 Budget (June 2016)'!$C$7:$U$301,18,FALSE)</f>
        <v>369537</v>
      </c>
      <c r="AB65" s="40"/>
      <c r="AC65" s="40">
        <f t="shared" si="5"/>
        <v>369537</v>
      </c>
      <c r="AD65" s="40">
        <f>VLOOKUP($A65,'[18]2016-17 Budget (June 2016)'!$C$7:$U$301,10,FALSE)</f>
        <v>19569</v>
      </c>
      <c r="AE65" s="40">
        <f t="shared" si="6"/>
        <v>389106</v>
      </c>
      <c r="AF65" s="40">
        <f>VLOOKUP($A65,'[18]2016-17 Budget (June 2016)'!$C$7:$U$301,19,FALSE)</f>
        <v>100125</v>
      </c>
      <c r="AG65" s="40"/>
      <c r="AH65" s="40">
        <f t="shared" si="7"/>
        <v>100125</v>
      </c>
      <c r="AI65" s="40">
        <v>100551</v>
      </c>
    </row>
    <row r="66" spans="1:35" ht="13.5" thickBot="1" x14ac:dyDescent="0.25">
      <c r="A66" s="37">
        <v>44697990117804</v>
      </c>
      <c r="B66" s="38" t="s">
        <v>324</v>
      </c>
      <c r="C66" s="39" t="s">
        <v>78</v>
      </c>
      <c r="D66" s="40"/>
      <c r="E66" s="40"/>
      <c r="F66" s="40">
        <v>0</v>
      </c>
      <c r="G66" s="40"/>
      <c r="H66" s="40">
        <f>VLOOKUP($A66,'[15]Compiled Income'!$B$5:$AI$268,9,FALSE)</f>
        <v>222293</v>
      </c>
      <c r="I66" s="40">
        <f>VLOOKUP(A66,'[15]Compiled Income'!$B$5:$AI$268,14,FALSE)</f>
        <v>0</v>
      </c>
      <c r="J66" s="40">
        <f>VLOOKUP(A66,'[15]Compiled Income'!$B$5:$AI$268,15,FALSE)</f>
        <v>0</v>
      </c>
      <c r="K66" s="40">
        <f>VLOOKUP(A66,'[15]Compiled Income'!$B$5:$AI$268,16,FALSE)</f>
        <v>0</v>
      </c>
      <c r="L66" s="40">
        <f>VLOOKUP(A66,'[15]Compiled Income'!$B$5:$AI$268,12,FALSE)+VLOOKUP(A66,'[15]Compiled Income'!$B$5:$AI$268,13,FALSE)</f>
        <v>0</v>
      </c>
      <c r="M66" s="40">
        <f>VLOOKUP(A66,'[15]Compiled Income'!$B$5:$AI$268,10,FALSE)</f>
        <v>0</v>
      </c>
      <c r="N66" s="41">
        <f t="shared" si="0"/>
        <v>222293</v>
      </c>
      <c r="O66" s="42">
        <f>VLOOKUP(A66,'[16]2015-16 Budget (June 2016)'!$B$7:$K$270,10,FALSE)</f>
        <v>19238</v>
      </c>
      <c r="P66" s="42">
        <v>0</v>
      </c>
      <c r="Q66" s="41">
        <f t="shared" si="1"/>
        <v>19238</v>
      </c>
      <c r="R66" s="40">
        <f t="shared" si="2"/>
        <v>241531</v>
      </c>
      <c r="S66" s="40">
        <f>VLOOKUP($A66,'[15]Compiled Income'!$B$5:$AI$268,5,FALSE)</f>
        <v>64027</v>
      </c>
      <c r="T66" s="40">
        <f>VLOOKUP($A66,'[15]Compiled Income'!$B$5:$AI$268,6,FALSE)</f>
        <v>0</v>
      </c>
      <c r="U66" s="41">
        <f t="shared" si="3"/>
        <v>64027</v>
      </c>
      <c r="V66" s="41" t="str">
        <f>IF(VLOOKUP(A66,[17]FederalExpenditureReport!$E$3:$AE$237,26,FALSE)&gt;0,"Yes","No")</f>
        <v>No</v>
      </c>
      <c r="W66" s="40">
        <f t="shared" si="4"/>
        <v>64027</v>
      </c>
      <c r="X66" s="41">
        <f>VLOOKUP($A66,'[15]Compiled Income'!$B$5:$AI$268,24,FALSE)</f>
        <v>35608</v>
      </c>
      <c r="Y66" s="41">
        <f>VLOOKUP($A66,'[15]Compiled Income'!$B$5:$AI$268,28,FALSE)</f>
        <v>0</v>
      </c>
      <c r="Z66" s="41">
        <f>VLOOKUP($A66,'[15]Compiled Income'!$B$5:$AI$268,32,FALSE)</f>
        <v>0</v>
      </c>
      <c r="AA66" s="40">
        <f>VLOOKUP(A66,'[18]2016-17 Budget (June 2016)'!$C$7:$U$301,18,FALSE)</f>
        <v>226152</v>
      </c>
      <c r="AB66" s="40"/>
      <c r="AC66" s="40">
        <f t="shared" si="5"/>
        <v>226152</v>
      </c>
      <c r="AD66" s="40">
        <f>VLOOKUP($A66,'[18]2016-17 Budget (June 2016)'!$C$7:$U$301,10,FALSE)</f>
        <v>15362</v>
      </c>
      <c r="AE66" s="40">
        <f t="shared" si="6"/>
        <v>241514</v>
      </c>
      <c r="AF66" s="40">
        <f>VLOOKUP($A66,'[18]2016-17 Budget (June 2016)'!$C$7:$U$301,19,FALSE)</f>
        <v>65750</v>
      </c>
      <c r="AG66" s="40"/>
      <c r="AH66" s="40">
        <f t="shared" si="7"/>
        <v>65750</v>
      </c>
      <c r="AI66" s="40">
        <v>0</v>
      </c>
    </row>
    <row r="67" spans="1:35" ht="13.5" thickBot="1" x14ac:dyDescent="0.25">
      <c r="A67" s="37">
        <v>37680986116776</v>
      </c>
      <c r="B67" s="38" t="s">
        <v>325</v>
      </c>
      <c r="C67" s="39" t="s">
        <v>79</v>
      </c>
      <c r="D67" s="40">
        <v>6468.6500000000233</v>
      </c>
      <c r="E67" s="40"/>
      <c r="F67" s="40">
        <v>0</v>
      </c>
      <c r="G67" s="40"/>
      <c r="H67" s="40">
        <f>VLOOKUP($A67,'[15]Compiled Income'!$B$5:$AI$268,9,FALSE)</f>
        <v>635059</v>
      </c>
      <c r="I67" s="40">
        <f>VLOOKUP(A67,'[15]Compiled Income'!$B$5:$AI$268,14,FALSE)</f>
        <v>0</v>
      </c>
      <c r="J67" s="40">
        <f>VLOOKUP(A67,'[15]Compiled Income'!$B$5:$AI$268,15,FALSE)</f>
        <v>0</v>
      </c>
      <c r="K67" s="40">
        <f>VLOOKUP(A67,'[15]Compiled Income'!$B$5:$AI$268,16,FALSE)</f>
        <v>0</v>
      </c>
      <c r="L67" s="40">
        <f>VLOOKUP(A67,'[15]Compiled Income'!$B$5:$AI$268,12,FALSE)+VLOOKUP(A67,'[15]Compiled Income'!$B$5:$AI$268,13,FALSE)</f>
        <v>0</v>
      </c>
      <c r="M67" s="40">
        <f>VLOOKUP(A67,'[15]Compiled Income'!$B$5:$AI$268,10,FALSE)</f>
        <v>0</v>
      </c>
      <c r="N67" s="41">
        <f t="shared" si="0"/>
        <v>635059</v>
      </c>
      <c r="O67" s="42">
        <f>VLOOKUP(A67,'[16]2015-16 Budget (June 2016)'!$B$7:$K$270,10,FALSE)</f>
        <v>32630</v>
      </c>
      <c r="P67" s="42">
        <v>0</v>
      </c>
      <c r="Q67" s="41">
        <f t="shared" si="1"/>
        <v>32630</v>
      </c>
      <c r="R67" s="40">
        <f t="shared" si="2"/>
        <v>667689</v>
      </c>
      <c r="S67" s="40">
        <f>VLOOKUP($A67,'[15]Compiled Income'!$B$5:$AI$268,5,FALSE)</f>
        <v>154868</v>
      </c>
      <c r="T67" s="40">
        <f>VLOOKUP($A67,'[15]Compiled Income'!$B$5:$AI$268,6,FALSE)</f>
        <v>0</v>
      </c>
      <c r="U67" s="41">
        <f t="shared" si="3"/>
        <v>154868</v>
      </c>
      <c r="V67" s="41" t="str">
        <f>IF(VLOOKUP(A67,[17]FederalExpenditureReport!$E$3:$AE$237,26,FALSE)&gt;0,"Yes","No")</f>
        <v>No</v>
      </c>
      <c r="W67" s="40">
        <f t="shared" si="4"/>
        <v>154868</v>
      </c>
      <c r="X67" s="41">
        <f>VLOOKUP($A67,'[15]Compiled Income'!$B$5:$AI$268,24,FALSE)</f>
        <v>36000</v>
      </c>
      <c r="Y67" s="41">
        <f>VLOOKUP($A67,'[15]Compiled Income'!$B$5:$AI$268,28,FALSE)</f>
        <v>0</v>
      </c>
      <c r="Z67" s="41">
        <f>VLOOKUP($A67,'[15]Compiled Income'!$B$5:$AI$268,32,FALSE)</f>
        <v>0</v>
      </c>
      <c r="AA67" s="40">
        <f>VLOOKUP(A67,'[18]2016-17 Budget (June 2016)'!$C$7:$U$301,18,FALSE)</f>
        <v>597138</v>
      </c>
      <c r="AB67" s="40"/>
      <c r="AC67" s="40">
        <f t="shared" si="5"/>
        <v>597138</v>
      </c>
      <c r="AD67" s="40">
        <f>VLOOKUP($A67,'[18]2016-17 Budget (June 2016)'!$C$7:$U$301,10,FALSE)</f>
        <v>31803</v>
      </c>
      <c r="AE67" s="40">
        <f t="shared" si="6"/>
        <v>628941</v>
      </c>
      <c r="AF67" s="40">
        <f>VLOOKUP($A67,'[18]2016-17 Budget (June 2016)'!$C$7:$U$301,19,FALSE)</f>
        <v>166125</v>
      </c>
      <c r="AG67" s="40"/>
      <c r="AH67" s="40">
        <f t="shared" si="7"/>
        <v>166125</v>
      </c>
      <c r="AI67" s="40">
        <v>147142</v>
      </c>
    </row>
    <row r="68" spans="1:35" ht="13.5" thickBot="1" x14ac:dyDescent="0.25">
      <c r="A68" s="37">
        <v>37681060111195</v>
      </c>
      <c r="B68" s="38" t="s">
        <v>325</v>
      </c>
      <c r="C68" s="39" t="s">
        <v>80</v>
      </c>
      <c r="D68" s="40">
        <v>15370.669999999925</v>
      </c>
      <c r="E68" s="40"/>
      <c r="F68" s="40">
        <v>0</v>
      </c>
      <c r="G68" s="40"/>
      <c r="H68" s="40">
        <f>VLOOKUP($A68,'[15]Compiled Income'!$B$5:$AI$268,9,FALSE)</f>
        <v>512467</v>
      </c>
      <c r="I68" s="40">
        <f>VLOOKUP(A68,'[15]Compiled Income'!$B$5:$AI$268,14,FALSE)</f>
        <v>0</v>
      </c>
      <c r="J68" s="40">
        <f>VLOOKUP(A68,'[15]Compiled Income'!$B$5:$AI$268,15,FALSE)</f>
        <v>0</v>
      </c>
      <c r="K68" s="40">
        <f>VLOOKUP(A68,'[15]Compiled Income'!$B$5:$AI$268,16,FALSE)</f>
        <v>740.56</v>
      </c>
      <c r="L68" s="40">
        <f>VLOOKUP(A68,'[15]Compiled Income'!$B$5:$AI$268,12,FALSE)+VLOOKUP(A68,'[15]Compiled Income'!$B$5:$AI$268,13,FALSE)</f>
        <v>0</v>
      </c>
      <c r="M68" s="40">
        <f>VLOOKUP(A68,'[15]Compiled Income'!$B$5:$AI$268,10,FALSE)</f>
        <v>0</v>
      </c>
      <c r="N68" s="41">
        <f t="shared" ref="N68:N131" si="8">SUM(H68:M68)</f>
        <v>513207.56</v>
      </c>
      <c r="O68" s="42">
        <f>VLOOKUP(A68,'[16]2015-16 Budget (June 2016)'!$B$7:$K$270,10,FALSE)</f>
        <v>25909</v>
      </c>
      <c r="P68" s="42">
        <v>0</v>
      </c>
      <c r="Q68" s="41">
        <f t="shared" ref="Q68:Q131" si="9">SUM(O68:P68)</f>
        <v>25909</v>
      </c>
      <c r="R68" s="40">
        <f t="shared" ref="R68:R131" si="10">SUM(Q68+N68)</f>
        <v>539116.56000000006</v>
      </c>
      <c r="S68" s="40">
        <f>VLOOKUP($A68,'[15]Compiled Income'!$B$5:$AI$268,5,FALSE)</f>
        <v>113519</v>
      </c>
      <c r="T68" s="40">
        <f>VLOOKUP($A68,'[15]Compiled Income'!$B$5:$AI$268,6,FALSE)</f>
        <v>0</v>
      </c>
      <c r="U68" s="41">
        <f t="shared" ref="U68:U131" si="11">SUM(S68:T68)</f>
        <v>113519</v>
      </c>
      <c r="V68" s="41" t="str">
        <f>IF(VLOOKUP(A68,[17]FederalExpenditureReport!$E$3:$AE$237,26,FALSE)&gt;0,"Yes","No")</f>
        <v>No</v>
      </c>
      <c r="W68" s="40">
        <f t="shared" ref="W68:W131" si="12">U68+Z68</f>
        <v>171164</v>
      </c>
      <c r="X68" s="41">
        <f>VLOOKUP($A68,'[15]Compiled Income'!$B$5:$AI$268,24,FALSE)</f>
        <v>48000</v>
      </c>
      <c r="Y68" s="41">
        <f>VLOOKUP($A68,'[15]Compiled Income'!$B$5:$AI$268,28,FALSE)</f>
        <v>0</v>
      </c>
      <c r="Z68" s="41">
        <f>VLOOKUP($A68,'[15]Compiled Income'!$B$5:$AI$268,32,FALSE)</f>
        <v>57645</v>
      </c>
      <c r="AA68" s="40">
        <f>VLOOKUP(A68,'[18]2016-17 Budget (June 2016)'!$C$7:$U$301,18,FALSE)</f>
        <v>494144</v>
      </c>
      <c r="AB68" s="40"/>
      <c r="AC68" s="40">
        <f t="shared" ref="AC68:AC131" si="13">AA68+AB68</f>
        <v>494144</v>
      </c>
      <c r="AD68" s="40">
        <f>VLOOKUP($A68,'[18]2016-17 Budget (June 2016)'!$C$7:$U$301,10,FALSE)</f>
        <v>26235</v>
      </c>
      <c r="AE68" s="40">
        <f t="shared" ref="AE68:AE131" si="14">AC68+AD68</f>
        <v>520379</v>
      </c>
      <c r="AF68" s="40">
        <f>VLOOKUP($A68,'[18]2016-17 Budget (June 2016)'!$C$7:$U$301,19,FALSE)</f>
        <v>135500</v>
      </c>
      <c r="AG68" s="40"/>
      <c r="AH68" s="40">
        <f t="shared" ref="AH68:AH131" si="15">AF68+AG68</f>
        <v>135500</v>
      </c>
      <c r="AI68" s="40">
        <v>96375</v>
      </c>
    </row>
    <row r="69" spans="1:35" ht="13.5" thickBot="1" x14ac:dyDescent="0.25">
      <c r="A69" s="37">
        <v>37735690101071</v>
      </c>
      <c r="B69" s="38" t="s">
        <v>325</v>
      </c>
      <c r="C69" s="39" t="s">
        <v>81</v>
      </c>
      <c r="D69" s="40">
        <v>66819.670000000013</v>
      </c>
      <c r="E69" s="40"/>
      <c r="F69" s="40">
        <v>0</v>
      </c>
      <c r="G69" s="40"/>
      <c r="H69" s="40">
        <f>VLOOKUP($A69,'[15]Compiled Income'!$B$5:$AI$268,9,FALSE)</f>
        <v>782952</v>
      </c>
      <c r="I69" s="40">
        <f>VLOOKUP(A69,'[15]Compiled Income'!$B$5:$AI$268,14,FALSE)</f>
        <v>9783</v>
      </c>
      <c r="J69" s="40">
        <f>VLOOKUP(A69,'[15]Compiled Income'!$B$5:$AI$268,15,FALSE)</f>
        <v>0</v>
      </c>
      <c r="K69" s="40">
        <f>VLOOKUP(A69,'[15]Compiled Income'!$B$5:$AI$268,16,FALSE)</f>
        <v>694.27</v>
      </c>
      <c r="L69" s="40">
        <f>VLOOKUP(A69,'[15]Compiled Income'!$B$5:$AI$268,12,FALSE)+VLOOKUP(A69,'[15]Compiled Income'!$B$5:$AI$268,13,FALSE)</f>
        <v>0</v>
      </c>
      <c r="M69" s="40">
        <f>VLOOKUP(A69,'[15]Compiled Income'!$B$5:$AI$268,10,FALSE)</f>
        <v>0</v>
      </c>
      <c r="N69" s="41">
        <f t="shared" si="8"/>
        <v>793429.27</v>
      </c>
      <c r="O69" s="42">
        <f>VLOOKUP(A69,'[16]2015-16 Budget (June 2016)'!$B$7:$K$270,10,FALSE)</f>
        <v>39470</v>
      </c>
      <c r="P69" s="42">
        <v>408</v>
      </c>
      <c r="Q69" s="41">
        <f t="shared" si="9"/>
        <v>39878</v>
      </c>
      <c r="R69" s="40">
        <f t="shared" si="10"/>
        <v>833307.27</v>
      </c>
      <c r="S69" s="40">
        <f>VLOOKUP($A69,'[15]Compiled Income'!$B$5:$AI$268,5,FALSE)</f>
        <v>170780</v>
      </c>
      <c r="T69" s="40">
        <f>VLOOKUP($A69,'[15]Compiled Income'!$B$5:$AI$268,6,FALSE)</f>
        <v>0</v>
      </c>
      <c r="U69" s="41">
        <f t="shared" si="11"/>
        <v>170780</v>
      </c>
      <c r="V69" s="41" t="str">
        <f>IF(VLOOKUP(A69,[17]FederalExpenditureReport!$E$3:$AE$237,26,FALSE)&gt;0,"Yes","No")</f>
        <v>No</v>
      </c>
      <c r="W69" s="40">
        <f t="shared" si="12"/>
        <v>170780</v>
      </c>
      <c r="X69" s="41">
        <f>VLOOKUP($A69,'[15]Compiled Income'!$B$5:$AI$268,24,FALSE)</f>
        <v>57000</v>
      </c>
      <c r="Y69" s="41">
        <f>VLOOKUP($A69,'[15]Compiled Income'!$B$5:$AI$268,28,FALSE)</f>
        <v>0</v>
      </c>
      <c r="Z69" s="41">
        <f>VLOOKUP($A69,'[15]Compiled Income'!$B$5:$AI$268,32,FALSE)</f>
        <v>0</v>
      </c>
      <c r="AA69" s="40">
        <f>VLOOKUP(A69,'[18]2016-17 Budget (June 2016)'!$C$7:$U$301,18,FALSE)</f>
        <v>748381</v>
      </c>
      <c r="AB69" s="40"/>
      <c r="AC69" s="40">
        <f t="shared" si="13"/>
        <v>748381</v>
      </c>
      <c r="AD69" s="40">
        <f>VLOOKUP($A69,'[18]2016-17 Budget (June 2016)'!$C$7:$U$301,10,FALSE)</f>
        <v>39594</v>
      </c>
      <c r="AE69" s="40">
        <f t="shared" si="14"/>
        <v>787975</v>
      </c>
      <c r="AF69" s="40">
        <f>VLOOKUP($A69,'[18]2016-17 Budget (June 2016)'!$C$7:$U$301,19,FALSE)</f>
        <v>201875</v>
      </c>
      <c r="AG69" s="40"/>
      <c r="AH69" s="40">
        <f t="shared" si="15"/>
        <v>201875</v>
      </c>
      <c r="AI69" s="40">
        <v>143568</v>
      </c>
    </row>
    <row r="70" spans="1:35" ht="13.5" thickBot="1" x14ac:dyDescent="0.25">
      <c r="A70" s="37">
        <v>1611190130609</v>
      </c>
      <c r="B70" s="38" t="s">
        <v>326</v>
      </c>
      <c r="C70" s="39" t="s">
        <v>82</v>
      </c>
      <c r="D70" s="40"/>
      <c r="E70" s="40"/>
      <c r="F70" s="40">
        <v>0</v>
      </c>
      <c r="G70" s="40"/>
      <c r="H70" s="40">
        <f>VLOOKUP($A70,'[15]Compiled Income'!$B$5:$AI$268,9,FALSE)</f>
        <v>170474</v>
      </c>
      <c r="I70" s="40">
        <f>VLOOKUP(A70,'[15]Compiled Income'!$B$5:$AI$268,14,FALSE)</f>
        <v>2927</v>
      </c>
      <c r="J70" s="40">
        <f>VLOOKUP(A70,'[15]Compiled Income'!$B$5:$AI$268,15,FALSE)</f>
        <v>0</v>
      </c>
      <c r="K70" s="40">
        <f>VLOOKUP(A70,'[15]Compiled Income'!$B$5:$AI$268,16,FALSE)</f>
        <v>0</v>
      </c>
      <c r="L70" s="40">
        <f>VLOOKUP(A70,'[15]Compiled Income'!$B$5:$AI$268,12,FALSE)+VLOOKUP(A70,'[15]Compiled Income'!$B$5:$AI$268,13,FALSE)</f>
        <v>187</v>
      </c>
      <c r="M70" s="40">
        <f>VLOOKUP(A70,'[15]Compiled Income'!$B$5:$AI$268,10,FALSE)</f>
        <v>0</v>
      </c>
      <c r="N70" s="41">
        <f t="shared" si="8"/>
        <v>173588</v>
      </c>
      <c r="O70" s="42">
        <f>VLOOKUP(A70,'[16]2015-16 Budget (June 2016)'!$B$7:$K$270,10,FALSE)</f>
        <v>9068</v>
      </c>
      <c r="P70" s="42">
        <v>122</v>
      </c>
      <c r="Q70" s="41">
        <f t="shared" si="9"/>
        <v>9190</v>
      </c>
      <c r="R70" s="40">
        <f t="shared" si="10"/>
        <v>182778</v>
      </c>
      <c r="S70" s="40">
        <f>VLOOKUP($A70,'[15]Compiled Income'!$B$5:$AI$268,5,FALSE)</f>
        <v>47112</v>
      </c>
      <c r="T70" s="40">
        <f>VLOOKUP($A70,'[15]Compiled Income'!$B$5:$AI$268,6,FALSE)</f>
        <v>0</v>
      </c>
      <c r="U70" s="41">
        <f t="shared" si="11"/>
        <v>47112</v>
      </c>
      <c r="V70" s="41" t="str">
        <f>IF(VLOOKUP(A70,[17]FederalExpenditureReport!$E$3:$AE$237,26,FALSE)&gt;0,"Yes","No")</f>
        <v>No</v>
      </c>
      <c r="W70" s="40">
        <f t="shared" si="12"/>
        <v>159374</v>
      </c>
      <c r="X70" s="41">
        <f>VLOOKUP($A70,'[15]Compiled Income'!$B$5:$AI$268,24,FALSE)</f>
        <v>21000</v>
      </c>
      <c r="Y70" s="41">
        <f>VLOOKUP($A70,'[15]Compiled Income'!$B$5:$AI$268,28,FALSE)</f>
        <v>0</v>
      </c>
      <c r="Z70" s="41">
        <f>VLOOKUP($A70,'[15]Compiled Income'!$B$5:$AI$268,32,FALSE)</f>
        <v>112262</v>
      </c>
      <c r="AA70" s="40">
        <f>VLOOKUP(A70,'[18]2016-17 Budget (June 2016)'!$C$7:$U$301,18,FALSE)</f>
        <v>174742</v>
      </c>
      <c r="AB70" s="40"/>
      <c r="AC70" s="40">
        <f t="shared" si="13"/>
        <v>174742</v>
      </c>
      <c r="AD70" s="40">
        <f>VLOOKUP($A70,'[18]2016-17 Budget (June 2016)'!$C$7:$U$301,10,FALSE)</f>
        <v>9255</v>
      </c>
      <c r="AE70" s="40">
        <f t="shared" si="14"/>
        <v>183997</v>
      </c>
      <c r="AF70" s="40">
        <f>VLOOKUP($A70,'[18]2016-17 Budget (June 2016)'!$C$7:$U$301,19,FALSE)</f>
        <v>47375</v>
      </c>
      <c r="AG70" s="40"/>
      <c r="AH70" s="40">
        <f t="shared" si="15"/>
        <v>47375</v>
      </c>
      <c r="AI70" s="40">
        <v>42951</v>
      </c>
    </row>
    <row r="71" spans="1:35" ht="13.5" thickBot="1" x14ac:dyDescent="0.25">
      <c r="A71" s="37">
        <v>1611190119222</v>
      </c>
      <c r="B71" s="38" t="s">
        <v>326</v>
      </c>
      <c r="C71" s="39" t="s">
        <v>83</v>
      </c>
      <c r="D71" s="40"/>
      <c r="E71" s="40"/>
      <c r="F71" s="40">
        <v>0</v>
      </c>
      <c r="G71" s="40"/>
      <c r="H71" s="40">
        <f>VLOOKUP($A71,'[15]Compiled Income'!$B$5:$AI$268,9,FALSE)</f>
        <v>239981</v>
      </c>
      <c r="I71" s="40">
        <f>VLOOKUP(A71,'[15]Compiled Income'!$B$5:$AI$268,14,FALSE)</f>
        <v>4364</v>
      </c>
      <c r="J71" s="40">
        <f>VLOOKUP(A71,'[15]Compiled Income'!$B$5:$AI$268,15,FALSE)</f>
        <v>0</v>
      </c>
      <c r="K71" s="40">
        <f>VLOOKUP(A71,'[15]Compiled Income'!$B$5:$AI$268,16,FALSE)</f>
        <v>0</v>
      </c>
      <c r="L71" s="40">
        <f>VLOOKUP(A71,'[15]Compiled Income'!$B$5:$AI$268,12,FALSE)+VLOOKUP(A71,'[15]Compiled Income'!$B$5:$AI$268,13,FALSE)</f>
        <v>840</v>
      </c>
      <c r="M71" s="40">
        <f>VLOOKUP(A71,'[15]Compiled Income'!$B$5:$AI$268,10,FALSE)</f>
        <v>0</v>
      </c>
      <c r="N71" s="41">
        <f t="shared" si="8"/>
        <v>245185</v>
      </c>
      <c r="O71" s="42">
        <f>VLOOKUP(A71,'[16]2015-16 Budget (June 2016)'!$B$7:$K$270,10,FALSE)</f>
        <v>12492</v>
      </c>
      <c r="P71" s="42">
        <v>182</v>
      </c>
      <c r="Q71" s="41">
        <f t="shared" si="9"/>
        <v>12674</v>
      </c>
      <c r="R71" s="40">
        <f t="shared" si="10"/>
        <v>257859</v>
      </c>
      <c r="S71" s="40">
        <f>VLOOKUP($A71,'[15]Compiled Income'!$B$5:$AI$268,5,FALSE)</f>
        <v>59642</v>
      </c>
      <c r="T71" s="40">
        <f>VLOOKUP($A71,'[15]Compiled Income'!$B$5:$AI$268,6,FALSE)</f>
        <v>0</v>
      </c>
      <c r="U71" s="41">
        <f t="shared" si="11"/>
        <v>59642</v>
      </c>
      <c r="V71" s="41" t="str">
        <f>IF(VLOOKUP(A71,[17]FederalExpenditureReport!$E$3:$AE$237,26,FALSE)&gt;0,"Yes","No")</f>
        <v>Yes</v>
      </c>
      <c r="W71" s="40">
        <f t="shared" si="12"/>
        <v>59642</v>
      </c>
      <c r="X71" s="41">
        <f>VLOOKUP($A71,'[15]Compiled Income'!$B$5:$AI$268,24,FALSE)</f>
        <v>52115</v>
      </c>
      <c r="Y71" s="41">
        <f>VLOOKUP($A71,'[15]Compiled Income'!$B$5:$AI$268,28,FALSE)</f>
        <v>0</v>
      </c>
      <c r="Z71" s="41">
        <f>VLOOKUP($A71,'[15]Compiled Income'!$B$5:$AI$268,32,FALSE)</f>
        <v>0</v>
      </c>
      <c r="AA71" s="40">
        <f>VLOOKUP(A71,'[18]2016-17 Budget (June 2016)'!$C$7:$U$301,18,FALSE)</f>
        <v>246478</v>
      </c>
      <c r="AB71" s="40"/>
      <c r="AC71" s="40">
        <f t="shared" si="13"/>
        <v>246478</v>
      </c>
      <c r="AD71" s="40">
        <f>VLOOKUP($A71,'[18]2016-17 Budget (June 2016)'!$C$7:$U$301,10,FALSE)</f>
        <v>13020</v>
      </c>
      <c r="AE71" s="40">
        <f t="shared" si="14"/>
        <v>259498</v>
      </c>
      <c r="AF71" s="40">
        <f>VLOOKUP($A71,'[18]2016-17 Budget (June 2016)'!$C$7:$U$301,19,FALSE)</f>
        <v>66000</v>
      </c>
      <c r="AG71" s="40"/>
      <c r="AH71" s="40">
        <f t="shared" si="15"/>
        <v>66000</v>
      </c>
      <c r="AI71" s="40">
        <v>64049</v>
      </c>
    </row>
    <row r="72" spans="1:35" ht="13.5" thickBot="1" x14ac:dyDescent="0.25">
      <c r="A72" s="37">
        <v>19768690131128</v>
      </c>
      <c r="B72" s="38" t="s">
        <v>327</v>
      </c>
      <c r="C72" s="39" t="s">
        <v>84</v>
      </c>
      <c r="D72" s="40"/>
      <c r="E72" s="40"/>
      <c r="F72" s="40">
        <v>0</v>
      </c>
      <c r="G72" s="40"/>
      <c r="H72" s="40">
        <f>VLOOKUP($A72,'[15]Compiled Income'!$B$5:$AI$268,9,FALSE)</f>
        <v>86353</v>
      </c>
      <c r="I72" s="40">
        <f>VLOOKUP(A72,'[15]Compiled Income'!$B$5:$AI$268,14,FALSE)</f>
        <v>0</v>
      </c>
      <c r="J72" s="40">
        <f>VLOOKUP(A72,'[15]Compiled Income'!$B$5:$AI$268,15,FALSE)</f>
        <v>0</v>
      </c>
      <c r="K72" s="40">
        <f>VLOOKUP(A72,'[15]Compiled Income'!$B$5:$AI$268,16,FALSE)</f>
        <v>0</v>
      </c>
      <c r="L72" s="40">
        <f>VLOOKUP(A72,'[15]Compiled Income'!$B$5:$AI$268,12,FALSE)+VLOOKUP(A72,'[15]Compiled Income'!$B$5:$AI$268,13,FALSE)</f>
        <v>0</v>
      </c>
      <c r="M72" s="40">
        <f>VLOOKUP(A72,'[15]Compiled Income'!$B$5:$AI$268,10,FALSE)</f>
        <v>0</v>
      </c>
      <c r="N72" s="41">
        <f t="shared" si="8"/>
        <v>86353</v>
      </c>
      <c r="O72" s="42">
        <f>VLOOKUP(A72,'[16]2015-16 Budget (June 2016)'!$B$7:$K$270,10,FALSE)</f>
        <v>6930</v>
      </c>
      <c r="P72" s="42">
        <v>0</v>
      </c>
      <c r="Q72" s="41">
        <f t="shared" si="9"/>
        <v>6930</v>
      </c>
      <c r="R72" s="40">
        <f t="shared" si="10"/>
        <v>93283</v>
      </c>
      <c r="S72" s="40">
        <f>VLOOKUP($A72,'[15]Compiled Income'!$B$5:$AI$268,5,FALSE)</f>
        <v>16790</v>
      </c>
      <c r="T72" s="40">
        <f>VLOOKUP($A72,'[15]Compiled Income'!$B$5:$AI$268,6,FALSE)</f>
        <v>0</v>
      </c>
      <c r="U72" s="41">
        <f t="shared" si="11"/>
        <v>16790</v>
      </c>
      <c r="V72" s="41" t="str">
        <f>IF(VLOOKUP(A72,[17]FederalExpenditureReport!$E$3:$AE$237,26,FALSE)&gt;0,"Yes","No")</f>
        <v>No</v>
      </c>
      <c r="W72" s="40">
        <f t="shared" si="12"/>
        <v>19260</v>
      </c>
      <c r="X72" s="41">
        <f>VLOOKUP($A72,'[15]Compiled Income'!$B$5:$AI$268,24,FALSE)</f>
        <v>4632</v>
      </c>
      <c r="Y72" s="41">
        <f>VLOOKUP($A72,'[15]Compiled Income'!$B$5:$AI$268,28,FALSE)</f>
        <v>0</v>
      </c>
      <c r="Z72" s="41">
        <f>VLOOKUP($A72,'[15]Compiled Income'!$B$5:$AI$268,32,FALSE)</f>
        <v>2470</v>
      </c>
      <c r="AA72" s="40">
        <f>VLOOKUP(A72,'[18]2016-17 Budget (June 2016)'!$C$7:$U$301,18,FALSE)</f>
        <v>122960</v>
      </c>
      <c r="AB72" s="40"/>
      <c r="AC72" s="40">
        <f t="shared" si="13"/>
        <v>122960</v>
      </c>
      <c r="AD72" s="40">
        <f>VLOOKUP($A72,'[18]2016-17 Budget (June 2016)'!$C$7:$U$301,10,FALSE)</f>
        <v>7820</v>
      </c>
      <c r="AE72" s="40">
        <f t="shared" si="14"/>
        <v>130780</v>
      </c>
      <c r="AF72" s="40">
        <f>VLOOKUP($A72,'[18]2016-17 Budget (June 2016)'!$C$7:$U$301,19,FALSE)</f>
        <v>25625</v>
      </c>
      <c r="AG72" s="40"/>
      <c r="AH72" s="40">
        <f t="shared" si="15"/>
        <v>25625</v>
      </c>
      <c r="AI72" s="40">
        <v>0</v>
      </c>
    </row>
    <row r="73" spans="1:35" ht="13.5" thickBot="1" x14ac:dyDescent="0.25">
      <c r="A73" s="37">
        <v>39686270132050</v>
      </c>
      <c r="B73" s="38" t="s">
        <v>328</v>
      </c>
      <c r="C73" s="39" t="s">
        <v>85</v>
      </c>
      <c r="D73" s="40"/>
      <c r="E73" s="40"/>
      <c r="F73" s="40">
        <v>0</v>
      </c>
      <c r="G73" s="40"/>
      <c r="H73" s="40">
        <f>VLOOKUP($A73,'[15]Compiled Income'!$B$5:$AI$268,9,FALSE)</f>
        <v>51962</v>
      </c>
      <c r="I73" s="40">
        <f>VLOOKUP(A73,'[15]Compiled Income'!$B$5:$AI$268,14,FALSE)</f>
        <v>0</v>
      </c>
      <c r="J73" s="40">
        <f>VLOOKUP(A73,'[15]Compiled Income'!$B$5:$AI$268,15,FALSE)</f>
        <v>0</v>
      </c>
      <c r="K73" s="40">
        <f>VLOOKUP(A73,'[15]Compiled Income'!$B$5:$AI$268,16,FALSE)</f>
        <v>0</v>
      </c>
      <c r="L73" s="40">
        <f>VLOOKUP(A73,'[15]Compiled Income'!$B$5:$AI$268,12,FALSE)+VLOOKUP(A73,'[15]Compiled Income'!$B$5:$AI$268,13,FALSE)</f>
        <v>0</v>
      </c>
      <c r="M73" s="40">
        <f>VLOOKUP(A73,'[15]Compiled Income'!$B$5:$AI$268,10,FALSE)</f>
        <v>0</v>
      </c>
      <c r="N73" s="41">
        <f t="shared" si="8"/>
        <v>51962</v>
      </c>
      <c r="O73" s="42">
        <f>VLOOKUP(A73,'[16]2015-16 Budget (June 2016)'!$B$7:$K$270,10,FALSE)</f>
        <v>2819</v>
      </c>
      <c r="P73" s="42">
        <v>0</v>
      </c>
      <c r="Q73" s="41">
        <f t="shared" si="9"/>
        <v>2819</v>
      </c>
      <c r="R73" s="40">
        <f t="shared" si="10"/>
        <v>54781</v>
      </c>
      <c r="S73" s="40">
        <f>VLOOKUP($A73,'[15]Compiled Income'!$B$5:$AI$268,5,FALSE)</f>
        <v>0</v>
      </c>
      <c r="T73" s="40">
        <f>VLOOKUP($A73,'[15]Compiled Income'!$B$5:$AI$268,6,FALSE)</f>
        <v>0</v>
      </c>
      <c r="U73" s="41">
        <f t="shared" si="11"/>
        <v>0</v>
      </c>
      <c r="V73" s="41" t="s">
        <v>321</v>
      </c>
      <c r="W73" s="40">
        <f t="shared" si="12"/>
        <v>0</v>
      </c>
      <c r="X73" s="41">
        <f>VLOOKUP($A73,'[15]Compiled Income'!$B$5:$AI$268,24,FALSE)</f>
        <v>0</v>
      </c>
      <c r="Y73" s="41">
        <f>VLOOKUP($A73,'[15]Compiled Income'!$B$5:$AI$268,28,FALSE)</f>
        <v>0</v>
      </c>
      <c r="Z73" s="41">
        <f>VLOOKUP($A73,'[15]Compiled Income'!$B$5:$AI$268,32,FALSE)</f>
        <v>0</v>
      </c>
      <c r="AA73" s="40">
        <f>VLOOKUP(A73,'[18]2016-17 Budget (June 2016)'!$C$7:$U$301,18,FALSE)</f>
        <v>95921</v>
      </c>
      <c r="AB73" s="40"/>
      <c r="AC73" s="40">
        <f t="shared" si="13"/>
        <v>95921</v>
      </c>
      <c r="AD73" s="40">
        <f>VLOOKUP($A73,'[18]2016-17 Budget (June 2016)'!$C$7:$U$301,10,FALSE)</f>
        <v>4679</v>
      </c>
      <c r="AE73" s="40">
        <f t="shared" si="14"/>
        <v>100600</v>
      </c>
      <c r="AF73" s="40">
        <f>VLOOKUP($A73,'[18]2016-17 Budget (June 2016)'!$C$7:$U$301,19,FALSE)</f>
        <v>16375</v>
      </c>
      <c r="AG73" s="40"/>
      <c r="AH73" s="40">
        <f t="shared" si="15"/>
        <v>16375</v>
      </c>
      <c r="AI73" s="40">
        <v>0</v>
      </c>
    </row>
    <row r="74" spans="1:35" ht="13.5" thickBot="1" x14ac:dyDescent="0.25">
      <c r="A74" s="37">
        <v>39686270129890</v>
      </c>
      <c r="B74" s="38" t="s">
        <v>328</v>
      </c>
      <c r="C74" s="39" t="s">
        <v>86</v>
      </c>
      <c r="D74" s="40">
        <v>71039.59</v>
      </c>
      <c r="E74" s="40"/>
      <c r="F74" s="40">
        <v>0</v>
      </c>
      <c r="G74" s="40"/>
      <c r="H74" s="40">
        <f>VLOOKUP($A74,'[15]Compiled Income'!$B$5:$AI$268,9,FALSE)</f>
        <v>60609</v>
      </c>
      <c r="I74" s="40">
        <f>VLOOKUP(A74,'[15]Compiled Income'!$B$5:$AI$268,14,FALSE)</f>
        <v>0</v>
      </c>
      <c r="J74" s="40">
        <f>VLOOKUP(A74,'[15]Compiled Income'!$B$5:$AI$268,15,FALSE)</f>
        <v>0</v>
      </c>
      <c r="K74" s="40">
        <f>VLOOKUP(A74,'[15]Compiled Income'!$B$5:$AI$268,16,FALSE)</f>
        <v>0</v>
      </c>
      <c r="L74" s="40">
        <f>VLOOKUP(A74,'[15]Compiled Income'!$B$5:$AI$268,12,FALSE)+VLOOKUP(A74,'[15]Compiled Income'!$B$5:$AI$268,13,FALSE)</f>
        <v>654</v>
      </c>
      <c r="M74" s="40">
        <f>VLOOKUP(A74,'[15]Compiled Income'!$B$5:$AI$268,10,FALSE)</f>
        <v>0</v>
      </c>
      <c r="N74" s="41">
        <f t="shared" si="8"/>
        <v>61263</v>
      </c>
      <c r="O74" s="42">
        <f>VLOOKUP(A74,'[16]2015-16 Budget (June 2016)'!$B$7:$K$270,10,FALSE)</f>
        <v>2965</v>
      </c>
      <c r="P74" s="42">
        <v>0</v>
      </c>
      <c r="Q74" s="41">
        <f t="shared" si="9"/>
        <v>2965</v>
      </c>
      <c r="R74" s="40">
        <f t="shared" si="10"/>
        <v>64228</v>
      </c>
      <c r="S74" s="40">
        <f>VLOOKUP($A74,'[15]Compiled Income'!$B$5:$AI$268,5,FALSE)</f>
        <v>0</v>
      </c>
      <c r="T74" s="40">
        <f>VLOOKUP($A74,'[15]Compiled Income'!$B$5:$AI$268,6,FALSE)</f>
        <v>0</v>
      </c>
      <c r="U74" s="41">
        <f t="shared" si="11"/>
        <v>0</v>
      </c>
      <c r="V74" s="41" t="s">
        <v>321</v>
      </c>
      <c r="W74" s="40">
        <f t="shared" si="12"/>
        <v>0</v>
      </c>
      <c r="X74" s="41">
        <f>VLOOKUP($A74,'[15]Compiled Income'!$B$5:$AI$268,24,FALSE)</f>
        <v>4800</v>
      </c>
      <c r="Y74" s="41">
        <f>VLOOKUP($A74,'[15]Compiled Income'!$B$5:$AI$268,28,FALSE)</f>
        <v>0</v>
      </c>
      <c r="Z74" s="41">
        <f>VLOOKUP($A74,'[15]Compiled Income'!$B$5:$AI$268,32,FALSE)</f>
        <v>0</v>
      </c>
      <c r="AA74" s="40">
        <f>VLOOKUP(A74,'[18]2016-17 Budget (June 2016)'!$C$7:$U$301,18,FALSE)</f>
        <v>56145</v>
      </c>
      <c r="AB74" s="40"/>
      <c r="AC74" s="40">
        <f t="shared" si="13"/>
        <v>56145</v>
      </c>
      <c r="AD74" s="40">
        <f>VLOOKUP($A74,'[18]2016-17 Budget (June 2016)'!$C$7:$U$301,10,FALSE)</f>
        <v>2917</v>
      </c>
      <c r="AE74" s="40">
        <f t="shared" si="14"/>
        <v>59062</v>
      </c>
      <c r="AF74" s="40">
        <f>VLOOKUP($A74,'[18]2016-17 Budget (June 2016)'!$C$7:$U$301,19,FALSE)</f>
        <v>13875</v>
      </c>
      <c r="AG74" s="40"/>
      <c r="AH74" s="40">
        <f t="shared" si="15"/>
        <v>13875</v>
      </c>
      <c r="AI74" s="40">
        <v>0</v>
      </c>
    </row>
    <row r="75" spans="1:35" ht="13.5" thickBot="1" x14ac:dyDescent="0.25">
      <c r="A75" s="37">
        <v>39686270129908</v>
      </c>
      <c r="B75" s="38" t="s">
        <v>328</v>
      </c>
      <c r="C75" s="39" t="s">
        <v>87</v>
      </c>
      <c r="D75" s="40">
        <v>24890.788719000004</v>
      </c>
      <c r="E75" s="40"/>
      <c r="F75" s="40">
        <v>16799</v>
      </c>
      <c r="G75" s="40"/>
      <c r="H75" s="40">
        <f>VLOOKUP($A75,'[15]Compiled Income'!$B$5:$AI$268,9,FALSE)</f>
        <v>48461</v>
      </c>
      <c r="I75" s="40">
        <f>VLOOKUP(A75,'[15]Compiled Income'!$B$5:$AI$268,14,FALSE)</f>
        <v>0</v>
      </c>
      <c r="J75" s="40">
        <f>VLOOKUP(A75,'[15]Compiled Income'!$B$5:$AI$268,15,FALSE)</f>
        <v>0</v>
      </c>
      <c r="K75" s="40">
        <f>VLOOKUP(A75,'[15]Compiled Income'!$B$5:$AI$268,16,FALSE)</f>
        <v>0</v>
      </c>
      <c r="L75" s="40">
        <f>VLOOKUP(A75,'[15]Compiled Income'!$B$5:$AI$268,12,FALSE)+VLOOKUP(A75,'[15]Compiled Income'!$B$5:$AI$268,13,FALSE)</f>
        <v>1180</v>
      </c>
      <c r="M75" s="40">
        <f>VLOOKUP(A75,'[15]Compiled Income'!$B$5:$AI$268,10,FALSE)</f>
        <v>0</v>
      </c>
      <c r="N75" s="41">
        <f t="shared" si="8"/>
        <v>49641</v>
      </c>
      <c r="O75" s="42">
        <f>VLOOKUP(A75,'[16]2015-16 Budget (June 2016)'!$B$7:$K$270,10,FALSE)</f>
        <v>3241</v>
      </c>
      <c r="P75" s="42">
        <v>0</v>
      </c>
      <c r="Q75" s="41">
        <f t="shared" si="9"/>
        <v>3241</v>
      </c>
      <c r="R75" s="40">
        <f t="shared" si="10"/>
        <v>52882</v>
      </c>
      <c r="S75" s="40">
        <f>VLOOKUP($A75,'[15]Compiled Income'!$B$5:$AI$268,5,FALSE)</f>
        <v>0</v>
      </c>
      <c r="T75" s="40">
        <f>VLOOKUP($A75,'[15]Compiled Income'!$B$5:$AI$268,6,FALSE)</f>
        <v>0</v>
      </c>
      <c r="U75" s="41">
        <f t="shared" si="11"/>
        <v>0</v>
      </c>
      <c r="V75" s="41" t="s">
        <v>321</v>
      </c>
      <c r="W75" s="40">
        <f t="shared" si="12"/>
        <v>0</v>
      </c>
      <c r="X75" s="41">
        <f>VLOOKUP($A75,'[15]Compiled Income'!$B$5:$AI$268,24,FALSE)</f>
        <v>2400</v>
      </c>
      <c r="Y75" s="41">
        <f>VLOOKUP($A75,'[15]Compiled Income'!$B$5:$AI$268,28,FALSE)</f>
        <v>0</v>
      </c>
      <c r="Z75" s="41">
        <f>VLOOKUP($A75,'[15]Compiled Income'!$B$5:$AI$268,32,FALSE)</f>
        <v>0</v>
      </c>
      <c r="AA75" s="40">
        <f>VLOOKUP(A75,'[18]2016-17 Budget (June 2016)'!$C$7:$U$301,18,FALSE)</f>
        <v>169179</v>
      </c>
      <c r="AB75" s="40"/>
      <c r="AC75" s="40">
        <f t="shared" si="13"/>
        <v>169179</v>
      </c>
      <c r="AD75" s="40">
        <f>VLOOKUP($A75,'[18]2016-17 Budget (June 2016)'!$C$7:$U$301,10,FALSE)</f>
        <v>7877</v>
      </c>
      <c r="AE75" s="40">
        <f t="shared" si="14"/>
        <v>177056</v>
      </c>
      <c r="AF75" s="40">
        <f>VLOOKUP($A75,'[18]2016-17 Budget (June 2016)'!$C$7:$U$301,19,FALSE)</f>
        <v>19875</v>
      </c>
      <c r="AG75" s="40"/>
      <c r="AH75" s="40">
        <f t="shared" si="15"/>
        <v>19875</v>
      </c>
      <c r="AI75" s="40">
        <v>0</v>
      </c>
    </row>
    <row r="76" spans="1:35" ht="13.5" thickBot="1" x14ac:dyDescent="0.25">
      <c r="A76" s="37">
        <v>39686270132365</v>
      </c>
      <c r="B76" s="38" t="s">
        <v>328</v>
      </c>
      <c r="C76" s="39" t="s">
        <v>88</v>
      </c>
      <c r="D76" s="40"/>
      <c r="E76" s="40"/>
      <c r="F76" s="40">
        <v>0</v>
      </c>
      <c r="G76" s="40"/>
      <c r="H76" s="40">
        <f>VLOOKUP($A76,'[15]Compiled Income'!$B$5:$AI$268,9,FALSE)</f>
        <v>58</v>
      </c>
      <c r="I76" s="40">
        <f>VLOOKUP(A76,'[15]Compiled Income'!$B$5:$AI$268,14,FALSE)</f>
        <v>0</v>
      </c>
      <c r="J76" s="40">
        <f>VLOOKUP(A76,'[15]Compiled Income'!$B$5:$AI$268,15,FALSE)</f>
        <v>0</v>
      </c>
      <c r="K76" s="40">
        <f>VLOOKUP(A76,'[15]Compiled Income'!$B$5:$AI$268,16,FALSE)</f>
        <v>0</v>
      </c>
      <c r="L76" s="40">
        <f>VLOOKUP(A76,'[15]Compiled Income'!$B$5:$AI$268,12,FALSE)+VLOOKUP(A76,'[15]Compiled Income'!$B$5:$AI$268,13,FALSE)</f>
        <v>0</v>
      </c>
      <c r="M76" s="40">
        <f>VLOOKUP(A76,'[15]Compiled Income'!$B$5:$AI$268,10,FALSE)</f>
        <v>0</v>
      </c>
      <c r="N76" s="41">
        <f t="shared" si="8"/>
        <v>58</v>
      </c>
      <c r="O76" s="42">
        <f>VLOOKUP(A76,'[16]2015-16 Budget (June 2016)'!$B$7:$K$270,10,FALSE)</f>
        <v>3</v>
      </c>
      <c r="P76" s="42">
        <v>0</v>
      </c>
      <c r="Q76" s="41">
        <f t="shared" si="9"/>
        <v>3</v>
      </c>
      <c r="R76" s="40">
        <f t="shared" si="10"/>
        <v>61</v>
      </c>
      <c r="S76" s="40">
        <f>VLOOKUP($A76,'[15]Compiled Income'!$B$5:$AI$268,5,FALSE)</f>
        <v>0</v>
      </c>
      <c r="T76" s="40">
        <f>VLOOKUP($A76,'[15]Compiled Income'!$B$5:$AI$268,6,FALSE)</f>
        <v>0</v>
      </c>
      <c r="U76" s="41">
        <f t="shared" si="11"/>
        <v>0</v>
      </c>
      <c r="V76" s="41" t="s">
        <v>321</v>
      </c>
      <c r="W76" s="40">
        <f t="shared" si="12"/>
        <v>0</v>
      </c>
      <c r="X76" s="41">
        <f>VLOOKUP($A76,'[15]Compiled Income'!$B$5:$AI$268,24,FALSE)</f>
        <v>0</v>
      </c>
      <c r="Y76" s="41">
        <f>VLOOKUP($A76,'[15]Compiled Income'!$B$5:$AI$268,28,FALSE)</f>
        <v>0</v>
      </c>
      <c r="Z76" s="41">
        <f>VLOOKUP($A76,'[15]Compiled Income'!$B$5:$AI$268,32,FALSE)</f>
        <v>0</v>
      </c>
      <c r="AA76" s="40">
        <f>VLOOKUP(A76,'[18]2016-17 Budget (June 2016)'!$C$7:$U$301,18,FALSE)</f>
        <v>33802</v>
      </c>
      <c r="AB76" s="40"/>
      <c r="AC76" s="40">
        <f t="shared" si="13"/>
        <v>33802</v>
      </c>
      <c r="AD76" s="40">
        <f>VLOOKUP($A76,'[18]2016-17 Budget (June 2016)'!$C$7:$U$301,10,FALSE)</f>
        <v>1408</v>
      </c>
      <c r="AE76" s="40">
        <f t="shared" si="14"/>
        <v>35210</v>
      </c>
      <c r="AF76" s="40">
        <f>VLOOKUP($A76,'[18]2016-17 Budget (June 2016)'!$C$7:$U$301,19,FALSE)</f>
        <v>0</v>
      </c>
      <c r="AG76" s="40"/>
      <c r="AH76" s="40">
        <f t="shared" si="15"/>
        <v>0</v>
      </c>
      <c r="AI76" s="40">
        <v>0</v>
      </c>
    </row>
    <row r="77" spans="1:35" ht="13.5" thickBot="1" x14ac:dyDescent="0.25">
      <c r="A77" s="37">
        <v>1612590111476</v>
      </c>
      <c r="B77" s="38" t="s">
        <v>329</v>
      </c>
      <c r="C77" s="39" t="s">
        <v>89</v>
      </c>
      <c r="D77" s="40"/>
      <c r="E77" s="40"/>
      <c r="F77" s="40">
        <v>0</v>
      </c>
      <c r="G77" s="40"/>
      <c r="H77" s="40">
        <f>VLOOKUP($A77,'[15]Compiled Income'!$B$5:$AI$268,9,FALSE)</f>
        <v>341889</v>
      </c>
      <c r="I77" s="40">
        <f>VLOOKUP(A77,'[15]Compiled Income'!$B$5:$AI$268,14,FALSE)</f>
        <v>5896</v>
      </c>
      <c r="J77" s="40">
        <f>VLOOKUP(A77,'[15]Compiled Income'!$B$5:$AI$268,15,FALSE)</f>
        <v>0</v>
      </c>
      <c r="K77" s="40">
        <f>VLOOKUP(A77,'[15]Compiled Income'!$B$5:$AI$268,16,FALSE)</f>
        <v>1687.5</v>
      </c>
      <c r="L77" s="40">
        <f>VLOOKUP(A77,'[15]Compiled Income'!$B$5:$AI$268,12,FALSE)+VLOOKUP(A77,'[15]Compiled Income'!$B$5:$AI$268,13,FALSE)</f>
        <v>0</v>
      </c>
      <c r="M77" s="40">
        <f>VLOOKUP(A77,'[15]Compiled Income'!$B$5:$AI$268,10,FALSE)</f>
        <v>0</v>
      </c>
      <c r="N77" s="41">
        <f t="shared" si="8"/>
        <v>349472.5</v>
      </c>
      <c r="O77" s="42">
        <f>VLOOKUP(A77,'[16]2015-16 Budget (June 2016)'!$B$7:$K$270,10,FALSE)</f>
        <v>18184</v>
      </c>
      <c r="P77" s="42">
        <v>246</v>
      </c>
      <c r="Q77" s="41">
        <f t="shared" si="9"/>
        <v>18430</v>
      </c>
      <c r="R77" s="40">
        <f t="shared" si="10"/>
        <v>367902.5</v>
      </c>
      <c r="S77" s="40">
        <f>VLOOKUP($A77,'[15]Compiled Income'!$B$5:$AI$268,5,FALSE)</f>
        <v>93848</v>
      </c>
      <c r="T77" s="40">
        <f>VLOOKUP($A77,'[15]Compiled Income'!$B$5:$AI$268,6,FALSE)</f>
        <v>0</v>
      </c>
      <c r="U77" s="41">
        <f t="shared" si="11"/>
        <v>93848</v>
      </c>
      <c r="V77" s="41" t="str">
        <f>IF(VLOOKUP(A77,[17]FederalExpenditureReport!$E$3:$AE$237,26,FALSE)&gt;0,"Yes","No")</f>
        <v>No</v>
      </c>
      <c r="W77" s="40">
        <f t="shared" si="12"/>
        <v>93848</v>
      </c>
      <c r="X77" s="41">
        <f>VLOOKUP($A77,'[15]Compiled Income'!$B$5:$AI$268,24,FALSE)</f>
        <v>68610</v>
      </c>
      <c r="Y77" s="41">
        <f>VLOOKUP($A77,'[15]Compiled Income'!$B$5:$AI$268,28,FALSE)</f>
        <v>0</v>
      </c>
      <c r="Z77" s="41">
        <f>VLOOKUP($A77,'[15]Compiled Income'!$B$5:$AI$268,32,FALSE)</f>
        <v>0</v>
      </c>
      <c r="AA77" s="40">
        <f>VLOOKUP(A77,'[18]2016-17 Budget (June 2016)'!$C$7:$U$301,18,FALSE)</f>
        <v>343891</v>
      </c>
      <c r="AB77" s="40"/>
      <c r="AC77" s="40">
        <f t="shared" si="13"/>
        <v>343891</v>
      </c>
      <c r="AD77" s="40">
        <f>VLOOKUP($A77,'[18]2016-17 Budget (June 2016)'!$C$7:$U$301,10,FALSE)</f>
        <v>18214</v>
      </c>
      <c r="AE77" s="40">
        <f t="shared" si="14"/>
        <v>362105</v>
      </c>
      <c r="AF77" s="40">
        <f>VLOOKUP($A77,'[18]2016-17 Budget (June 2016)'!$C$7:$U$301,19,FALSE)</f>
        <v>93250</v>
      </c>
      <c r="AG77" s="40"/>
      <c r="AH77" s="40">
        <f t="shared" si="15"/>
        <v>93250</v>
      </c>
      <c r="AI77" s="40">
        <v>26144</v>
      </c>
    </row>
    <row r="78" spans="1:35" ht="13.5" thickBot="1" x14ac:dyDescent="0.25">
      <c r="A78" s="37">
        <v>1612596118608</v>
      </c>
      <c r="B78" s="38" t="s">
        <v>329</v>
      </c>
      <c r="C78" s="39" t="s">
        <v>90</v>
      </c>
      <c r="D78" s="40"/>
      <c r="E78" s="40"/>
      <c r="F78" s="40">
        <v>0</v>
      </c>
      <c r="G78" s="40"/>
      <c r="H78" s="40">
        <f>VLOOKUP($A78,'[15]Compiled Income'!$B$5:$AI$268,9,FALSE)</f>
        <v>205254</v>
      </c>
      <c r="I78" s="40">
        <f>VLOOKUP(A78,'[15]Compiled Income'!$B$5:$AI$268,14,FALSE)</f>
        <v>3758</v>
      </c>
      <c r="J78" s="40">
        <f>VLOOKUP(A78,'[15]Compiled Income'!$B$5:$AI$268,15,FALSE)</f>
        <v>0</v>
      </c>
      <c r="K78" s="40">
        <f>VLOOKUP(A78,'[15]Compiled Income'!$B$5:$AI$268,16,FALSE)</f>
        <v>3000</v>
      </c>
      <c r="L78" s="40">
        <f>VLOOKUP(A78,'[15]Compiled Income'!$B$5:$AI$268,12,FALSE)+VLOOKUP(A78,'[15]Compiled Income'!$B$5:$AI$268,13,FALSE)</f>
        <v>0</v>
      </c>
      <c r="M78" s="40">
        <f>VLOOKUP(A78,'[15]Compiled Income'!$B$5:$AI$268,10,FALSE)</f>
        <v>0</v>
      </c>
      <c r="N78" s="41">
        <f t="shared" si="8"/>
        <v>212012</v>
      </c>
      <c r="O78" s="42">
        <f>VLOOKUP(A78,'[16]2015-16 Budget (June 2016)'!$B$7:$K$270,10,FALSE)</f>
        <v>10815</v>
      </c>
      <c r="P78" s="42">
        <v>157</v>
      </c>
      <c r="Q78" s="41">
        <f t="shared" si="9"/>
        <v>10972</v>
      </c>
      <c r="R78" s="40">
        <f t="shared" si="10"/>
        <v>222984</v>
      </c>
      <c r="S78" s="40">
        <f>VLOOKUP($A78,'[15]Compiled Income'!$B$5:$AI$268,5,FALSE)</f>
        <v>54254</v>
      </c>
      <c r="T78" s="40">
        <f>VLOOKUP($A78,'[15]Compiled Income'!$B$5:$AI$268,6,FALSE)</f>
        <v>0</v>
      </c>
      <c r="U78" s="41">
        <f t="shared" si="11"/>
        <v>54254</v>
      </c>
      <c r="V78" s="41" t="str">
        <f>IF(VLOOKUP(A78,[17]FederalExpenditureReport!$E$3:$AE$237,26,FALSE)&gt;0,"Yes","No")</f>
        <v>No</v>
      </c>
      <c r="W78" s="40">
        <f t="shared" si="12"/>
        <v>54254</v>
      </c>
      <c r="X78" s="41">
        <f>VLOOKUP($A78,'[15]Compiled Income'!$B$5:$AI$268,24,FALSE)</f>
        <v>77107</v>
      </c>
      <c r="Y78" s="41">
        <f>VLOOKUP($A78,'[15]Compiled Income'!$B$5:$AI$268,28,FALSE)</f>
        <v>0</v>
      </c>
      <c r="Z78" s="41">
        <f>VLOOKUP($A78,'[15]Compiled Income'!$B$5:$AI$268,32,FALSE)</f>
        <v>0</v>
      </c>
      <c r="AA78" s="40">
        <f>VLOOKUP(A78,'[18]2016-17 Budget (June 2016)'!$C$7:$U$301,18,FALSE)</f>
        <v>205394</v>
      </c>
      <c r="AB78" s="40"/>
      <c r="AC78" s="40">
        <f t="shared" si="13"/>
        <v>205394</v>
      </c>
      <c r="AD78" s="40">
        <f>VLOOKUP($A78,'[18]2016-17 Budget (June 2016)'!$C$7:$U$301,10,FALSE)</f>
        <v>10871</v>
      </c>
      <c r="AE78" s="40">
        <f t="shared" si="14"/>
        <v>216265</v>
      </c>
      <c r="AF78" s="40">
        <f>VLOOKUP($A78,'[18]2016-17 Budget (June 2016)'!$C$7:$U$301,19,FALSE)</f>
        <v>55500</v>
      </c>
      <c r="AG78" s="40"/>
      <c r="AH78" s="40">
        <f t="shared" si="15"/>
        <v>55500</v>
      </c>
      <c r="AI78" s="40">
        <v>55151</v>
      </c>
    </row>
    <row r="79" spans="1:35" ht="13.5" thickBot="1" x14ac:dyDescent="0.25">
      <c r="A79" s="37">
        <v>1100176001788</v>
      </c>
      <c r="B79" s="38" t="s">
        <v>329</v>
      </c>
      <c r="C79" s="39" t="s">
        <v>91</v>
      </c>
      <c r="D79" s="40"/>
      <c r="E79" s="40"/>
      <c r="F79" s="40">
        <v>0</v>
      </c>
      <c r="G79" s="40"/>
      <c r="H79" s="40">
        <f>VLOOKUP($A79,'[15]Compiled Income'!$B$5:$AI$268,9,FALSE)</f>
        <v>275359</v>
      </c>
      <c r="I79" s="40">
        <f>VLOOKUP(A79,'[15]Compiled Income'!$B$5:$AI$268,14,FALSE)</f>
        <v>4692</v>
      </c>
      <c r="J79" s="40">
        <f>VLOOKUP(A79,'[15]Compiled Income'!$B$5:$AI$268,15,FALSE)</f>
        <v>0</v>
      </c>
      <c r="K79" s="40">
        <f>VLOOKUP(A79,'[15]Compiled Income'!$B$5:$AI$268,16,FALSE)</f>
        <v>6000</v>
      </c>
      <c r="L79" s="40">
        <f>VLOOKUP(A79,'[15]Compiled Income'!$B$5:$AI$268,12,FALSE)+VLOOKUP(A79,'[15]Compiled Income'!$B$5:$AI$268,13,FALSE)</f>
        <v>0</v>
      </c>
      <c r="M79" s="40">
        <f>VLOOKUP(A79,'[15]Compiled Income'!$B$5:$AI$268,10,FALSE)</f>
        <v>0</v>
      </c>
      <c r="N79" s="41">
        <f t="shared" si="8"/>
        <v>286051</v>
      </c>
      <c r="O79" s="42">
        <f>VLOOKUP(A79,'[16]2015-16 Budget (June 2016)'!$B$7:$K$270,10,FALSE)</f>
        <v>14597</v>
      </c>
      <c r="P79" s="42">
        <v>195</v>
      </c>
      <c r="Q79" s="41">
        <f t="shared" si="9"/>
        <v>14792</v>
      </c>
      <c r="R79" s="40">
        <f t="shared" si="10"/>
        <v>300843</v>
      </c>
      <c r="S79" s="40">
        <f>VLOOKUP($A79,'[15]Compiled Income'!$B$5:$AI$268,5,FALSE)</f>
        <v>74803</v>
      </c>
      <c r="T79" s="40">
        <f>VLOOKUP($A79,'[15]Compiled Income'!$B$5:$AI$268,6,FALSE)</f>
        <v>0</v>
      </c>
      <c r="U79" s="41">
        <f t="shared" si="11"/>
        <v>74803</v>
      </c>
      <c r="V79" s="41" t="str">
        <f>IF(VLOOKUP(A79,[17]FederalExpenditureReport!$E$3:$AE$237,26,FALSE)&gt;0,"Yes","No")</f>
        <v>No</v>
      </c>
      <c r="W79" s="40">
        <f t="shared" si="12"/>
        <v>132979</v>
      </c>
      <c r="X79" s="41">
        <f>VLOOKUP($A79,'[15]Compiled Income'!$B$5:$AI$268,24,FALSE)</f>
        <v>105478</v>
      </c>
      <c r="Y79" s="41">
        <f>VLOOKUP($A79,'[15]Compiled Income'!$B$5:$AI$268,28,FALSE)</f>
        <v>0</v>
      </c>
      <c r="Z79" s="41">
        <f>VLOOKUP($A79,'[15]Compiled Income'!$B$5:$AI$268,32,FALSE)</f>
        <v>58176</v>
      </c>
      <c r="AA79" s="40">
        <f>VLOOKUP(A79,'[18]2016-17 Budget (June 2016)'!$C$7:$U$301,18,FALSE)</f>
        <v>279428</v>
      </c>
      <c r="AB79" s="40"/>
      <c r="AC79" s="40">
        <f t="shared" si="13"/>
        <v>279428</v>
      </c>
      <c r="AD79" s="40">
        <f>VLOOKUP($A79,'[18]2016-17 Budget (June 2016)'!$C$7:$U$301,10,FALSE)</f>
        <v>14872</v>
      </c>
      <c r="AE79" s="40">
        <f t="shared" si="14"/>
        <v>294300</v>
      </c>
      <c r="AF79" s="40">
        <f>VLOOKUP($A79,'[18]2016-17 Budget (June 2016)'!$C$7:$U$301,19,FALSE)</f>
        <v>77500</v>
      </c>
      <c r="AG79" s="40"/>
      <c r="AH79" s="40">
        <f t="shared" si="15"/>
        <v>77500</v>
      </c>
      <c r="AI79" s="40">
        <v>68845</v>
      </c>
    </row>
    <row r="80" spans="1:35" ht="13.5" thickBot="1" x14ac:dyDescent="0.25">
      <c r="A80" s="37">
        <v>1612590129403</v>
      </c>
      <c r="B80" s="38" t="s">
        <v>329</v>
      </c>
      <c r="C80" s="39" t="s">
        <v>92</v>
      </c>
      <c r="D80" s="40"/>
      <c r="E80" s="40"/>
      <c r="F80" s="40">
        <v>0</v>
      </c>
      <c r="G80" s="40"/>
      <c r="H80" s="40">
        <f>VLOOKUP($A80,'[15]Compiled Income'!$B$5:$AI$268,9,FALSE)</f>
        <v>131845</v>
      </c>
      <c r="I80" s="40">
        <f>VLOOKUP(A80,'[15]Compiled Income'!$B$5:$AI$268,14,FALSE)</f>
        <v>0</v>
      </c>
      <c r="J80" s="40">
        <f>VLOOKUP(A80,'[15]Compiled Income'!$B$5:$AI$268,15,FALSE)</f>
        <v>0</v>
      </c>
      <c r="K80" s="40">
        <f>VLOOKUP(A80,'[15]Compiled Income'!$B$5:$AI$268,16,FALSE)</f>
        <v>0</v>
      </c>
      <c r="L80" s="40">
        <f>VLOOKUP(A80,'[15]Compiled Income'!$B$5:$AI$268,12,FALSE)+VLOOKUP(A80,'[15]Compiled Income'!$B$5:$AI$268,13,FALSE)</f>
        <v>0</v>
      </c>
      <c r="M80" s="40">
        <f>VLOOKUP(A80,'[15]Compiled Income'!$B$5:$AI$268,10,FALSE)</f>
        <v>0</v>
      </c>
      <c r="N80" s="41">
        <f t="shared" si="8"/>
        <v>131845</v>
      </c>
      <c r="O80" s="42">
        <f>VLOOKUP(A80,'[16]2015-16 Budget (June 2016)'!$B$7:$K$270,10,FALSE)</f>
        <v>6382</v>
      </c>
      <c r="P80" s="42">
        <v>0</v>
      </c>
      <c r="Q80" s="41">
        <f t="shared" si="9"/>
        <v>6382</v>
      </c>
      <c r="R80" s="40">
        <f t="shared" si="10"/>
        <v>138227</v>
      </c>
      <c r="S80" s="40">
        <f>VLOOKUP($A80,'[15]Compiled Income'!$B$5:$AI$268,5,FALSE)</f>
        <v>20549</v>
      </c>
      <c r="T80" s="40">
        <f>VLOOKUP($A80,'[15]Compiled Income'!$B$5:$AI$268,6,FALSE)</f>
        <v>0</v>
      </c>
      <c r="U80" s="41">
        <f t="shared" si="11"/>
        <v>20549</v>
      </c>
      <c r="V80" s="41" t="str">
        <f>IF(VLOOKUP(A80,[17]FederalExpenditureReport!$E$3:$AE$237,26,FALSE)&gt;0,"Yes","No")</f>
        <v>No</v>
      </c>
      <c r="W80" s="40">
        <f t="shared" si="12"/>
        <v>20549</v>
      </c>
      <c r="X80" s="41">
        <f>VLOOKUP($A80,'[15]Compiled Income'!$B$5:$AI$268,24,FALSE)</f>
        <v>26749</v>
      </c>
      <c r="Y80" s="41">
        <f>VLOOKUP($A80,'[15]Compiled Income'!$B$5:$AI$268,28,FALSE)</f>
        <v>0</v>
      </c>
      <c r="Z80" s="41">
        <f>VLOOKUP($A80,'[15]Compiled Income'!$B$5:$AI$268,32,FALSE)</f>
        <v>0</v>
      </c>
      <c r="AA80" s="40">
        <f>VLOOKUP(A80,'[18]2016-17 Budget (June 2016)'!$C$7:$U$301,18,FALSE)</f>
        <v>197589</v>
      </c>
      <c r="AB80" s="40"/>
      <c r="AC80" s="40">
        <f t="shared" si="13"/>
        <v>197589</v>
      </c>
      <c r="AD80" s="40">
        <f>VLOOKUP($A80,'[18]2016-17 Budget (June 2016)'!$C$7:$U$301,10,FALSE)</f>
        <v>9733</v>
      </c>
      <c r="AE80" s="40">
        <f t="shared" si="14"/>
        <v>207322</v>
      </c>
      <c r="AF80" s="40">
        <f>VLOOKUP($A80,'[18]2016-17 Budget (June 2016)'!$C$7:$U$301,19,FALSE)</f>
        <v>36000</v>
      </c>
      <c r="AG80" s="40"/>
      <c r="AH80" s="40">
        <f t="shared" si="15"/>
        <v>36000</v>
      </c>
      <c r="AI80" s="40">
        <v>0</v>
      </c>
    </row>
    <row r="81" spans="1:35" ht="13.5" thickBot="1" x14ac:dyDescent="0.25">
      <c r="A81" s="37">
        <v>1100176002000</v>
      </c>
      <c r="B81" s="38" t="s">
        <v>329</v>
      </c>
      <c r="C81" s="39" t="s">
        <v>93</v>
      </c>
      <c r="D81" s="40"/>
      <c r="E81" s="40"/>
      <c r="F81" s="40">
        <v>0</v>
      </c>
      <c r="G81" s="40"/>
      <c r="H81" s="40">
        <f>VLOOKUP($A81,'[15]Compiled Income'!$B$5:$AI$268,9,FALSE)</f>
        <v>207424</v>
      </c>
      <c r="I81" s="40">
        <f>VLOOKUP(A81,'[15]Compiled Income'!$B$5:$AI$268,14,FALSE)</f>
        <v>3441</v>
      </c>
      <c r="J81" s="40">
        <f>VLOOKUP(A81,'[15]Compiled Income'!$B$5:$AI$268,15,FALSE)</f>
        <v>0</v>
      </c>
      <c r="K81" s="40">
        <f>VLOOKUP(A81,'[15]Compiled Income'!$B$5:$AI$268,16,FALSE)</f>
        <v>0</v>
      </c>
      <c r="L81" s="40">
        <f>VLOOKUP(A81,'[15]Compiled Income'!$B$5:$AI$268,12,FALSE)+VLOOKUP(A81,'[15]Compiled Income'!$B$5:$AI$268,13,FALSE)</f>
        <v>0</v>
      </c>
      <c r="M81" s="40">
        <f>VLOOKUP(A81,'[15]Compiled Income'!$B$5:$AI$268,10,FALSE)</f>
        <v>0</v>
      </c>
      <c r="N81" s="41">
        <f t="shared" si="8"/>
        <v>210865</v>
      </c>
      <c r="O81" s="42">
        <f>VLOOKUP(A81,'[16]2015-16 Budget (June 2016)'!$B$7:$K$270,10,FALSE)</f>
        <v>10930</v>
      </c>
      <c r="P81" s="42">
        <v>143</v>
      </c>
      <c r="Q81" s="41">
        <f t="shared" si="9"/>
        <v>11073</v>
      </c>
      <c r="R81" s="40">
        <f t="shared" si="10"/>
        <v>221938</v>
      </c>
      <c r="S81" s="40">
        <f>VLOOKUP($A81,'[15]Compiled Income'!$B$5:$AI$268,5,FALSE)</f>
        <v>54755</v>
      </c>
      <c r="T81" s="40">
        <f>VLOOKUP($A81,'[15]Compiled Income'!$B$5:$AI$268,6,FALSE)</f>
        <v>0</v>
      </c>
      <c r="U81" s="41">
        <f t="shared" si="11"/>
        <v>54755</v>
      </c>
      <c r="V81" s="41" t="str">
        <f>IF(VLOOKUP(A81,[17]FederalExpenditureReport!$E$3:$AE$237,26,FALSE)&gt;0,"Yes","No")</f>
        <v>No</v>
      </c>
      <c r="W81" s="40">
        <f t="shared" si="12"/>
        <v>54755</v>
      </c>
      <c r="X81" s="41">
        <f>VLOOKUP($A81,'[15]Compiled Income'!$B$5:$AI$268,24,FALSE)</f>
        <v>45198</v>
      </c>
      <c r="Y81" s="41">
        <f>VLOOKUP($A81,'[15]Compiled Income'!$B$5:$AI$268,28,FALSE)</f>
        <v>0</v>
      </c>
      <c r="Z81" s="41">
        <f>VLOOKUP($A81,'[15]Compiled Income'!$B$5:$AI$268,32,FALSE)</f>
        <v>0</v>
      </c>
      <c r="AA81" s="40">
        <f>VLOOKUP(A81,'[18]2016-17 Budget (June 2016)'!$C$7:$U$301,18,FALSE)</f>
        <v>209289</v>
      </c>
      <c r="AB81" s="40"/>
      <c r="AC81" s="40">
        <f t="shared" si="13"/>
        <v>209289</v>
      </c>
      <c r="AD81" s="40">
        <f>VLOOKUP($A81,'[18]2016-17 Budget (June 2016)'!$C$7:$U$301,10,FALSE)</f>
        <v>11111</v>
      </c>
      <c r="AE81" s="40">
        <f t="shared" si="14"/>
        <v>220400</v>
      </c>
      <c r="AF81" s="40">
        <f>VLOOKUP($A81,'[18]2016-17 Budget (June 2016)'!$C$7:$U$301,19,FALSE)</f>
        <v>57375</v>
      </c>
      <c r="AG81" s="40"/>
      <c r="AH81" s="40">
        <f t="shared" si="15"/>
        <v>57375</v>
      </c>
      <c r="AI81" s="40">
        <v>50494</v>
      </c>
    </row>
    <row r="82" spans="1:35" ht="13.5" thickBot="1" x14ac:dyDescent="0.25">
      <c r="A82" s="37">
        <v>1612590115592</v>
      </c>
      <c r="B82" s="38" t="s">
        <v>329</v>
      </c>
      <c r="C82" s="39" t="s">
        <v>94</v>
      </c>
      <c r="D82" s="40"/>
      <c r="E82" s="40"/>
      <c r="F82" s="40">
        <v>0</v>
      </c>
      <c r="G82" s="40"/>
      <c r="H82" s="40">
        <f>VLOOKUP($A82,'[15]Compiled Income'!$B$5:$AI$268,9,FALSE)</f>
        <v>192032</v>
      </c>
      <c r="I82" s="40">
        <f>VLOOKUP(A82,'[15]Compiled Income'!$B$5:$AI$268,14,FALSE)</f>
        <v>3302</v>
      </c>
      <c r="J82" s="40">
        <f>VLOOKUP(A82,'[15]Compiled Income'!$B$5:$AI$268,15,FALSE)</f>
        <v>0</v>
      </c>
      <c r="K82" s="40">
        <f>VLOOKUP(A82,'[15]Compiled Income'!$B$5:$AI$268,16,FALSE)</f>
        <v>9000</v>
      </c>
      <c r="L82" s="40">
        <f>VLOOKUP(A82,'[15]Compiled Income'!$B$5:$AI$268,12,FALSE)+VLOOKUP(A82,'[15]Compiled Income'!$B$5:$AI$268,13,FALSE)</f>
        <v>-245</v>
      </c>
      <c r="M82" s="40">
        <f>VLOOKUP(A82,'[15]Compiled Income'!$B$5:$AI$268,10,FALSE)</f>
        <v>0</v>
      </c>
      <c r="N82" s="41">
        <f t="shared" si="8"/>
        <v>204089</v>
      </c>
      <c r="O82" s="42">
        <f>VLOOKUP(A82,'[16]2015-16 Budget (June 2016)'!$B$7:$K$270,10,FALSE)</f>
        <v>10150</v>
      </c>
      <c r="P82" s="42">
        <v>138</v>
      </c>
      <c r="Q82" s="41">
        <f t="shared" si="9"/>
        <v>10288</v>
      </c>
      <c r="R82" s="40">
        <f t="shared" si="10"/>
        <v>214377</v>
      </c>
      <c r="S82" s="40">
        <f>VLOOKUP($A82,'[15]Compiled Income'!$B$5:$AI$268,5,FALSE)</f>
        <v>51497</v>
      </c>
      <c r="T82" s="40">
        <f>VLOOKUP($A82,'[15]Compiled Income'!$B$5:$AI$268,6,FALSE)</f>
        <v>0</v>
      </c>
      <c r="U82" s="41">
        <f t="shared" si="11"/>
        <v>51497</v>
      </c>
      <c r="V82" s="41" t="str">
        <f>IF(VLOOKUP(A82,[17]FederalExpenditureReport!$E$3:$AE$237,26,FALSE)&gt;0,"Yes","No")</f>
        <v>No</v>
      </c>
      <c r="W82" s="40">
        <f t="shared" si="12"/>
        <v>51497</v>
      </c>
      <c r="X82" s="41">
        <f>VLOOKUP($A82,'[15]Compiled Income'!$B$5:$AI$268,24,FALSE)</f>
        <v>4141</v>
      </c>
      <c r="Y82" s="41">
        <f>VLOOKUP($A82,'[15]Compiled Income'!$B$5:$AI$268,28,FALSE)</f>
        <v>0</v>
      </c>
      <c r="Z82" s="41">
        <f>VLOOKUP($A82,'[15]Compiled Income'!$B$5:$AI$268,32,FALSE)</f>
        <v>0</v>
      </c>
      <c r="AA82" s="40">
        <f>VLOOKUP(A82,'[18]2016-17 Budget (June 2016)'!$C$7:$U$301,18,FALSE)</f>
        <v>191583</v>
      </c>
      <c r="AB82" s="40"/>
      <c r="AC82" s="40">
        <f t="shared" si="13"/>
        <v>191583</v>
      </c>
      <c r="AD82" s="40">
        <f>VLOOKUP($A82,'[18]2016-17 Budget (June 2016)'!$C$7:$U$301,10,FALSE)</f>
        <v>10165</v>
      </c>
      <c r="AE82" s="40">
        <f t="shared" si="14"/>
        <v>201748</v>
      </c>
      <c r="AF82" s="40">
        <f>VLOOKUP($A82,'[18]2016-17 Budget (June 2016)'!$C$7:$U$301,19,FALSE)</f>
        <v>52375</v>
      </c>
      <c r="AG82" s="40"/>
      <c r="AH82" s="40">
        <f t="shared" si="15"/>
        <v>52375</v>
      </c>
      <c r="AI82" s="40">
        <v>48467</v>
      </c>
    </row>
    <row r="83" spans="1:35" ht="13.5" thickBot="1" x14ac:dyDescent="0.25">
      <c r="A83" s="37">
        <v>1100170112607</v>
      </c>
      <c r="B83" s="38" t="s">
        <v>330</v>
      </c>
      <c r="C83" s="39" t="s">
        <v>95</v>
      </c>
      <c r="D83" s="40"/>
      <c r="E83" s="40"/>
      <c r="F83" s="40">
        <v>0</v>
      </c>
      <c r="G83" s="40"/>
      <c r="H83" s="40">
        <f>VLOOKUP($A83,'[15]Compiled Income'!$B$5:$AI$268,9,FALSE)</f>
        <v>181224</v>
      </c>
      <c r="I83" s="40">
        <f>VLOOKUP(A83,'[15]Compiled Income'!$B$5:$AI$268,14,FALSE)</f>
        <v>2899</v>
      </c>
      <c r="J83" s="40">
        <f>VLOOKUP(A83,'[15]Compiled Income'!$B$5:$AI$268,15,FALSE)</f>
        <v>6664.0349999999999</v>
      </c>
      <c r="K83" s="40">
        <f>VLOOKUP(A83,'[15]Compiled Income'!$B$5:$AI$268,16,FALSE)</f>
        <v>0</v>
      </c>
      <c r="L83" s="40">
        <f>VLOOKUP(A83,'[15]Compiled Income'!$B$5:$AI$268,12,FALSE)+VLOOKUP(A83,'[15]Compiled Income'!$B$5:$AI$268,13,FALSE)</f>
        <v>-139</v>
      </c>
      <c r="M83" s="40">
        <f>VLOOKUP(A83,'[15]Compiled Income'!$B$5:$AI$268,10,FALSE)</f>
        <v>0</v>
      </c>
      <c r="N83" s="41">
        <f t="shared" si="8"/>
        <v>190648.035</v>
      </c>
      <c r="O83" s="42">
        <f>VLOOKUP(A83,'[16]2015-16 Budget (June 2016)'!$B$7:$K$270,10,FALSE)</f>
        <v>9621</v>
      </c>
      <c r="P83" s="42">
        <v>121</v>
      </c>
      <c r="Q83" s="41">
        <f t="shared" si="9"/>
        <v>9742</v>
      </c>
      <c r="R83" s="40">
        <f t="shared" si="10"/>
        <v>200390.035</v>
      </c>
      <c r="S83" s="40">
        <f>VLOOKUP($A83,'[15]Compiled Income'!$B$5:$AI$268,5,FALSE)</f>
        <v>49492</v>
      </c>
      <c r="T83" s="40">
        <f>VLOOKUP($A83,'[15]Compiled Income'!$B$5:$AI$268,6,FALSE)</f>
        <v>0</v>
      </c>
      <c r="U83" s="41">
        <f t="shared" si="11"/>
        <v>49492</v>
      </c>
      <c r="V83" s="41" t="str">
        <f>IF(VLOOKUP(A83,[17]FederalExpenditureReport!$E$3:$AE$237,26,FALSE)&gt;0,"Yes","No")</f>
        <v>No</v>
      </c>
      <c r="W83" s="40">
        <f t="shared" si="12"/>
        <v>49492</v>
      </c>
      <c r="X83" s="41">
        <f>VLOOKUP($A83,'[15]Compiled Income'!$B$5:$AI$268,24,FALSE)</f>
        <v>30000</v>
      </c>
      <c r="Y83" s="41">
        <f>VLOOKUP($A83,'[15]Compiled Income'!$B$5:$AI$268,28,FALSE)</f>
        <v>0</v>
      </c>
      <c r="Z83" s="41">
        <f>VLOOKUP($A83,'[15]Compiled Income'!$B$5:$AI$268,32,FALSE)</f>
        <v>0</v>
      </c>
      <c r="AA83" s="40">
        <f>VLOOKUP(A83,'[18]2016-17 Budget (June 2016)'!$C$7:$U$301,18,FALSE)</f>
        <v>184357</v>
      </c>
      <c r="AB83" s="40"/>
      <c r="AC83" s="40">
        <f t="shared" si="13"/>
        <v>184357</v>
      </c>
      <c r="AD83" s="40">
        <f>VLOOKUP($A83,'[18]2016-17 Budget (June 2016)'!$C$7:$U$301,10,FALSE)</f>
        <v>9801</v>
      </c>
      <c r="AE83" s="40">
        <f t="shared" si="14"/>
        <v>194158</v>
      </c>
      <c r="AF83" s="40">
        <f>VLOOKUP($A83,'[18]2016-17 Budget (June 2016)'!$C$7:$U$301,19,FALSE)</f>
        <v>50875</v>
      </c>
      <c r="AG83" s="40"/>
      <c r="AH83" s="40">
        <f t="shared" si="15"/>
        <v>50875</v>
      </c>
      <c r="AI83" s="40">
        <v>42541</v>
      </c>
    </row>
    <row r="84" spans="1:35" ht="13.5" thickBot="1" x14ac:dyDescent="0.25">
      <c r="A84" s="37">
        <v>38684780107300</v>
      </c>
      <c r="B84" s="38" t="s">
        <v>330</v>
      </c>
      <c r="C84" s="39" t="s">
        <v>96</v>
      </c>
      <c r="D84" s="40"/>
      <c r="E84" s="40"/>
      <c r="F84" s="40">
        <v>0</v>
      </c>
      <c r="G84" s="40"/>
      <c r="H84" s="40">
        <f>VLOOKUP($A84,'[15]Compiled Income'!$B$5:$AI$268,9,FALSE)</f>
        <v>151255</v>
      </c>
      <c r="I84" s="40">
        <f>VLOOKUP(A84,'[15]Compiled Income'!$B$5:$AI$268,14,FALSE)</f>
        <v>3258</v>
      </c>
      <c r="J84" s="40">
        <f>VLOOKUP(A84,'[15]Compiled Income'!$B$5:$AI$268,15,FALSE)</f>
        <v>0</v>
      </c>
      <c r="K84" s="40">
        <f>VLOOKUP(A84,'[15]Compiled Income'!$B$5:$AI$268,16,FALSE)</f>
        <v>0</v>
      </c>
      <c r="L84" s="40">
        <f>VLOOKUP(A84,'[15]Compiled Income'!$B$5:$AI$268,12,FALSE)+VLOOKUP(A84,'[15]Compiled Income'!$B$5:$AI$268,13,FALSE)</f>
        <v>-72</v>
      </c>
      <c r="M84" s="40">
        <f>VLOOKUP(A84,'[15]Compiled Income'!$B$5:$AI$268,10,FALSE)</f>
        <v>0</v>
      </c>
      <c r="N84" s="41">
        <f t="shared" si="8"/>
        <v>154441</v>
      </c>
      <c r="O84" s="42">
        <f>VLOOKUP(A84,'[16]2015-16 Budget (June 2016)'!$B$7:$K$270,10,FALSE)</f>
        <v>8178</v>
      </c>
      <c r="P84" s="42">
        <v>136</v>
      </c>
      <c r="Q84" s="41">
        <f t="shared" si="9"/>
        <v>8314</v>
      </c>
      <c r="R84" s="40">
        <f t="shared" si="10"/>
        <v>162755</v>
      </c>
      <c r="S84" s="40">
        <f>VLOOKUP($A84,'[15]Compiled Income'!$B$5:$AI$268,5,FALSE)</f>
        <v>45107</v>
      </c>
      <c r="T84" s="40">
        <f>VLOOKUP($A84,'[15]Compiled Income'!$B$5:$AI$268,6,FALSE)</f>
        <v>0</v>
      </c>
      <c r="U84" s="41">
        <f t="shared" si="11"/>
        <v>45107</v>
      </c>
      <c r="V84" s="41" t="str">
        <f>IF(VLOOKUP(A84,[17]FederalExpenditureReport!$E$3:$AE$237,26,FALSE)&gt;0,"Yes","No")</f>
        <v>No</v>
      </c>
      <c r="W84" s="40">
        <f t="shared" si="12"/>
        <v>154973</v>
      </c>
      <c r="X84" s="41">
        <f>VLOOKUP($A84,'[15]Compiled Income'!$B$5:$AI$268,24,FALSE)</f>
        <v>60000</v>
      </c>
      <c r="Y84" s="41">
        <f>VLOOKUP($A84,'[15]Compiled Income'!$B$5:$AI$268,28,FALSE)</f>
        <v>0</v>
      </c>
      <c r="Z84" s="41">
        <f>VLOOKUP($A84,'[15]Compiled Income'!$B$5:$AI$268,32,FALSE)</f>
        <v>109866</v>
      </c>
      <c r="AA84" s="40">
        <f>VLOOKUP(A84,'[18]2016-17 Budget (June 2016)'!$C$7:$U$301,18,FALSE)</f>
        <v>154391</v>
      </c>
      <c r="AB84" s="40"/>
      <c r="AC84" s="40">
        <f t="shared" si="13"/>
        <v>154391</v>
      </c>
      <c r="AD84" s="40">
        <f>VLOOKUP($A84,'[18]2016-17 Budget (June 2016)'!$C$7:$U$301,10,FALSE)</f>
        <v>8204</v>
      </c>
      <c r="AE84" s="40">
        <f t="shared" si="14"/>
        <v>162595</v>
      </c>
      <c r="AF84" s="40">
        <f>VLOOKUP($A84,'[18]2016-17 Budget (June 2016)'!$C$7:$U$301,19,FALSE)</f>
        <v>42500</v>
      </c>
      <c r="AG84" s="40"/>
      <c r="AH84" s="40">
        <f t="shared" si="15"/>
        <v>42500</v>
      </c>
      <c r="AI84" s="40">
        <v>47812</v>
      </c>
    </row>
    <row r="85" spans="1:35" ht="13.5" thickBot="1" x14ac:dyDescent="0.25">
      <c r="A85" s="37">
        <v>1611920113902</v>
      </c>
      <c r="B85" s="38" t="s">
        <v>330</v>
      </c>
      <c r="C85" s="39" t="s">
        <v>97</v>
      </c>
      <c r="D85" s="40"/>
      <c r="E85" s="40"/>
      <c r="F85" s="40">
        <v>0</v>
      </c>
      <c r="G85" s="40"/>
      <c r="H85" s="40">
        <f>VLOOKUP($A85,'[15]Compiled Income'!$B$5:$AI$268,9,FALSE)</f>
        <v>209419</v>
      </c>
      <c r="I85" s="40">
        <f>VLOOKUP(A85,'[15]Compiled Income'!$B$5:$AI$268,14,FALSE)</f>
        <v>3924</v>
      </c>
      <c r="J85" s="40">
        <f>VLOOKUP(A85,'[15]Compiled Income'!$B$5:$AI$268,15,FALSE)</f>
        <v>0</v>
      </c>
      <c r="K85" s="40">
        <f>VLOOKUP(A85,'[15]Compiled Income'!$B$5:$AI$268,16,FALSE)</f>
        <v>0</v>
      </c>
      <c r="L85" s="40">
        <f>VLOOKUP(A85,'[15]Compiled Income'!$B$5:$AI$268,12,FALSE)+VLOOKUP(A85,'[15]Compiled Income'!$B$5:$AI$268,13,FALSE)</f>
        <v>0</v>
      </c>
      <c r="M85" s="40">
        <f>VLOOKUP(A85,'[15]Compiled Income'!$B$5:$AI$268,10,FALSE)</f>
        <v>0</v>
      </c>
      <c r="N85" s="41">
        <f t="shared" si="8"/>
        <v>213343</v>
      </c>
      <c r="O85" s="42">
        <f>VLOOKUP(A85,'[16]2015-16 Budget (June 2016)'!$B$7:$K$270,10,FALSE)</f>
        <v>11169</v>
      </c>
      <c r="P85" s="42">
        <v>163</v>
      </c>
      <c r="Q85" s="41">
        <f t="shared" si="9"/>
        <v>11332</v>
      </c>
      <c r="R85" s="40">
        <f t="shared" si="10"/>
        <v>224675</v>
      </c>
      <c r="S85" s="40">
        <f>VLOOKUP($A85,'[15]Compiled Income'!$B$5:$AI$268,5,FALSE)</f>
        <v>58639</v>
      </c>
      <c r="T85" s="40">
        <f>VLOOKUP($A85,'[15]Compiled Income'!$B$5:$AI$268,6,FALSE)</f>
        <v>0</v>
      </c>
      <c r="U85" s="41">
        <f t="shared" si="11"/>
        <v>58639</v>
      </c>
      <c r="V85" s="41" t="str">
        <f>IF(VLOOKUP(A85,[17]FederalExpenditureReport!$E$3:$AE$237,26,FALSE)&gt;0,"Yes","No")</f>
        <v>No</v>
      </c>
      <c r="W85" s="40">
        <f t="shared" si="12"/>
        <v>58639</v>
      </c>
      <c r="X85" s="41">
        <f>VLOOKUP($A85,'[15]Compiled Income'!$B$5:$AI$268,24,FALSE)</f>
        <v>51000</v>
      </c>
      <c r="Y85" s="41">
        <f>VLOOKUP($A85,'[15]Compiled Income'!$B$5:$AI$268,28,FALSE)</f>
        <v>0</v>
      </c>
      <c r="Z85" s="41">
        <f>VLOOKUP($A85,'[15]Compiled Income'!$B$5:$AI$268,32,FALSE)</f>
        <v>0</v>
      </c>
      <c r="AA85" s="40">
        <f>VLOOKUP(A85,'[18]2016-17 Budget (June 2016)'!$C$7:$U$301,18,FALSE)</f>
        <v>265688</v>
      </c>
      <c r="AB85" s="40"/>
      <c r="AC85" s="40">
        <f t="shared" si="13"/>
        <v>265688</v>
      </c>
      <c r="AD85" s="40">
        <f>VLOOKUP($A85,'[18]2016-17 Budget (June 2016)'!$C$7:$U$301,10,FALSE)</f>
        <v>13477</v>
      </c>
      <c r="AE85" s="40">
        <f t="shared" si="14"/>
        <v>279165</v>
      </c>
      <c r="AF85" s="40">
        <f>VLOOKUP($A85,'[18]2016-17 Budget (June 2016)'!$C$7:$U$301,19,FALSE)</f>
        <v>57750</v>
      </c>
      <c r="AG85" s="40"/>
      <c r="AH85" s="40">
        <f t="shared" si="15"/>
        <v>57750</v>
      </c>
      <c r="AI85" s="40">
        <v>57578</v>
      </c>
    </row>
    <row r="86" spans="1:35" ht="13.5" thickBot="1" x14ac:dyDescent="0.25">
      <c r="A86" s="37">
        <v>38767030121814</v>
      </c>
      <c r="B86" s="38" t="s">
        <v>331</v>
      </c>
      <c r="C86" s="39" t="s">
        <v>98</v>
      </c>
      <c r="D86" s="40"/>
      <c r="E86" s="40"/>
      <c r="F86" s="40">
        <v>0</v>
      </c>
      <c r="G86" s="40"/>
      <c r="H86" s="40">
        <f>VLOOKUP($A86,'[15]Compiled Income'!$B$5:$AI$268,9,FALSE)</f>
        <v>32131</v>
      </c>
      <c r="I86" s="40">
        <f>VLOOKUP(A86,'[15]Compiled Income'!$B$5:$AI$268,14,FALSE)</f>
        <v>908</v>
      </c>
      <c r="J86" s="40">
        <f>VLOOKUP(A86,'[15]Compiled Income'!$B$5:$AI$268,15,FALSE)</f>
        <v>0</v>
      </c>
      <c r="K86" s="40">
        <f>VLOOKUP(A86,'[15]Compiled Income'!$B$5:$AI$268,16,FALSE)</f>
        <v>0</v>
      </c>
      <c r="L86" s="40">
        <f>VLOOKUP(A86,'[15]Compiled Income'!$B$5:$AI$268,12,FALSE)+VLOOKUP(A86,'[15]Compiled Income'!$B$5:$AI$268,13,FALSE)</f>
        <v>0</v>
      </c>
      <c r="M86" s="40">
        <f>VLOOKUP(A86,'[15]Compiled Income'!$B$5:$AI$268,10,FALSE)</f>
        <v>0</v>
      </c>
      <c r="N86" s="41">
        <f t="shared" si="8"/>
        <v>33039</v>
      </c>
      <c r="O86" s="42">
        <f>VLOOKUP(A86,'[16]2015-16 Budget (June 2016)'!$B$7:$K$270,10,FALSE)</f>
        <v>1800</v>
      </c>
      <c r="P86" s="42">
        <v>38</v>
      </c>
      <c r="Q86" s="41">
        <f t="shared" si="9"/>
        <v>1838</v>
      </c>
      <c r="R86" s="40">
        <f t="shared" si="10"/>
        <v>34877</v>
      </c>
      <c r="S86" s="40">
        <f>VLOOKUP($A86,'[15]Compiled Income'!$B$5:$AI$268,5,FALSE)</f>
        <v>11151</v>
      </c>
      <c r="T86" s="40">
        <f>VLOOKUP($A86,'[15]Compiled Income'!$B$5:$AI$268,6,FALSE)</f>
        <v>0</v>
      </c>
      <c r="U86" s="41">
        <f t="shared" si="11"/>
        <v>11151</v>
      </c>
      <c r="V86" s="41" t="s">
        <v>321</v>
      </c>
      <c r="W86" s="40">
        <f t="shared" si="12"/>
        <v>11151</v>
      </c>
      <c r="X86" s="41">
        <f>VLOOKUP($A86,'[15]Compiled Income'!$B$5:$AI$268,24,FALSE)</f>
        <v>0</v>
      </c>
      <c r="Y86" s="41">
        <f>VLOOKUP($A86,'[15]Compiled Income'!$B$5:$AI$268,28,FALSE)</f>
        <v>0</v>
      </c>
      <c r="Z86" s="41">
        <f>VLOOKUP($A86,'[15]Compiled Income'!$B$5:$AI$268,32,FALSE)</f>
        <v>0</v>
      </c>
      <c r="AA86" s="40"/>
      <c r="AB86" s="40"/>
      <c r="AC86" s="40">
        <f t="shared" si="13"/>
        <v>0</v>
      </c>
      <c r="AD86" s="40"/>
      <c r="AE86" s="40">
        <f t="shared" si="14"/>
        <v>0</v>
      </c>
      <c r="AF86" s="40"/>
      <c r="AG86" s="40"/>
      <c r="AH86" s="40">
        <f t="shared" si="15"/>
        <v>0</v>
      </c>
      <c r="AI86" s="40">
        <v>13323</v>
      </c>
    </row>
    <row r="87" spans="1:35" ht="13.5" thickBot="1" x14ac:dyDescent="0.25">
      <c r="A87" s="37">
        <v>43104390121780</v>
      </c>
      <c r="B87" s="38" t="s">
        <v>331</v>
      </c>
      <c r="C87" s="39" t="s">
        <v>99</v>
      </c>
      <c r="D87" s="40"/>
      <c r="E87" s="40"/>
      <c r="F87" s="40">
        <v>0</v>
      </c>
      <c r="G87" s="40"/>
      <c r="H87" s="40">
        <f>VLOOKUP($A87,'[15]Compiled Income'!$B$5:$AI$268,9,FALSE)</f>
        <v>105362</v>
      </c>
      <c r="I87" s="40">
        <f>VLOOKUP(A87,'[15]Compiled Income'!$B$5:$AI$268,14,FALSE)</f>
        <v>2388</v>
      </c>
      <c r="J87" s="40">
        <f>VLOOKUP(A87,'[15]Compiled Income'!$B$5:$AI$268,15,FALSE)</f>
        <v>0</v>
      </c>
      <c r="K87" s="40">
        <f>VLOOKUP(A87,'[15]Compiled Income'!$B$5:$AI$268,16,FALSE)</f>
        <v>0</v>
      </c>
      <c r="L87" s="40">
        <f>VLOOKUP(A87,'[15]Compiled Income'!$B$5:$AI$268,12,FALSE)+VLOOKUP(A87,'[15]Compiled Income'!$B$5:$AI$268,13,FALSE)</f>
        <v>0</v>
      </c>
      <c r="M87" s="40">
        <f>VLOOKUP(A87,'[15]Compiled Income'!$B$5:$AI$268,10,FALSE)</f>
        <v>0</v>
      </c>
      <c r="N87" s="41">
        <f t="shared" si="8"/>
        <v>107750</v>
      </c>
      <c r="O87" s="42">
        <f>VLOOKUP(A87,'[16]2015-16 Budget (June 2016)'!$B$7:$K$270,10,FALSE)</f>
        <v>6086</v>
      </c>
      <c r="P87" s="42">
        <v>100</v>
      </c>
      <c r="Q87" s="41">
        <f t="shared" si="9"/>
        <v>6186</v>
      </c>
      <c r="R87" s="40">
        <f t="shared" si="10"/>
        <v>113936</v>
      </c>
      <c r="S87" s="40">
        <f>VLOOKUP($A87,'[15]Compiled Income'!$B$5:$AI$268,5,FALSE)</f>
        <v>40972</v>
      </c>
      <c r="T87" s="40">
        <f>VLOOKUP($A87,'[15]Compiled Income'!$B$5:$AI$268,6,FALSE)</f>
        <v>0</v>
      </c>
      <c r="U87" s="41">
        <f t="shared" si="11"/>
        <v>40972</v>
      </c>
      <c r="V87" s="41" t="str">
        <f>IF(VLOOKUP(A87,[17]FederalExpenditureReport!$E$3:$AE$237,26,FALSE)&gt;0,"Yes","No")</f>
        <v>No</v>
      </c>
      <c r="W87" s="40">
        <f t="shared" si="12"/>
        <v>40972</v>
      </c>
      <c r="X87" s="41">
        <f>VLOOKUP($A87,'[15]Compiled Income'!$B$5:$AI$268,24,FALSE)</f>
        <v>24000</v>
      </c>
      <c r="Y87" s="41">
        <f>VLOOKUP($A87,'[15]Compiled Income'!$B$5:$AI$268,28,FALSE)</f>
        <v>0</v>
      </c>
      <c r="Z87" s="41">
        <f>VLOOKUP($A87,'[15]Compiled Income'!$B$5:$AI$268,32,FALSE)</f>
        <v>0</v>
      </c>
      <c r="AA87" s="40">
        <f>VLOOKUP(A87,'[18]2016-17 Budget (June 2016)'!$C$7:$U$301,18,FALSE)</f>
        <v>108290</v>
      </c>
      <c r="AB87" s="40"/>
      <c r="AC87" s="40">
        <f t="shared" si="13"/>
        <v>108290</v>
      </c>
      <c r="AD87" s="40">
        <f>VLOOKUP($A87,'[18]2016-17 Budget (June 2016)'!$C$7:$U$301,10,FALSE)</f>
        <v>5720</v>
      </c>
      <c r="AE87" s="40">
        <f t="shared" si="14"/>
        <v>114010</v>
      </c>
      <c r="AF87" s="40">
        <f>VLOOKUP($A87,'[18]2016-17 Budget (June 2016)'!$C$7:$U$301,19,FALSE)</f>
        <v>29000</v>
      </c>
      <c r="AG87" s="40"/>
      <c r="AH87" s="40">
        <f t="shared" si="15"/>
        <v>29000</v>
      </c>
      <c r="AI87" s="40">
        <v>35045</v>
      </c>
    </row>
    <row r="88" spans="1:35" ht="13.5" thickBot="1" x14ac:dyDescent="0.25">
      <c r="A88" s="37">
        <v>34103480124651</v>
      </c>
      <c r="B88" s="38" t="s">
        <v>100</v>
      </c>
      <c r="C88" s="39" t="s">
        <v>100</v>
      </c>
      <c r="D88" s="40"/>
      <c r="E88" s="40"/>
      <c r="F88" s="40">
        <v>0</v>
      </c>
      <c r="G88" s="40"/>
      <c r="H88" s="40">
        <f>VLOOKUP($A88,'[15]Compiled Income'!$B$5:$AI$268,9,FALSE)</f>
        <v>523258</v>
      </c>
      <c r="I88" s="40">
        <f>VLOOKUP(A88,'[15]Compiled Income'!$B$5:$AI$268,14,FALSE)</f>
        <v>5844</v>
      </c>
      <c r="J88" s="40">
        <f>VLOOKUP(A88,'[15]Compiled Income'!$B$5:$AI$268,15,FALSE)</f>
        <v>0</v>
      </c>
      <c r="K88" s="40">
        <f>VLOOKUP(A88,'[15]Compiled Income'!$B$5:$AI$268,16,FALSE)</f>
        <v>0</v>
      </c>
      <c r="L88" s="40">
        <f>VLOOKUP(A88,'[15]Compiled Income'!$B$5:$AI$268,12,FALSE)+VLOOKUP(A88,'[15]Compiled Income'!$B$5:$AI$268,13,FALSE)</f>
        <v>4</v>
      </c>
      <c r="M88" s="40">
        <f>VLOOKUP(A88,'[15]Compiled Income'!$B$5:$AI$268,10,FALSE)</f>
        <v>0</v>
      </c>
      <c r="N88" s="41">
        <f t="shared" si="8"/>
        <v>529106</v>
      </c>
      <c r="O88" s="42">
        <f>VLOOKUP(A88,'[16]2015-16 Budget (June 2016)'!$B$7:$K$270,10,FALSE)</f>
        <v>26554</v>
      </c>
      <c r="P88" s="42">
        <v>243</v>
      </c>
      <c r="Q88" s="41">
        <f t="shared" si="9"/>
        <v>26797</v>
      </c>
      <c r="R88" s="40">
        <f t="shared" si="10"/>
        <v>555903</v>
      </c>
      <c r="S88" s="40">
        <f>VLOOKUP($A88,'[15]Compiled Income'!$B$5:$AI$268,5,FALSE)</f>
        <v>112517</v>
      </c>
      <c r="T88" s="40">
        <f>VLOOKUP($A88,'[15]Compiled Income'!$B$5:$AI$268,6,FALSE)</f>
        <v>0</v>
      </c>
      <c r="U88" s="41">
        <f t="shared" si="11"/>
        <v>112517</v>
      </c>
      <c r="V88" s="41" t="str">
        <f>IF(VLOOKUP(A88,[17]FederalExpenditureReport!$E$3:$AE$237,26,FALSE)&gt;0,"Yes","No")</f>
        <v>No</v>
      </c>
      <c r="W88" s="40">
        <f t="shared" si="12"/>
        <v>125499</v>
      </c>
      <c r="X88" s="41">
        <f>VLOOKUP($A88,'[15]Compiled Income'!$B$5:$AI$268,24,FALSE)</f>
        <v>15000</v>
      </c>
      <c r="Y88" s="41">
        <f>VLOOKUP($A88,'[15]Compiled Income'!$B$5:$AI$268,28,FALSE)</f>
        <v>0</v>
      </c>
      <c r="Z88" s="41">
        <f>VLOOKUP($A88,'[15]Compiled Income'!$B$5:$AI$268,32,FALSE)</f>
        <v>12982</v>
      </c>
      <c r="AA88" s="40">
        <f>VLOOKUP(A88,'[18]2016-17 Budget (June 2016)'!$C$7:$U$301,18,FALSE)</f>
        <v>617906</v>
      </c>
      <c r="AB88" s="40"/>
      <c r="AC88" s="40">
        <f t="shared" si="13"/>
        <v>617906</v>
      </c>
      <c r="AD88" s="40">
        <f>VLOOKUP($A88,'[18]2016-17 Budget (June 2016)'!$C$7:$U$301,10,FALSE)</f>
        <v>31970</v>
      </c>
      <c r="AE88" s="40">
        <f t="shared" si="14"/>
        <v>649876</v>
      </c>
      <c r="AF88" s="40">
        <f>VLOOKUP($A88,'[18]2016-17 Budget (June 2016)'!$C$7:$U$301,19,FALSE)</f>
        <v>149375</v>
      </c>
      <c r="AG88" s="40"/>
      <c r="AH88" s="40">
        <f t="shared" si="15"/>
        <v>149375</v>
      </c>
      <c r="AI88" s="40">
        <v>85748</v>
      </c>
    </row>
    <row r="89" spans="1:35" ht="13.5" thickBot="1" x14ac:dyDescent="0.25">
      <c r="A89" s="37">
        <v>36678760122317</v>
      </c>
      <c r="B89" s="38" t="s">
        <v>100</v>
      </c>
      <c r="C89" s="39" t="s">
        <v>101</v>
      </c>
      <c r="D89" s="40"/>
      <c r="E89" s="40"/>
      <c r="F89" s="40">
        <v>0</v>
      </c>
      <c r="G89" s="40"/>
      <c r="H89" s="40">
        <f>VLOOKUP($A89,'[15]Compiled Income'!$B$5:$AI$268,9,FALSE)</f>
        <v>163435</v>
      </c>
      <c r="I89" s="40">
        <f>VLOOKUP(A89,'[15]Compiled Income'!$B$5:$AI$268,14,FALSE)</f>
        <v>2756</v>
      </c>
      <c r="J89" s="40">
        <f>VLOOKUP(A89,'[15]Compiled Income'!$B$5:$AI$268,15,FALSE)</f>
        <v>0</v>
      </c>
      <c r="K89" s="40">
        <f>VLOOKUP(A89,'[15]Compiled Income'!$B$5:$AI$268,16,FALSE)</f>
        <v>0</v>
      </c>
      <c r="L89" s="40">
        <f>VLOOKUP(A89,'[15]Compiled Income'!$B$5:$AI$268,12,FALSE)+VLOOKUP(A89,'[15]Compiled Income'!$B$5:$AI$268,13,FALSE)</f>
        <v>15</v>
      </c>
      <c r="M89" s="40">
        <f>VLOOKUP(A89,'[15]Compiled Income'!$B$5:$AI$268,10,FALSE)</f>
        <v>0</v>
      </c>
      <c r="N89" s="41">
        <f t="shared" si="8"/>
        <v>166206</v>
      </c>
      <c r="O89" s="42">
        <f>VLOOKUP(A89,'[16]2015-16 Budget (June 2016)'!$B$7:$K$270,10,FALSE)</f>
        <v>8800</v>
      </c>
      <c r="P89" s="42">
        <v>115</v>
      </c>
      <c r="Q89" s="41">
        <f t="shared" si="9"/>
        <v>8915</v>
      </c>
      <c r="R89" s="40">
        <f t="shared" si="10"/>
        <v>175121</v>
      </c>
      <c r="S89" s="40">
        <f>VLOOKUP($A89,'[15]Compiled Income'!$B$5:$AI$268,5,FALSE)</f>
        <v>47738</v>
      </c>
      <c r="T89" s="40">
        <f>VLOOKUP($A89,'[15]Compiled Income'!$B$5:$AI$268,6,FALSE)</f>
        <v>0</v>
      </c>
      <c r="U89" s="41">
        <f t="shared" si="11"/>
        <v>47738</v>
      </c>
      <c r="V89" s="41" t="str">
        <f>IF(VLOOKUP(A89,[17]FederalExpenditureReport!$E$3:$AE$237,26,FALSE)&gt;0,"Yes","No")</f>
        <v>No</v>
      </c>
      <c r="W89" s="40">
        <f t="shared" si="12"/>
        <v>47738</v>
      </c>
      <c r="X89" s="41">
        <f>VLOOKUP($A89,'[15]Compiled Income'!$B$5:$AI$268,24,FALSE)</f>
        <v>5588</v>
      </c>
      <c r="Y89" s="41">
        <f>VLOOKUP($A89,'[15]Compiled Income'!$B$5:$AI$268,28,FALSE)</f>
        <v>0</v>
      </c>
      <c r="Z89" s="41">
        <f>VLOOKUP($A89,'[15]Compiled Income'!$B$5:$AI$268,32,FALSE)</f>
        <v>0</v>
      </c>
      <c r="AA89" s="40">
        <f>VLOOKUP(A89,'[18]2016-17 Budget (June 2016)'!$C$7:$U$301,18,FALSE)</f>
        <v>189868</v>
      </c>
      <c r="AB89" s="40"/>
      <c r="AC89" s="40">
        <f t="shared" si="13"/>
        <v>189868</v>
      </c>
      <c r="AD89" s="40">
        <f>VLOOKUP($A89,'[18]2016-17 Budget (June 2016)'!$C$7:$U$301,10,FALSE)</f>
        <v>9823</v>
      </c>
      <c r="AE89" s="40">
        <f t="shared" si="14"/>
        <v>199691</v>
      </c>
      <c r="AF89" s="40">
        <f>VLOOKUP($A89,'[18]2016-17 Budget (June 2016)'!$C$7:$U$301,19,FALSE)</f>
        <v>45875</v>
      </c>
      <c r="AG89" s="40"/>
      <c r="AH89" s="40">
        <f t="shared" si="15"/>
        <v>45875</v>
      </c>
      <c r="AI89" s="40">
        <v>40440</v>
      </c>
    </row>
    <row r="90" spans="1:35" ht="13.5" thickBot="1" x14ac:dyDescent="0.25">
      <c r="A90" s="37">
        <v>34674470128124</v>
      </c>
      <c r="B90" s="38" t="s">
        <v>332</v>
      </c>
      <c r="C90" s="39" t="s">
        <v>102</v>
      </c>
      <c r="D90" s="40"/>
      <c r="E90" s="40"/>
      <c r="F90" s="40">
        <v>0</v>
      </c>
      <c r="G90" s="40"/>
      <c r="H90" s="40">
        <f>VLOOKUP($A90,'[15]Compiled Income'!$B$5:$AI$268,9,FALSE)</f>
        <v>219714</v>
      </c>
      <c r="I90" s="40">
        <f>VLOOKUP(A90,'[15]Compiled Income'!$B$5:$AI$268,14,FALSE)</f>
        <v>3435</v>
      </c>
      <c r="J90" s="40">
        <f>VLOOKUP(A90,'[15]Compiled Income'!$B$5:$AI$268,15,FALSE)</f>
        <v>0</v>
      </c>
      <c r="K90" s="40">
        <f>VLOOKUP(A90,'[15]Compiled Income'!$B$5:$AI$268,16,FALSE)</f>
        <v>0</v>
      </c>
      <c r="L90" s="40">
        <f>VLOOKUP(A90,'[15]Compiled Income'!$B$5:$AI$268,12,FALSE)+VLOOKUP(A90,'[15]Compiled Income'!$B$5:$AI$268,13,FALSE)</f>
        <v>-72</v>
      </c>
      <c r="M90" s="40">
        <f>VLOOKUP(A90,'[15]Compiled Income'!$B$5:$AI$268,10,FALSE)</f>
        <v>0</v>
      </c>
      <c r="N90" s="41">
        <f t="shared" si="8"/>
        <v>223077</v>
      </c>
      <c r="O90" s="42">
        <f>VLOOKUP(A90,'[16]2015-16 Budget (June 2016)'!$B$7:$K$270,10,FALSE)</f>
        <v>11408</v>
      </c>
      <c r="P90" s="42">
        <v>143</v>
      </c>
      <c r="Q90" s="41">
        <f t="shared" si="9"/>
        <v>11551</v>
      </c>
      <c r="R90" s="40">
        <f t="shared" si="10"/>
        <v>234628</v>
      </c>
      <c r="S90" s="40">
        <f>VLOOKUP($A90,'[15]Compiled Income'!$B$5:$AI$268,5,FALSE)</f>
        <v>55883</v>
      </c>
      <c r="T90" s="40">
        <f>VLOOKUP($A90,'[15]Compiled Income'!$B$5:$AI$268,6,FALSE)</f>
        <v>0</v>
      </c>
      <c r="U90" s="41">
        <f t="shared" si="11"/>
        <v>55883</v>
      </c>
      <c r="V90" s="41" t="str">
        <f>IF(VLOOKUP(A90,[17]FederalExpenditureReport!$E$3:$AE$237,26,FALSE)&gt;0,"Yes","No")</f>
        <v>No</v>
      </c>
      <c r="W90" s="40">
        <f t="shared" si="12"/>
        <v>55883</v>
      </c>
      <c r="X90" s="41">
        <f>VLOOKUP($A90,'[15]Compiled Income'!$B$5:$AI$268,24,FALSE)</f>
        <v>0</v>
      </c>
      <c r="Y90" s="41">
        <f>VLOOKUP($A90,'[15]Compiled Income'!$B$5:$AI$268,28,FALSE)</f>
        <v>0</v>
      </c>
      <c r="Z90" s="41">
        <f>VLOOKUP($A90,'[15]Compiled Income'!$B$5:$AI$268,32,FALSE)</f>
        <v>0</v>
      </c>
      <c r="AA90" s="40">
        <f>VLOOKUP(A90,'[18]2016-17 Budget (June 2016)'!$C$7:$U$301,18,FALSE)</f>
        <v>233729</v>
      </c>
      <c r="AB90" s="40"/>
      <c r="AC90" s="40">
        <f t="shared" si="13"/>
        <v>233729</v>
      </c>
      <c r="AD90" s="40">
        <f>VLOOKUP($A90,'[18]2016-17 Budget (June 2016)'!$C$7:$U$301,10,FALSE)</f>
        <v>12238</v>
      </c>
      <c r="AE90" s="40">
        <f t="shared" si="14"/>
        <v>245967</v>
      </c>
      <c r="AF90" s="40">
        <f>VLOOKUP($A90,'[18]2016-17 Budget (June 2016)'!$C$7:$U$301,19,FALSE)</f>
        <v>60000</v>
      </c>
      <c r="AG90" s="40"/>
      <c r="AH90" s="40">
        <f t="shared" si="15"/>
        <v>60000</v>
      </c>
      <c r="AI90" s="40">
        <v>50407</v>
      </c>
    </row>
    <row r="91" spans="1:35" ht="13.5" thickBot="1" x14ac:dyDescent="0.25">
      <c r="A91" s="37">
        <v>57105790132464</v>
      </c>
      <c r="B91" s="38" t="s">
        <v>332</v>
      </c>
      <c r="C91" s="39" t="s">
        <v>103</v>
      </c>
      <c r="D91" s="40"/>
      <c r="E91" s="40"/>
      <c r="F91" s="40">
        <v>0</v>
      </c>
      <c r="G91" s="40"/>
      <c r="H91" s="40">
        <f>VLOOKUP($A91,'[15]Compiled Income'!$B$5:$AI$268,9,FALSE)</f>
        <v>137432</v>
      </c>
      <c r="I91" s="40">
        <f>VLOOKUP(A91,'[15]Compiled Income'!$B$5:$AI$268,14,FALSE)</f>
        <v>0</v>
      </c>
      <c r="J91" s="40">
        <f>VLOOKUP(A91,'[15]Compiled Income'!$B$5:$AI$268,15,FALSE)</f>
        <v>0</v>
      </c>
      <c r="K91" s="40">
        <f>VLOOKUP(A91,'[15]Compiled Income'!$B$5:$AI$268,16,FALSE)</f>
        <v>0</v>
      </c>
      <c r="L91" s="40">
        <f>VLOOKUP(A91,'[15]Compiled Income'!$B$5:$AI$268,12,FALSE)+VLOOKUP(A91,'[15]Compiled Income'!$B$5:$AI$268,13,FALSE)</f>
        <v>0</v>
      </c>
      <c r="M91" s="40">
        <f>VLOOKUP(A91,'[15]Compiled Income'!$B$5:$AI$268,10,FALSE)</f>
        <v>0</v>
      </c>
      <c r="N91" s="41">
        <f t="shared" si="8"/>
        <v>137432</v>
      </c>
      <c r="O91" s="42">
        <f>VLOOKUP(A91,'[16]2015-16 Budget (June 2016)'!$B$7:$K$270,10,FALSE)</f>
        <v>9234</v>
      </c>
      <c r="P91" s="42">
        <v>0</v>
      </c>
      <c r="Q91" s="41">
        <f t="shared" si="9"/>
        <v>9234</v>
      </c>
      <c r="R91" s="40">
        <f t="shared" si="10"/>
        <v>146666</v>
      </c>
      <c r="S91" s="40">
        <f>VLOOKUP($A91,'[15]Compiled Income'!$B$5:$AI$268,5,FALSE)</f>
        <v>0</v>
      </c>
      <c r="T91" s="40">
        <f>VLOOKUP($A91,'[15]Compiled Income'!$B$5:$AI$268,6,FALSE)</f>
        <v>0</v>
      </c>
      <c r="U91" s="41">
        <f t="shared" si="11"/>
        <v>0</v>
      </c>
      <c r="V91" s="41" t="s">
        <v>321</v>
      </c>
      <c r="W91" s="40">
        <f t="shared" si="12"/>
        <v>0</v>
      </c>
      <c r="X91" s="41">
        <f>VLOOKUP($A91,'[15]Compiled Income'!$B$5:$AI$268,24,FALSE)</f>
        <v>0</v>
      </c>
      <c r="Y91" s="41">
        <f>VLOOKUP($A91,'[15]Compiled Income'!$B$5:$AI$268,28,FALSE)</f>
        <v>0</v>
      </c>
      <c r="Z91" s="41">
        <f>VLOOKUP($A91,'[15]Compiled Income'!$B$5:$AI$268,32,FALSE)</f>
        <v>0</v>
      </c>
      <c r="AA91" s="40">
        <f>VLOOKUP(A91,'[18]2016-17 Budget (June 2016)'!$C$7:$U$301,18,FALSE)</f>
        <v>167012</v>
      </c>
      <c r="AB91" s="40"/>
      <c r="AC91" s="40">
        <f t="shared" si="13"/>
        <v>167012</v>
      </c>
      <c r="AD91" s="40">
        <f>VLOOKUP($A91,'[18]2016-17 Budget (June 2016)'!$C$7:$U$301,10,FALSE)</f>
        <v>8636</v>
      </c>
      <c r="AE91" s="40">
        <f t="shared" si="14"/>
        <v>175648</v>
      </c>
      <c r="AF91" s="40">
        <f>VLOOKUP($A91,'[18]2016-17 Budget (June 2016)'!$C$7:$U$301,19,FALSE)</f>
        <v>40250</v>
      </c>
      <c r="AG91" s="40"/>
      <c r="AH91" s="40">
        <f t="shared" si="15"/>
        <v>40250</v>
      </c>
      <c r="AI91" s="40">
        <v>0</v>
      </c>
    </row>
    <row r="92" spans="1:35" ht="13.5" thickBot="1" x14ac:dyDescent="0.25">
      <c r="A92" s="37">
        <v>33751923330917</v>
      </c>
      <c r="B92" s="38" t="s">
        <v>333</v>
      </c>
      <c r="C92" s="39" t="s">
        <v>104</v>
      </c>
      <c r="D92" s="40"/>
      <c r="E92" s="40"/>
      <c r="F92" s="40">
        <v>0</v>
      </c>
      <c r="G92" s="40"/>
      <c r="H92" s="40">
        <f>VLOOKUP($A92,'[15]Compiled Income'!$B$5:$AI$268,9,FALSE)</f>
        <v>494487</v>
      </c>
      <c r="I92" s="40">
        <f>VLOOKUP(A92,'[15]Compiled Income'!$B$5:$AI$268,14,FALSE)</f>
        <v>8961</v>
      </c>
      <c r="J92" s="40">
        <f>VLOOKUP(A92,'[15]Compiled Income'!$B$5:$AI$268,15,FALSE)</f>
        <v>0</v>
      </c>
      <c r="K92" s="40">
        <f>VLOOKUP(A92,'[15]Compiled Income'!$B$5:$AI$268,16,FALSE)</f>
        <v>0</v>
      </c>
      <c r="L92" s="40">
        <f>VLOOKUP(A92,'[15]Compiled Income'!$B$5:$AI$268,12,FALSE)+VLOOKUP(A92,'[15]Compiled Income'!$B$5:$AI$268,13,FALSE)</f>
        <v>0</v>
      </c>
      <c r="M92" s="40">
        <f>VLOOKUP(A92,'[15]Compiled Income'!$B$5:$AI$268,10,FALSE)</f>
        <v>0</v>
      </c>
      <c r="N92" s="41">
        <f t="shared" si="8"/>
        <v>503448</v>
      </c>
      <c r="O92" s="42">
        <f>VLOOKUP(A92,'[16]2015-16 Budget (June 2016)'!$B$7:$K$270,10,FALSE)</f>
        <v>25769</v>
      </c>
      <c r="P92" s="42">
        <v>373</v>
      </c>
      <c r="Q92" s="41">
        <f t="shared" si="9"/>
        <v>26142</v>
      </c>
      <c r="R92" s="40">
        <f t="shared" si="10"/>
        <v>529590</v>
      </c>
      <c r="S92" s="40">
        <f>VLOOKUP($A92,'[15]Compiled Income'!$B$5:$AI$268,5,FALSE)</f>
        <v>129307</v>
      </c>
      <c r="T92" s="40">
        <f>VLOOKUP($A92,'[15]Compiled Income'!$B$5:$AI$268,6,FALSE)</f>
        <v>0</v>
      </c>
      <c r="U92" s="41">
        <f t="shared" si="11"/>
        <v>129307</v>
      </c>
      <c r="V92" s="41" t="str">
        <f>IF(VLOOKUP(A92,[17]FederalExpenditureReport!$E$3:$AE$237,26,FALSE)&gt;0,"Yes","No")</f>
        <v>No</v>
      </c>
      <c r="W92" s="40">
        <f t="shared" si="12"/>
        <v>129307</v>
      </c>
      <c r="X92" s="41">
        <f>VLOOKUP($A92,'[15]Compiled Income'!$B$5:$AI$268,24,FALSE)</f>
        <v>5414</v>
      </c>
      <c r="Y92" s="41">
        <f>VLOOKUP($A92,'[15]Compiled Income'!$B$5:$AI$268,28,FALSE)</f>
        <v>0</v>
      </c>
      <c r="Z92" s="41">
        <f>VLOOKUP($A92,'[15]Compiled Income'!$B$5:$AI$268,32,FALSE)</f>
        <v>0</v>
      </c>
      <c r="AA92" s="40">
        <f>VLOOKUP(A92,'[18]2016-17 Budget (June 2016)'!$C$7:$U$301,18,FALSE)</f>
        <v>493950</v>
      </c>
      <c r="AB92" s="40"/>
      <c r="AC92" s="40">
        <f t="shared" si="13"/>
        <v>493950</v>
      </c>
      <c r="AD92" s="40">
        <f>VLOOKUP($A92,'[18]2016-17 Budget (June 2016)'!$C$7:$U$301,10,FALSE)</f>
        <v>26112</v>
      </c>
      <c r="AE92" s="40">
        <f t="shared" si="14"/>
        <v>520062</v>
      </c>
      <c r="AF92" s="40">
        <f>VLOOKUP($A92,'[18]2016-17 Budget (June 2016)'!$C$7:$U$301,19,FALSE)</f>
        <v>132750</v>
      </c>
      <c r="AG92" s="40"/>
      <c r="AH92" s="40">
        <f t="shared" si="15"/>
        <v>132750</v>
      </c>
      <c r="AI92" s="40">
        <v>131494</v>
      </c>
    </row>
    <row r="93" spans="1:35" ht="13.5" thickBot="1" x14ac:dyDescent="0.25">
      <c r="A93" s="37">
        <v>19753090131987</v>
      </c>
      <c r="B93" s="38" t="s">
        <v>334</v>
      </c>
      <c r="C93" s="39" t="s">
        <v>105</v>
      </c>
      <c r="D93" s="40"/>
      <c r="E93" s="40"/>
      <c r="F93" s="40">
        <v>0</v>
      </c>
      <c r="G93" s="40"/>
      <c r="H93" s="40">
        <f>VLOOKUP($A93,'[15]Compiled Income'!$B$5:$AI$268,9,FALSE)</f>
        <v>964051</v>
      </c>
      <c r="I93" s="40">
        <f>VLOOKUP(A93,'[15]Compiled Income'!$B$5:$AI$268,14,FALSE)</f>
        <v>0</v>
      </c>
      <c r="J93" s="40">
        <f>VLOOKUP(A93,'[15]Compiled Income'!$B$5:$AI$268,15,FALSE)</f>
        <v>0</v>
      </c>
      <c r="K93" s="40">
        <f>VLOOKUP(A93,'[15]Compiled Income'!$B$5:$AI$268,16,FALSE)</f>
        <v>0</v>
      </c>
      <c r="L93" s="40">
        <f>VLOOKUP(A93,'[15]Compiled Income'!$B$5:$AI$268,12,FALSE)+VLOOKUP(A93,'[15]Compiled Income'!$B$5:$AI$268,13,FALSE)</f>
        <v>0</v>
      </c>
      <c r="M93" s="40">
        <f>VLOOKUP(A93,'[15]Compiled Income'!$B$5:$AI$268,10,FALSE)</f>
        <v>0</v>
      </c>
      <c r="N93" s="41">
        <f t="shared" si="8"/>
        <v>964051</v>
      </c>
      <c r="O93" s="42">
        <f>VLOOKUP(A93,'[16]2015-16 Budget (June 2016)'!$B$7:$K$270,10,FALSE)</f>
        <v>40575</v>
      </c>
      <c r="P93" s="42">
        <v>0</v>
      </c>
      <c r="Q93" s="41">
        <f t="shared" si="9"/>
        <v>40575</v>
      </c>
      <c r="R93" s="40">
        <f t="shared" si="10"/>
        <v>1004626</v>
      </c>
      <c r="S93" s="40">
        <f>VLOOKUP($A93,'[15]Compiled Income'!$B$5:$AI$268,5,FALSE)</f>
        <v>0</v>
      </c>
      <c r="T93" s="40">
        <f>VLOOKUP($A93,'[15]Compiled Income'!$B$5:$AI$268,6,FALSE)</f>
        <v>0</v>
      </c>
      <c r="U93" s="41">
        <f t="shared" si="11"/>
        <v>0</v>
      </c>
      <c r="V93" s="41" t="str">
        <f>IF(VLOOKUP(A93,[17]FederalExpenditureReport!$E$3:$AE$237,26,FALSE)&gt;0,"Yes","No")</f>
        <v>No</v>
      </c>
      <c r="W93" s="40">
        <f t="shared" si="12"/>
        <v>0</v>
      </c>
      <c r="X93" s="41">
        <f>VLOOKUP($A93,'[15]Compiled Income'!$B$5:$AI$268,24,FALSE)</f>
        <v>114000</v>
      </c>
      <c r="Y93" s="41">
        <f>VLOOKUP($A93,'[15]Compiled Income'!$B$5:$AI$268,28,FALSE)</f>
        <v>0</v>
      </c>
      <c r="Z93" s="41">
        <f>VLOOKUP($A93,'[15]Compiled Income'!$B$5:$AI$268,32,FALSE)</f>
        <v>0</v>
      </c>
      <c r="AA93" s="40">
        <f>VLOOKUP(A93,'[18]2016-17 Budget (June 2016)'!$C$7:$U$301,18,FALSE)</f>
        <v>880643</v>
      </c>
      <c r="AB93" s="40"/>
      <c r="AC93" s="40">
        <f t="shared" si="13"/>
        <v>880643</v>
      </c>
      <c r="AD93" s="40">
        <f>VLOOKUP($A93,'[18]2016-17 Budget (June 2016)'!$C$7:$U$301,10,FALSE)</f>
        <v>46386</v>
      </c>
      <c r="AE93" s="40">
        <f t="shared" si="14"/>
        <v>927029</v>
      </c>
      <c r="AF93" s="40">
        <f>VLOOKUP($A93,'[18]2016-17 Budget (June 2016)'!$C$7:$U$301,19,FALSE)</f>
        <v>232625</v>
      </c>
      <c r="AG93" s="40"/>
      <c r="AH93" s="40">
        <f t="shared" si="15"/>
        <v>232625</v>
      </c>
      <c r="AI93" s="40">
        <v>0</v>
      </c>
    </row>
    <row r="94" spans="1:35" ht="13.5" thickBot="1" x14ac:dyDescent="0.25">
      <c r="A94" s="37">
        <v>19646670125559</v>
      </c>
      <c r="B94" s="38" t="s">
        <v>334</v>
      </c>
      <c r="C94" s="39" t="s">
        <v>106</v>
      </c>
      <c r="D94" s="40"/>
      <c r="E94" s="40"/>
      <c r="F94" s="40">
        <v>0</v>
      </c>
      <c r="G94" s="40"/>
      <c r="H94" s="40">
        <f>VLOOKUP($A94,'[15]Compiled Income'!$B$5:$AI$268,9,FALSE)</f>
        <v>281099</v>
      </c>
      <c r="I94" s="40">
        <f>VLOOKUP(A94,'[15]Compiled Income'!$B$5:$AI$268,14,FALSE)</f>
        <v>2758</v>
      </c>
      <c r="J94" s="40">
        <f>VLOOKUP(A94,'[15]Compiled Income'!$B$5:$AI$268,15,FALSE)</f>
        <v>0</v>
      </c>
      <c r="K94" s="40">
        <f>VLOOKUP(A94,'[15]Compiled Income'!$B$5:$AI$268,16,FALSE)</f>
        <v>0</v>
      </c>
      <c r="L94" s="40">
        <f>VLOOKUP(A94,'[15]Compiled Income'!$B$5:$AI$268,12,FALSE)+VLOOKUP(A94,'[15]Compiled Income'!$B$5:$AI$268,13,FALSE)</f>
        <v>0</v>
      </c>
      <c r="M94" s="40">
        <f>VLOOKUP(A94,'[15]Compiled Income'!$B$5:$AI$268,10,FALSE)</f>
        <v>0</v>
      </c>
      <c r="N94" s="41">
        <f t="shared" si="8"/>
        <v>283857</v>
      </c>
      <c r="O94" s="42">
        <f>VLOOKUP(A94,'[16]2015-16 Budget (June 2016)'!$B$7:$K$270,10,FALSE)</f>
        <v>14380</v>
      </c>
      <c r="P94" s="42">
        <v>115</v>
      </c>
      <c r="Q94" s="41">
        <f t="shared" si="9"/>
        <v>14495</v>
      </c>
      <c r="R94" s="40">
        <f t="shared" si="10"/>
        <v>298352</v>
      </c>
      <c r="S94" s="40">
        <f>VLOOKUP($A94,'[15]Compiled Income'!$B$5:$AI$268,5,FALSE)</f>
        <v>63275</v>
      </c>
      <c r="T94" s="40">
        <f>VLOOKUP($A94,'[15]Compiled Income'!$B$5:$AI$268,6,FALSE)</f>
        <v>0</v>
      </c>
      <c r="U94" s="41">
        <f t="shared" si="11"/>
        <v>63275</v>
      </c>
      <c r="V94" s="41" t="str">
        <f>IF(VLOOKUP(A94,[17]FederalExpenditureReport!$E$3:$AE$237,26,FALSE)&gt;0,"Yes","No")</f>
        <v>No</v>
      </c>
      <c r="W94" s="40">
        <f t="shared" si="12"/>
        <v>63275</v>
      </c>
      <c r="X94" s="41">
        <f>VLOOKUP($A94,'[15]Compiled Income'!$B$5:$AI$268,24,FALSE)</f>
        <v>63703</v>
      </c>
      <c r="Y94" s="41">
        <f>VLOOKUP($A94,'[15]Compiled Income'!$B$5:$AI$268,28,FALSE)</f>
        <v>0</v>
      </c>
      <c r="Z94" s="41">
        <f>VLOOKUP($A94,'[15]Compiled Income'!$B$5:$AI$268,32,FALSE)</f>
        <v>0</v>
      </c>
      <c r="AA94" s="40">
        <f>VLOOKUP(A94,'[18]2016-17 Budget (June 2016)'!$C$7:$U$301,18,FALSE)</f>
        <v>279903</v>
      </c>
      <c r="AB94" s="40"/>
      <c r="AC94" s="40">
        <f t="shared" si="13"/>
        <v>279903</v>
      </c>
      <c r="AD94" s="40">
        <f>VLOOKUP($A94,'[18]2016-17 Budget (June 2016)'!$C$7:$U$301,10,FALSE)</f>
        <v>14855</v>
      </c>
      <c r="AE94" s="40">
        <f t="shared" si="14"/>
        <v>294758</v>
      </c>
      <c r="AF94" s="40">
        <f>VLOOKUP($A94,'[18]2016-17 Budget (June 2016)'!$C$7:$U$301,19,FALSE)</f>
        <v>76625</v>
      </c>
      <c r="AG94" s="40"/>
      <c r="AH94" s="40">
        <f t="shared" si="15"/>
        <v>76625</v>
      </c>
      <c r="AI94" s="40">
        <v>40473</v>
      </c>
    </row>
    <row r="95" spans="1:35" ht="13.5" thickBot="1" x14ac:dyDescent="0.25">
      <c r="A95" s="37">
        <v>19651360117234</v>
      </c>
      <c r="B95" s="38" t="s">
        <v>334</v>
      </c>
      <c r="C95" s="39" t="s">
        <v>107</v>
      </c>
      <c r="D95" s="40"/>
      <c r="E95" s="40"/>
      <c r="F95" s="40">
        <v>0</v>
      </c>
      <c r="G95" s="40"/>
      <c r="H95" s="40">
        <f>VLOOKUP($A95,'[15]Compiled Income'!$B$5:$AI$268,9,FALSE)</f>
        <v>462517</v>
      </c>
      <c r="I95" s="40">
        <f>VLOOKUP(A95,'[15]Compiled Income'!$B$5:$AI$268,14,FALSE)</f>
        <v>8208</v>
      </c>
      <c r="J95" s="40">
        <f>VLOOKUP(A95,'[15]Compiled Income'!$B$5:$AI$268,15,FALSE)</f>
        <v>0</v>
      </c>
      <c r="K95" s="40">
        <f>VLOOKUP(A95,'[15]Compiled Income'!$B$5:$AI$268,16,FALSE)</f>
        <v>1034.49</v>
      </c>
      <c r="L95" s="40">
        <f>VLOOKUP(A95,'[15]Compiled Income'!$B$5:$AI$268,12,FALSE)+VLOOKUP(A95,'[15]Compiled Income'!$B$5:$AI$268,13,FALSE)</f>
        <v>0</v>
      </c>
      <c r="M95" s="40">
        <f>VLOOKUP(A95,'[15]Compiled Income'!$B$5:$AI$268,10,FALSE)</f>
        <v>0</v>
      </c>
      <c r="N95" s="41">
        <f t="shared" si="8"/>
        <v>471759.49</v>
      </c>
      <c r="O95" s="42">
        <f>VLOOKUP(A95,'[16]2015-16 Budget (June 2016)'!$B$7:$K$270,10,FALSE)</f>
        <v>24459</v>
      </c>
      <c r="P95" s="42">
        <v>342</v>
      </c>
      <c r="Q95" s="41">
        <f t="shared" si="9"/>
        <v>24801</v>
      </c>
      <c r="R95" s="40">
        <f t="shared" si="10"/>
        <v>496560.49</v>
      </c>
      <c r="S95" s="40">
        <f>VLOOKUP($A95,'[15]Compiled Income'!$B$5:$AI$268,5,FALSE)</f>
        <v>124420</v>
      </c>
      <c r="T95" s="40">
        <f>VLOOKUP($A95,'[15]Compiled Income'!$B$5:$AI$268,6,FALSE)</f>
        <v>0</v>
      </c>
      <c r="U95" s="41">
        <f t="shared" si="11"/>
        <v>124420</v>
      </c>
      <c r="V95" s="41" t="str">
        <f>IF(VLOOKUP(A95,[17]FederalExpenditureReport!$E$3:$AE$237,26,FALSE)&gt;0,"Yes","No")</f>
        <v>No</v>
      </c>
      <c r="W95" s="40">
        <f t="shared" si="12"/>
        <v>124420</v>
      </c>
      <c r="X95" s="41">
        <f>VLOOKUP($A95,'[15]Compiled Income'!$B$5:$AI$268,24,FALSE)</f>
        <v>90231</v>
      </c>
      <c r="Y95" s="41">
        <f>VLOOKUP($A95,'[15]Compiled Income'!$B$5:$AI$268,28,FALSE)</f>
        <v>0</v>
      </c>
      <c r="Z95" s="41">
        <f>VLOOKUP($A95,'[15]Compiled Income'!$B$5:$AI$268,32,FALSE)</f>
        <v>0</v>
      </c>
      <c r="AA95" s="40">
        <f>VLOOKUP(A95,'[18]2016-17 Budget (June 2016)'!$C$7:$U$301,18,FALSE)</f>
        <v>467237</v>
      </c>
      <c r="AB95" s="40"/>
      <c r="AC95" s="40">
        <f t="shared" si="13"/>
        <v>467237</v>
      </c>
      <c r="AD95" s="40">
        <f>VLOOKUP($A95,'[18]2016-17 Budget (June 2016)'!$C$7:$U$301,10,FALSE)</f>
        <v>24697</v>
      </c>
      <c r="AE95" s="40">
        <f t="shared" si="14"/>
        <v>491934</v>
      </c>
      <c r="AF95" s="40">
        <f>VLOOKUP($A95,'[18]2016-17 Budget (June 2016)'!$C$7:$U$301,19,FALSE)</f>
        <v>125500</v>
      </c>
      <c r="AG95" s="40"/>
      <c r="AH95" s="40">
        <f t="shared" si="15"/>
        <v>125500</v>
      </c>
      <c r="AI95" s="40">
        <v>120453</v>
      </c>
    </row>
    <row r="96" spans="1:35" ht="13.5" thickBot="1" x14ac:dyDescent="0.25">
      <c r="A96" s="37">
        <v>33103300125385</v>
      </c>
      <c r="B96" s="38" t="s">
        <v>335</v>
      </c>
      <c r="C96" s="39" t="s">
        <v>108</v>
      </c>
      <c r="D96" s="40">
        <v>13987.71</v>
      </c>
      <c r="E96" s="40">
        <v>2257</v>
      </c>
      <c r="F96" s="40">
        <v>72227</v>
      </c>
      <c r="G96" s="40"/>
      <c r="H96" s="40">
        <f>VLOOKUP($A96,'[15]Compiled Income'!$B$5:$AI$268,9,FALSE)</f>
        <v>50170</v>
      </c>
      <c r="I96" s="40">
        <f>VLOOKUP(A96,'[15]Compiled Income'!$B$5:$AI$268,14,FALSE)</f>
        <v>1149</v>
      </c>
      <c r="J96" s="40">
        <f>VLOOKUP(A96,'[15]Compiled Income'!$B$5:$AI$268,15,FALSE)</f>
        <v>0</v>
      </c>
      <c r="K96" s="40">
        <f>VLOOKUP(A96,'[15]Compiled Income'!$B$5:$AI$268,16,FALSE)</f>
        <v>0</v>
      </c>
      <c r="L96" s="40">
        <f>VLOOKUP(A96,'[15]Compiled Income'!$B$5:$AI$268,12,FALSE)+VLOOKUP(A96,'[15]Compiled Income'!$B$5:$AI$268,13,FALSE)</f>
        <v>0</v>
      </c>
      <c r="M96" s="40">
        <f>VLOOKUP(A96,'[15]Compiled Income'!$B$5:$AI$268,10,FALSE)</f>
        <v>0</v>
      </c>
      <c r="N96" s="41">
        <f t="shared" si="8"/>
        <v>51319</v>
      </c>
      <c r="O96" s="42">
        <f>VLOOKUP(A96,'[16]2015-16 Budget (June 2016)'!$B$7:$K$270,10,FALSE)</f>
        <v>5110</v>
      </c>
      <c r="P96" s="42">
        <v>48</v>
      </c>
      <c r="Q96" s="41">
        <f t="shared" si="9"/>
        <v>5158</v>
      </c>
      <c r="R96" s="40">
        <f t="shared" si="10"/>
        <v>56477</v>
      </c>
      <c r="S96" s="40">
        <f>VLOOKUP($A96,'[15]Compiled Income'!$B$5:$AI$268,5,FALSE)</f>
        <v>0</v>
      </c>
      <c r="T96" s="40">
        <f>VLOOKUP($A96,'[15]Compiled Income'!$B$5:$AI$268,6,FALSE)</f>
        <v>0</v>
      </c>
      <c r="U96" s="41">
        <f t="shared" si="11"/>
        <v>0</v>
      </c>
      <c r="V96" s="41" t="s">
        <v>321</v>
      </c>
      <c r="W96" s="40">
        <f t="shared" si="12"/>
        <v>0</v>
      </c>
      <c r="X96" s="41">
        <f>VLOOKUP($A96,'[15]Compiled Income'!$B$5:$AI$268,24,FALSE)</f>
        <v>0</v>
      </c>
      <c r="Y96" s="41">
        <f>VLOOKUP($A96,'[15]Compiled Income'!$B$5:$AI$268,28,FALSE)</f>
        <v>0</v>
      </c>
      <c r="Z96" s="41">
        <f>VLOOKUP($A96,'[15]Compiled Income'!$B$5:$AI$268,32,FALSE)</f>
        <v>0</v>
      </c>
      <c r="AA96" s="40">
        <f>VLOOKUP(A96,'[18]2016-17 Budget (June 2016)'!$C$7:$U$301,18,FALSE)</f>
        <v>212581</v>
      </c>
      <c r="AB96" s="40"/>
      <c r="AC96" s="40">
        <f t="shared" si="13"/>
        <v>212581</v>
      </c>
      <c r="AD96" s="40">
        <f>VLOOKUP($A96,'[18]2016-17 Budget (June 2016)'!$C$7:$U$301,10,FALSE)</f>
        <v>10248</v>
      </c>
      <c r="AE96" s="40">
        <f t="shared" si="14"/>
        <v>222829</v>
      </c>
      <c r="AF96" s="40">
        <f>VLOOKUP($A96,'[18]2016-17 Budget (June 2016)'!$C$7:$U$301,19,FALSE)</f>
        <v>33375</v>
      </c>
      <c r="AG96" s="40"/>
      <c r="AH96" s="40">
        <f t="shared" si="15"/>
        <v>33375</v>
      </c>
      <c r="AI96" s="40">
        <v>0</v>
      </c>
    </row>
    <row r="97" spans="1:35" ht="13.5" thickBot="1" x14ac:dyDescent="0.25">
      <c r="A97" s="37">
        <v>19765470118760</v>
      </c>
      <c r="B97" s="38" t="s">
        <v>336</v>
      </c>
      <c r="C97" s="39" t="s">
        <v>109</v>
      </c>
      <c r="D97" s="40"/>
      <c r="E97" s="40"/>
      <c r="F97" s="40">
        <v>0</v>
      </c>
      <c r="G97" s="40"/>
      <c r="H97" s="40">
        <f>VLOOKUP($A97,'[15]Compiled Income'!$B$5:$AI$268,9,FALSE)</f>
        <v>139076</v>
      </c>
      <c r="I97" s="40">
        <f>VLOOKUP(A97,'[15]Compiled Income'!$B$5:$AI$268,14,FALSE)</f>
        <v>2914</v>
      </c>
      <c r="J97" s="40">
        <f>VLOOKUP(A97,'[15]Compiled Income'!$B$5:$AI$268,15,FALSE)</f>
        <v>0</v>
      </c>
      <c r="K97" s="40">
        <f>VLOOKUP(A97,'[15]Compiled Income'!$B$5:$AI$268,16,FALSE)</f>
        <v>0</v>
      </c>
      <c r="L97" s="40">
        <f>VLOOKUP(A97,'[15]Compiled Income'!$B$5:$AI$268,12,FALSE)+VLOOKUP(A97,'[15]Compiled Income'!$B$5:$AI$268,13,FALSE)</f>
        <v>0</v>
      </c>
      <c r="M97" s="40">
        <f>VLOOKUP(A97,'[15]Compiled Income'!$B$5:$AI$268,10,FALSE)</f>
        <v>0</v>
      </c>
      <c r="N97" s="41">
        <f t="shared" si="8"/>
        <v>141990</v>
      </c>
      <c r="O97" s="42">
        <f>VLOOKUP(A97,'[16]2015-16 Budget (June 2016)'!$B$7:$K$270,10,FALSE)</f>
        <v>7648</v>
      </c>
      <c r="P97" s="42">
        <v>121</v>
      </c>
      <c r="Q97" s="41">
        <f t="shared" si="9"/>
        <v>7769</v>
      </c>
      <c r="R97" s="40">
        <f t="shared" si="10"/>
        <v>149759</v>
      </c>
      <c r="S97" s="40">
        <f>VLOOKUP($A97,'[15]Compiled Income'!$B$5:$AI$268,5,FALSE)</f>
        <v>44606</v>
      </c>
      <c r="T97" s="40">
        <f>VLOOKUP($A97,'[15]Compiled Income'!$B$5:$AI$268,6,FALSE)</f>
        <v>0</v>
      </c>
      <c r="U97" s="41">
        <f t="shared" si="11"/>
        <v>44606</v>
      </c>
      <c r="V97" s="41" t="str">
        <f>IF(VLOOKUP(A97,[17]FederalExpenditureReport!$E$3:$AE$237,26,FALSE)&gt;0,"Yes","No")</f>
        <v>No</v>
      </c>
      <c r="W97" s="40">
        <f t="shared" si="12"/>
        <v>44606</v>
      </c>
      <c r="X97" s="41">
        <f>VLOOKUP($A97,'[15]Compiled Income'!$B$5:$AI$268,24,FALSE)</f>
        <v>39000</v>
      </c>
      <c r="Y97" s="41">
        <f>VLOOKUP($A97,'[15]Compiled Income'!$B$5:$AI$268,28,FALSE)</f>
        <v>0</v>
      </c>
      <c r="Z97" s="41">
        <f>VLOOKUP($A97,'[15]Compiled Income'!$B$5:$AI$268,32,FALSE)</f>
        <v>0</v>
      </c>
      <c r="AA97" s="40">
        <f>VLOOKUP(A97,'[18]2016-17 Budget (June 2016)'!$C$7:$U$301,18,FALSE)</f>
        <v>148118</v>
      </c>
      <c r="AB97" s="40"/>
      <c r="AC97" s="40">
        <f t="shared" si="13"/>
        <v>148118</v>
      </c>
      <c r="AD97" s="40">
        <f>VLOOKUP($A97,'[18]2016-17 Budget (June 2016)'!$C$7:$U$301,10,FALSE)</f>
        <v>7812</v>
      </c>
      <c r="AE97" s="40">
        <f t="shared" si="14"/>
        <v>155930</v>
      </c>
      <c r="AF97" s="40">
        <f>VLOOKUP($A97,'[18]2016-17 Budget (June 2016)'!$C$7:$U$301,19,FALSE)</f>
        <v>39375</v>
      </c>
      <c r="AG97" s="40"/>
      <c r="AH97" s="40">
        <f t="shared" si="15"/>
        <v>39375</v>
      </c>
      <c r="AI97" s="40">
        <v>42764</v>
      </c>
    </row>
    <row r="98" spans="1:35" ht="13.5" thickBot="1" x14ac:dyDescent="0.25">
      <c r="A98" s="37">
        <v>19647330121137</v>
      </c>
      <c r="B98" s="38" t="s">
        <v>336</v>
      </c>
      <c r="C98" s="39" t="s">
        <v>110</v>
      </c>
      <c r="D98" s="40"/>
      <c r="E98" s="40"/>
      <c r="F98" s="40">
        <v>0</v>
      </c>
      <c r="G98" s="40"/>
      <c r="H98" s="40">
        <f>VLOOKUP($A98,'[15]Compiled Income'!$B$5:$AI$268,9,FALSE)</f>
        <v>211068</v>
      </c>
      <c r="I98" s="40">
        <f>VLOOKUP(A98,'[15]Compiled Income'!$B$5:$AI$268,14,FALSE)</f>
        <v>3449</v>
      </c>
      <c r="J98" s="40">
        <f>VLOOKUP(A98,'[15]Compiled Income'!$B$5:$AI$268,15,FALSE)</f>
        <v>0</v>
      </c>
      <c r="K98" s="40">
        <f>VLOOKUP(A98,'[15]Compiled Income'!$B$5:$AI$268,16,FALSE)</f>
        <v>0</v>
      </c>
      <c r="L98" s="40">
        <f>VLOOKUP(A98,'[15]Compiled Income'!$B$5:$AI$268,12,FALSE)+VLOOKUP(A98,'[15]Compiled Income'!$B$5:$AI$268,13,FALSE)</f>
        <v>0</v>
      </c>
      <c r="M98" s="40">
        <f>VLOOKUP(A98,'[15]Compiled Income'!$B$5:$AI$268,10,FALSE)</f>
        <v>0</v>
      </c>
      <c r="N98" s="41">
        <f t="shared" si="8"/>
        <v>214517</v>
      </c>
      <c r="O98" s="42">
        <f>VLOOKUP(A98,'[16]2015-16 Budget (June 2016)'!$B$7:$K$270,10,FALSE)</f>
        <v>11230</v>
      </c>
      <c r="P98" s="42">
        <v>144</v>
      </c>
      <c r="Q98" s="41">
        <f t="shared" si="9"/>
        <v>11374</v>
      </c>
      <c r="R98" s="40">
        <f t="shared" si="10"/>
        <v>225891</v>
      </c>
      <c r="S98" s="40">
        <f>VLOOKUP($A98,'[15]Compiled Income'!$B$5:$AI$268,5,FALSE)</f>
        <v>58389</v>
      </c>
      <c r="T98" s="40">
        <f>VLOOKUP($A98,'[15]Compiled Income'!$B$5:$AI$268,6,FALSE)</f>
        <v>0</v>
      </c>
      <c r="U98" s="41">
        <f t="shared" si="11"/>
        <v>58389</v>
      </c>
      <c r="V98" s="41" t="str">
        <f>IF(VLOOKUP(A98,[17]FederalExpenditureReport!$E$3:$AE$237,26,FALSE)&gt;0,"Yes","No")</f>
        <v>No</v>
      </c>
      <c r="W98" s="40">
        <f t="shared" si="12"/>
        <v>58389</v>
      </c>
      <c r="X98" s="41">
        <f>VLOOKUP($A98,'[15]Compiled Income'!$B$5:$AI$268,24,FALSE)</f>
        <v>48000</v>
      </c>
      <c r="Y98" s="41">
        <f>VLOOKUP($A98,'[15]Compiled Income'!$B$5:$AI$268,28,FALSE)</f>
        <v>0</v>
      </c>
      <c r="Z98" s="41">
        <f>VLOOKUP($A98,'[15]Compiled Income'!$B$5:$AI$268,32,FALSE)</f>
        <v>0</v>
      </c>
      <c r="AA98" s="40"/>
      <c r="AB98" s="40"/>
      <c r="AC98" s="40">
        <f t="shared" si="13"/>
        <v>0</v>
      </c>
      <c r="AD98" s="40"/>
      <c r="AE98" s="40">
        <f t="shared" si="14"/>
        <v>0</v>
      </c>
      <c r="AF98" s="40"/>
      <c r="AG98" s="40"/>
      <c r="AH98" s="40">
        <f t="shared" si="15"/>
        <v>0</v>
      </c>
      <c r="AI98" s="40">
        <v>50619</v>
      </c>
    </row>
    <row r="99" spans="1:35" ht="13.5" thickBot="1" x14ac:dyDescent="0.25">
      <c r="A99" s="37">
        <v>37680490132506</v>
      </c>
      <c r="B99" s="38" t="s">
        <v>337</v>
      </c>
      <c r="C99" s="39" t="s">
        <v>111</v>
      </c>
      <c r="D99" s="40"/>
      <c r="E99" s="40"/>
      <c r="F99" s="40">
        <v>0</v>
      </c>
      <c r="G99" s="40"/>
      <c r="H99" s="40">
        <f>VLOOKUP($A99,'[15]Compiled Income'!$B$5:$AI$268,9,FALSE)</f>
        <v>532585</v>
      </c>
      <c r="I99" s="40">
        <f>VLOOKUP(A99,'[15]Compiled Income'!$B$5:$AI$268,14,FALSE)</f>
        <v>0</v>
      </c>
      <c r="J99" s="40">
        <f>VLOOKUP(A99,'[15]Compiled Income'!$B$5:$AI$268,15,FALSE)</f>
        <v>0</v>
      </c>
      <c r="K99" s="40">
        <f>VLOOKUP(A99,'[15]Compiled Income'!$B$5:$AI$268,16,FALSE)</f>
        <v>3000</v>
      </c>
      <c r="L99" s="40">
        <f>VLOOKUP(A99,'[15]Compiled Income'!$B$5:$AI$268,12,FALSE)+VLOOKUP(A99,'[15]Compiled Income'!$B$5:$AI$268,13,FALSE)</f>
        <v>0</v>
      </c>
      <c r="M99" s="40">
        <f>VLOOKUP(A99,'[15]Compiled Income'!$B$5:$AI$268,10,FALSE)</f>
        <v>0</v>
      </c>
      <c r="N99" s="41">
        <f t="shared" si="8"/>
        <v>535585</v>
      </c>
      <c r="O99" s="42">
        <f>VLOOKUP(A99,'[16]2015-16 Budget (June 2016)'!$B$7:$K$270,10,FALSE)</f>
        <v>35784</v>
      </c>
      <c r="P99" s="42">
        <v>0</v>
      </c>
      <c r="Q99" s="41">
        <f t="shared" si="9"/>
        <v>35784</v>
      </c>
      <c r="R99" s="40">
        <f t="shared" si="10"/>
        <v>571369</v>
      </c>
      <c r="S99" s="40">
        <f>VLOOKUP($A99,'[15]Compiled Income'!$B$5:$AI$268,5,FALSE)</f>
        <v>0</v>
      </c>
      <c r="T99" s="40">
        <f>VLOOKUP($A99,'[15]Compiled Income'!$B$5:$AI$268,6,FALSE)</f>
        <v>0</v>
      </c>
      <c r="U99" s="41">
        <f t="shared" si="11"/>
        <v>0</v>
      </c>
      <c r="V99" s="41" t="str">
        <f>IF(VLOOKUP(A99,[17]FederalExpenditureReport!$E$3:$AE$237,26,FALSE)&gt;0,"Yes","No")</f>
        <v>No</v>
      </c>
      <c r="W99" s="40">
        <f t="shared" si="12"/>
        <v>0</v>
      </c>
      <c r="X99" s="41">
        <f>VLOOKUP($A99,'[15]Compiled Income'!$B$5:$AI$268,24,FALSE)</f>
        <v>27000</v>
      </c>
      <c r="Y99" s="41">
        <f>VLOOKUP($A99,'[15]Compiled Income'!$B$5:$AI$268,28,FALSE)</f>
        <v>0</v>
      </c>
      <c r="Z99" s="41">
        <f>VLOOKUP($A99,'[15]Compiled Income'!$B$5:$AI$268,32,FALSE)</f>
        <v>0</v>
      </c>
      <c r="AA99" s="40">
        <f>VLOOKUP(A99,'[18]2016-17 Budget (June 2016)'!$C$7:$U$301,18,FALSE)</f>
        <v>733594</v>
      </c>
      <c r="AB99" s="40"/>
      <c r="AC99" s="40">
        <f t="shared" si="13"/>
        <v>733594</v>
      </c>
      <c r="AD99" s="40">
        <f>VLOOKUP($A99,'[18]2016-17 Budget (June 2016)'!$C$7:$U$301,10,FALSE)</f>
        <v>44044</v>
      </c>
      <c r="AE99" s="40">
        <f t="shared" si="14"/>
        <v>777638</v>
      </c>
      <c r="AF99" s="40">
        <f>VLOOKUP($A99,'[18]2016-17 Budget (June 2016)'!$C$7:$U$301,19,FALSE)</f>
        <v>103250</v>
      </c>
      <c r="AG99" s="40"/>
      <c r="AH99" s="40">
        <f t="shared" si="15"/>
        <v>103250</v>
      </c>
      <c r="AI99" s="40">
        <v>0</v>
      </c>
    </row>
    <row r="100" spans="1:35" ht="13.5" thickBot="1" x14ac:dyDescent="0.25">
      <c r="A100" s="37">
        <v>37683386119598</v>
      </c>
      <c r="B100" s="38" t="s">
        <v>338</v>
      </c>
      <c r="C100" s="39" t="s">
        <v>112</v>
      </c>
      <c r="D100" s="40"/>
      <c r="E100" s="40"/>
      <c r="F100" s="40">
        <v>0</v>
      </c>
      <c r="G100" s="40"/>
      <c r="H100" s="40">
        <f>VLOOKUP($A100,'[15]Compiled Income'!$B$5:$AI$268,9,FALSE)</f>
        <v>149939</v>
      </c>
      <c r="I100" s="40">
        <f>VLOOKUP(A100,'[15]Compiled Income'!$B$5:$AI$268,14,FALSE)</f>
        <v>2822</v>
      </c>
      <c r="J100" s="40">
        <f>VLOOKUP(A100,'[15]Compiled Income'!$B$5:$AI$268,15,FALSE)</f>
        <v>0</v>
      </c>
      <c r="K100" s="40">
        <f>VLOOKUP(A100,'[15]Compiled Income'!$B$5:$AI$268,16,FALSE)</f>
        <v>0</v>
      </c>
      <c r="L100" s="40">
        <f>VLOOKUP(A100,'[15]Compiled Income'!$B$5:$AI$268,12,FALSE)+VLOOKUP(A100,'[15]Compiled Income'!$B$5:$AI$268,13,FALSE)</f>
        <v>0</v>
      </c>
      <c r="M100" s="40">
        <f>VLOOKUP(A100,'[15]Compiled Income'!$B$5:$AI$268,10,FALSE)</f>
        <v>0</v>
      </c>
      <c r="N100" s="41">
        <f t="shared" si="8"/>
        <v>152761</v>
      </c>
      <c r="O100" s="42">
        <f>VLOOKUP(A100,'[16]2015-16 Budget (June 2016)'!$B$7:$K$270,10,FALSE)</f>
        <v>7945</v>
      </c>
      <c r="P100" s="42">
        <v>118</v>
      </c>
      <c r="Q100" s="41">
        <f t="shared" si="9"/>
        <v>8063</v>
      </c>
      <c r="R100" s="40">
        <f t="shared" si="10"/>
        <v>160824</v>
      </c>
      <c r="S100" s="40">
        <f>VLOOKUP($A100,'[15]Compiled Income'!$B$5:$AI$268,5,FALSE)</f>
        <v>40722</v>
      </c>
      <c r="T100" s="40">
        <f>VLOOKUP($A100,'[15]Compiled Income'!$B$5:$AI$268,6,FALSE)</f>
        <v>0</v>
      </c>
      <c r="U100" s="41">
        <f t="shared" si="11"/>
        <v>40722</v>
      </c>
      <c r="V100" s="41" t="str">
        <f>IF(VLOOKUP(A100,[17]FederalExpenditureReport!$E$3:$AE$237,26,FALSE)&gt;0,"Yes","No")</f>
        <v>No</v>
      </c>
      <c r="W100" s="40">
        <f t="shared" si="12"/>
        <v>40722</v>
      </c>
      <c r="X100" s="41">
        <f>VLOOKUP($A100,'[15]Compiled Income'!$B$5:$AI$268,24,FALSE)</f>
        <v>63000</v>
      </c>
      <c r="Y100" s="41">
        <f>VLOOKUP($A100,'[15]Compiled Income'!$B$5:$AI$268,28,FALSE)</f>
        <v>13480</v>
      </c>
      <c r="Z100" s="41">
        <f>VLOOKUP($A100,'[15]Compiled Income'!$B$5:$AI$268,32,FALSE)</f>
        <v>0</v>
      </c>
      <c r="AA100" s="40">
        <f>VLOOKUP(A100,'[18]2016-17 Budget (June 2016)'!$C$7:$U$301,18,FALSE)</f>
        <v>157705</v>
      </c>
      <c r="AB100" s="40"/>
      <c r="AC100" s="40">
        <f t="shared" si="13"/>
        <v>157705</v>
      </c>
      <c r="AD100" s="40">
        <f>VLOOKUP($A100,'[18]2016-17 Budget (June 2016)'!$C$7:$U$301,10,FALSE)</f>
        <v>8285</v>
      </c>
      <c r="AE100" s="40">
        <f t="shared" si="14"/>
        <v>165990</v>
      </c>
      <c r="AF100" s="40">
        <f>VLOOKUP($A100,'[18]2016-17 Budget (June 2016)'!$C$7:$U$301,19,FALSE)</f>
        <v>41125</v>
      </c>
      <c r="AG100" s="40"/>
      <c r="AH100" s="40">
        <f t="shared" si="15"/>
        <v>41125</v>
      </c>
      <c r="AI100" s="40">
        <v>41419</v>
      </c>
    </row>
    <row r="101" spans="1:35" ht="13.5" thickBot="1" x14ac:dyDescent="0.25">
      <c r="A101" s="37">
        <v>37683380109033</v>
      </c>
      <c r="B101" s="38" t="s">
        <v>338</v>
      </c>
      <c r="C101" s="39" t="s">
        <v>113</v>
      </c>
      <c r="D101" s="40"/>
      <c r="E101" s="40"/>
      <c r="F101" s="40">
        <v>0</v>
      </c>
      <c r="G101" s="40"/>
      <c r="H101" s="40">
        <f>VLOOKUP($A101,'[15]Compiled Income'!$B$5:$AI$268,9,FALSE)</f>
        <v>90932</v>
      </c>
      <c r="I101" s="40">
        <f>VLOOKUP(A101,'[15]Compiled Income'!$B$5:$AI$268,14,FALSE)</f>
        <v>1491</v>
      </c>
      <c r="J101" s="40">
        <f>VLOOKUP(A101,'[15]Compiled Income'!$B$5:$AI$268,15,FALSE)</f>
        <v>0</v>
      </c>
      <c r="K101" s="40">
        <f>VLOOKUP(A101,'[15]Compiled Income'!$B$5:$AI$268,16,FALSE)</f>
        <v>0</v>
      </c>
      <c r="L101" s="40">
        <f>VLOOKUP(A101,'[15]Compiled Income'!$B$5:$AI$268,12,FALSE)+VLOOKUP(A101,'[15]Compiled Income'!$B$5:$AI$268,13,FALSE)</f>
        <v>0</v>
      </c>
      <c r="M101" s="40">
        <f>VLOOKUP(A101,'[15]Compiled Income'!$B$5:$AI$268,10,FALSE)</f>
        <v>0</v>
      </c>
      <c r="N101" s="41">
        <f t="shared" si="8"/>
        <v>92423</v>
      </c>
      <c r="O101" s="42">
        <f>VLOOKUP(A101,'[16]2015-16 Budget (June 2016)'!$B$7:$K$270,10,FALSE)</f>
        <v>4774</v>
      </c>
      <c r="P101" s="42">
        <v>62</v>
      </c>
      <c r="Q101" s="41">
        <f t="shared" si="9"/>
        <v>4836</v>
      </c>
      <c r="R101" s="40">
        <f t="shared" si="10"/>
        <v>97259</v>
      </c>
      <c r="S101" s="40">
        <f>VLOOKUP($A101,'[15]Compiled Income'!$B$5:$AI$268,5,FALSE)</f>
        <v>23556</v>
      </c>
      <c r="T101" s="40">
        <f>VLOOKUP($A101,'[15]Compiled Income'!$B$5:$AI$268,6,FALSE)</f>
        <v>0</v>
      </c>
      <c r="U101" s="41">
        <f t="shared" si="11"/>
        <v>23556</v>
      </c>
      <c r="V101" s="41" t="str">
        <f>IF(VLOOKUP(A101,[17]FederalExpenditureReport!$E$3:$AE$237,26,FALSE)&gt;0,"Yes","No")</f>
        <v>No</v>
      </c>
      <c r="W101" s="40">
        <f t="shared" si="12"/>
        <v>23556</v>
      </c>
      <c r="X101" s="41">
        <f>VLOOKUP($A101,'[15]Compiled Income'!$B$5:$AI$268,24,FALSE)</f>
        <v>42000</v>
      </c>
      <c r="Y101" s="41">
        <f>VLOOKUP($A101,'[15]Compiled Income'!$B$5:$AI$268,28,FALSE)</f>
        <v>33931</v>
      </c>
      <c r="Z101" s="41">
        <f>VLOOKUP($A101,'[15]Compiled Income'!$B$5:$AI$268,32,FALSE)</f>
        <v>0</v>
      </c>
      <c r="AA101" s="40">
        <f>VLOOKUP(A101,'[18]2016-17 Budget (June 2016)'!$C$7:$U$301,18,FALSE)</f>
        <v>90757</v>
      </c>
      <c r="AB101" s="40"/>
      <c r="AC101" s="40">
        <f t="shared" si="13"/>
        <v>90757</v>
      </c>
      <c r="AD101" s="40">
        <f>VLOOKUP($A101,'[18]2016-17 Budget (June 2016)'!$C$7:$U$301,10,FALSE)</f>
        <v>4813</v>
      </c>
      <c r="AE101" s="40">
        <f t="shared" si="14"/>
        <v>95570</v>
      </c>
      <c r="AF101" s="40">
        <f>VLOOKUP($A101,'[18]2016-17 Budget (June 2016)'!$C$7:$U$301,19,FALSE)</f>
        <v>24750</v>
      </c>
      <c r="AG101" s="40"/>
      <c r="AH101" s="40">
        <f t="shared" si="15"/>
        <v>24750</v>
      </c>
      <c r="AI101" s="40">
        <v>21884</v>
      </c>
    </row>
    <row r="102" spans="1:35" ht="13.5" thickBot="1" x14ac:dyDescent="0.25">
      <c r="A102" s="37">
        <v>37683380109041</v>
      </c>
      <c r="B102" s="38" t="s">
        <v>338</v>
      </c>
      <c r="C102" s="39" t="s">
        <v>114</v>
      </c>
      <c r="D102" s="40"/>
      <c r="E102" s="40"/>
      <c r="F102" s="40">
        <v>0</v>
      </c>
      <c r="G102" s="40"/>
      <c r="H102" s="40">
        <f>VLOOKUP($A102,'[15]Compiled Income'!$B$5:$AI$268,9,FALSE)</f>
        <v>91359</v>
      </c>
      <c r="I102" s="40">
        <f>VLOOKUP(A102,'[15]Compiled Income'!$B$5:$AI$268,14,FALSE)</f>
        <v>1528</v>
      </c>
      <c r="J102" s="40">
        <f>VLOOKUP(A102,'[15]Compiled Income'!$B$5:$AI$268,15,FALSE)</f>
        <v>0</v>
      </c>
      <c r="K102" s="40">
        <f>VLOOKUP(A102,'[15]Compiled Income'!$B$5:$AI$268,16,FALSE)</f>
        <v>0</v>
      </c>
      <c r="L102" s="40">
        <f>VLOOKUP(A102,'[15]Compiled Income'!$B$5:$AI$268,12,FALSE)+VLOOKUP(A102,'[15]Compiled Income'!$B$5:$AI$268,13,FALSE)</f>
        <v>0</v>
      </c>
      <c r="M102" s="40">
        <f>VLOOKUP(A102,'[15]Compiled Income'!$B$5:$AI$268,10,FALSE)</f>
        <v>0</v>
      </c>
      <c r="N102" s="41">
        <f t="shared" si="8"/>
        <v>92887</v>
      </c>
      <c r="O102" s="42">
        <f>VLOOKUP(A102,'[16]2015-16 Budget (June 2016)'!$B$7:$K$270,10,FALSE)</f>
        <v>4776</v>
      </c>
      <c r="P102" s="42">
        <v>64</v>
      </c>
      <c r="Q102" s="41">
        <f t="shared" si="9"/>
        <v>4840</v>
      </c>
      <c r="R102" s="40">
        <f t="shared" si="10"/>
        <v>97727</v>
      </c>
      <c r="S102" s="40">
        <f>VLOOKUP($A102,'[15]Compiled Income'!$B$5:$AI$268,5,FALSE)</f>
        <v>23180</v>
      </c>
      <c r="T102" s="40">
        <f>VLOOKUP($A102,'[15]Compiled Income'!$B$5:$AI$268,6,FALSE)</f>
        <v>0</v>
      </c>
      <c r="U102" s="41">
        <f t="shared" si="11"/>
        <v>23180</v>
      </c>
      <c r="V102" s="41" t="str">
        <f>IF(VLOOKUP(A102,[17]FederalExpenditureReport!$E$3:$AE$237,26,FALSE)&gt;0,"Yes","No")</f>
        <v>No</v>
      </c>
      <c r="W102" s="40">
        <f t="shared" si="12"/>
        <v>23180</v>
      </c>
      <c r="X102" s="41">
        <f>VLOOKUP($A102,'[15]Compiled Income'!$B$5:$AI$268,24,FALSE)</f>
        <v>21000</v>
      </c>
      <c r="Y102" s="41">
        <f>VLOOKUP($A102,'[15]Compiled Income'!$B$5:$AI$268,28,FALSE)</f>
        <v>0</v>
      </c>
      <c r="Z102" s="41">
        <f>VLOOKUP($A102,'[15]Compiled Income'!$B$5:$AI$268,32,FALSE)</f>
        <v>0</v>
      </c>
      <c r="AA102" s="40">
        <f>VLOOKUP(A102,'[18]2016-17 Budget (June 2016)'!$C$7:$U$301,18,FALSE)</f>
        <v>90752</v>
      </c>
      <c r="AB102" s="40"/>
      <c r="AC102" s="40">
        <f t="shared" si="13"/>
        <v>90752</v>
      </c>
      <c r="AD102" s="40">
        <f>VLOOKUP($A102,'[18]2016-17 Budget (June 2016)'!$C$7:$U$301,10,FALSE)</f>
        <v>4818</v>
      </c>
      <c r="AE102" s="40">
        <f t="shared" si="14"/>
        <v>95570</v>
      </c>
      <c r="AF102" s="40">
        <f>VLOOKUP($A102,'[18]2016-17 Budget (June 2016)'!$C$7:$U$301,19,FALSE)</f>
        <v>24875</v>
      </c>
      <c r="AG102" s="40"/>
      <c r="AH102" s="40">
        <f t="shared" si="15"/>
        <v>24875</v>
      </c>
      <c r="AI102" s="40">
        <v>22434</v>
      </c>
    </row>
    <row r="103" spans="1:35" ht="13.5" thickBot="1" x14ac:dyDescent="0.25">
      <c r="A103" s="37">
        <v>37683380118851</v>
      </c>
      <c r="B103" s="38" t="s">
        <v>338</v>
      </c>
      <c r="C103" s="39" t="s">
        <v>115</v>
      </c>
      <c r="D103" s="40"/>
      <c r="E103" s="40"/>
      <c r="F103" s="40">
        <v>0</v>
      </c>
      <c r="G103" s="40"/>
      <c r="H103" s="40">
        <f>VLOOKUP($A103,'[15]Compiled Income'!$B$5:$AI$268,9,FALSE)</f>
        <v>248945</v>
      </c>
      <c r="I103" s="40">
        <f>VLOOKUP(A103,'[15]Compiled Income'!$B$5:$AI$268,14,FALSE)</f>
        <v>4591</v>
      </c>
      <c r="J103" s="40">
        <f>VLOOKUP(A103,'[15]Compiled Income'!$B$5:$AI$268,15,FALSE)</f>
        <v>0</v>
      </c>
      <c r="K103" s="40">
        <f>VLOOKUP(A103,'[15]Compiled Income'!$B$5:$AI$268,16,FALSE)</f>
        <v>0</v>
      </c>
      <c r="L103" s="40">
        <f>VLOOKUP(A103,'[15]Compiled Income'!$B$5:$AI$268,12,FALSE)+VLOOKUP(A103,'[15]Compiled Income'!$B$5:$AI$268,13,FALSE)</f>
        <v>0</v>
      </c>
      <c r="M103" s="40">
        <f>VLOOKUP(A103,'[15]Compiled Income'!$B$5:$AI$268,10,FALSE)</f>
        <v>0</v>
      </c>
      <c r="N103" s="41">
        <f t="shared" si="8"/>
        <v>253536</v>
      </c>
      <c r="O103" s="42">
        <f>VLOOKUP(A103,'[16]2015-16 Budget (June 2016)'!$B$7:$K$270,10,FALSE)</f>
        <v>13574</v>
      </c>
      <c r="P103" s="42">
        <v>191</v>
      </c>
      <c r="Q103" s="41">
        <f t="shared" si="9"/>
        <v>13765</v>
      </c>
      <c r="R103" s="40">
        <f t="shared" si="10"/>
        <v>267301</v>
      </c>
      <c r="S103" s="40">
        <f>VLOOKUP($A103,'[15]Compiled Income'!$B$5:$AI$268,5,FALSE)</f>
        <v>76933</v>
      </c>
      <c r="T103" s="40">
        <f>VLOOKUP($A103,'[15]Compiled Income'!$B$5:$AI$268,6,FALSE)</f>
        <v>0</v>
      </c>
      <c r="U103" s="41">
        <f t="shared" si="11"/>
        <v>76933</v>
      </c>
      <c r="V103" s="41" t="str">
        <f>IF(VLOOKUP(A103,[17]FederalExpenditureReport!$E$3:$AE$237,26,FALSE)&gt;0,"Yes","No")</f>
        <v>No</v>
      </c>
      <c r="W103" s="40">
        <f t="shared" si="12"/>
        <v>76933</v>
      </c>
      <c r="X103" s="41">
        <f>VLOOKUP($A103,'[15]Compiled Income'!$B$5:$AI$268,24,FALSE)</f>
        <v>12000</v>
      </c>
      <c r="Y103" s="41">
        <f>VLOOKUP($A103,'[15]Compiled Income'!$B$5:$AI$268,28,FALSE)</f>
        <v>0</v>
      </c>
      <c r="Z103" s="41">
        <f>VLOOKUP($A103,'[15]Compiled Income'!$B$5:$AI$268,32,FALSE)</f>
        <v>0</v>
      </c>
      <c r="AA103" s="40">
        <f>VLOOKUP(A103,'[18]2016-17 Budget (June 2016)'!$C$7:$U$301,18,FALSE)</f>
        <v>262729</v>
      </c>
      <c r="AB103" s="40"/>
      <c r="AC103" s="40">
        <f t="shared" si="13"/>
        <v>262729</v>
      </c>
      <c r="AD103" s="40">
        <f>VLOOKUP($A103,'[18]2016-17 Budget (June 2016)'!$C$7:$U$301,10,FALSE)</f>
        <v>13921</v>
      </c>
      <c r="AE103" s="40">
        <f t="shared" si="14"/>
        <v>276650</v>
      </c>
      <c r="AF103" s="40">
        <f>VLOOKUP($A103,'[18]2016-17 Budget (June 2016)'!$C$7:$U$301,19,FALSE)</f>
        <v>71375</v>
      </c>
      <c r="AG103" s="40"/>
      <c r="AH103" s="40">
        <f t="shared" si="15"/>
        <v>71375</v>
      </c>
      <c r="AI103" s="40">
        <v>67367</v>
      </c>
    </row>
    <row r="104" spans="1:35" ht="13.5" thickBot="1" x14ac:dyDescent="0.25">
      <c r="A104" s="37">
        <v>37683380111906</v>
      </c>
      <c r="B104" s="38" t="s">
        <v>338</v>
      </c>
      <c r="C104" s="39" t="s">
        <v>116</v>
      </c>
      <c r="D104" s="40"/>
      <c r="E104" s="40"/>
      <c r="F104" s="40">
        <v>0</v>
      </c>
      <c r="G104" s="40"/>
      <c r="H104" s="40">
        <f>VLOOKUP($A104,'[15]Compiled Income'!$B$5:$AI$268,9,FALSE)</f>
        <v>167355</v>
      </c>
      <c r="I104" s="40">
        <f>VLOOKUP(A104,'[15]Compiled Income'!$B$5:$AI$268,14,FALSE)</f>
        <v>3055</v>
      </c>
      <c r="J104" s="40">
        <f>VLOOKUP(A104,'[15]Compiled Income'!$B$5:$AI$268,15,FALSE)</f>
        <v>0</v>
      </c>
      <c r="K104" s="40">
        <f>VLOOKUP(A104,'[15]Compiled Income'!$B$5:$AI$268,16,FALSE)</f>
        <v>0</v>
      </c>
      <c r="L104" s="40">
        <f>VLOOKUP(A104,'[15]Compiled Income'!$B$5:$AI$268,12,FALSE)+VLOOKUP(A104,'[15]Compiled Income'!$B$5:$AI$268,13,FALSE)</f>
        <v>0</v>
      </c>
      <c r="M104" s="40">
        <f>VLOOKUP(A104,'[15]Compiled Income'!$B$5:$AI$268,10,FALSE)</f>
        <v>0</v>
      </c>
      <c r="N104" s="41">
        <f t="shared" si="8"/>
        <v>170410</v>
      </c>
      <c r="O104" s="42">
        <f>VLOOKUP(A104,'[16]2015-16 Budget (June 2016)'!$B$7:$K$270,10,FALSE)</f>
        <v>8829</v>
      </c>
      <c r="P104" s="42">
        <v>127</v>
      </c>
      <c r="Q104" s="41">
        <f t="shared" si="9"/>
        <v>8956</v>
      </c>
      <c r="R104" s="40">
        <f t="shared" si="10"/>
        <v>179366</v>
      </c>
      <c r="S104" s="40">
        <f>VLOOKUP($A104,'[15]Compiled Income'!$B$5:$AI$268,5,FALSE)</f>
        <v>44481</v>
      </c>
      <c r="T104" s="40">
        <f>VLOOKUP($A104,'[15]Compiled Income'!$B$5:$AI$268,6,FALSE)</f>
        <v>0</v>
      </c>
      <c r="U104" s="41">
        <f t="shared" si="11"/>
        <v>44481</v>
      </c>
      <c r="V104" s="41" t="str">
        <f>IF(VLOOKUP(A104,[17]FederalExpenditureReport!$E$3:$AE$237,26,FALSE)&gt;0,"Yes","No")</f>
        <v>No</v>
      </c>
      <c r="W104" s="40">
        <f t="shared" si="12"/>
        <v>44481</v>
      </c>
      <c r="X104" s="41">
        <f>VLOOKUP($A104,'[15]Compiled Income'!$B$5:$AI$268,24,FALSE)</f>
        <v>46731</v>
      </c>
      <c r="Y104" s="41">
        <f>VLOOKUP($A104,'[15]Compiled Income'!$B$5:$AI$268,28,FALSE)</f>
        <v>0</v>
      </c>
      <c r="Z104" s="41">
        <f>VLOOKUP($A104,'[15]Compiled Income'!$B$5:$AI$268,32,FALSE)</f>
        <v>0</v>
      </c>
      <c r="AA104" s="40">
        <f>VLOOKUP(A104,'[18]2016-17 Budget (June 2016)'!$C$7:$U$301,18,FALSE)</f>
        <v>167158</v>
      </c>
      <c r="AB104" s="40"/>
      <c r="AC104" s="40">
        <f t="shared" si="13"/>
        <v>167158</v>
      </c>
      <c r="AD104" s="40">
        <f>VLOOKUP($A104,'[18]2016-17 Budget (June 2016)'!$C$7:$U$301,10,FALSE)</f>
        <v>8892</v>
      </c>
      <c r="AE104" s="40">
        <f t="shared" si="14"/>
        <v>176050</v>
      </c>
      <c r="AF104" s="40">
        <f>VLOOKUP($A104,'[18]2016-17 Budget (June 2016)'!$C$7:$U$301,19,FALSE)</f>
        <v>46250</v>
      </c>
      <c r="AG104" s="40"/>
      <c r="AH104" s="40">
        <f t="shared" si="15"/>
        <v>46250</v>
      </c>
      <c r="AI104" s="40">
        <v>44823</v>
      </c>
    </row>
    <row r="105" spans="1:35" ht="13.5" thickBot="1" x14ac:dyDescent="0.25">
      <c r="A105" s="37">
        <v>37683386040190</v>
      </c>
      <c r="B105" s="38" t="s">
        <v>338</v>
      </c>
      <c r="C105" s="39" t="s">
        <v>117</v>
      </c>
      <c r="D105" s="40"/>
      <c r="E105" s="40"/>
      <c r="F105" s="40">
        <v>0</v>
      </c>
      <c r="G105" s="40"/>
      <c r="H105" s="40">
        <f>VLOOKUP($A105,'[15]Compiled Income'!$B$5:$AI$268,9,FALSE)</f>
        <v>188334</v>
      </c>
      <c r="I105" s="40">
        <f>VLOOKUP(A105,'[15]Compiled Income'!$B$5:$AI$268,14,FALSE)</f>
        <v>3077</v>
      </c>
      <c r="J105" s="40">
        <f>VLOOKUP(A105,'[15]Compiled Income'!$B$5:$AI$268,15,FALSE)</f>
        <v>0</v>
      </c>
      <c r="K105" s="40">
        <f>VLOOKUP(A105,'[15]Compiled Income'!$B$5:$AI$268,16,FALSE)</f>
        <v>0</v>
      </c>
      <c r="L105" s="40">
        <f>VLOOKUP(A105,'[15]Compiled Income'!$B$5:$AI$268,12,FALSE)+VLOOKUP(A105,'[15]Compiled Income'!$B$5:$AI$268,13,FALSE)</f>
        <v>0</v>
      </c>
      <c r="M105" s="40">
        <f>VLOOKUP(A105,'[15]Compiled Income'!$B$5:$AI$268,10,FALSE)</f>
        <v>0</v>
      </c>
      <c r="N105" s="41">
        <f t="shared" si="8"/>
        <v>191411</v>
      </c>
      <c r="O105" s="42">
        <f>VLOOKUP(A105,'[16]2015-16 Budget (June 2016)'!$B$7:$K$270,10,FALSE)</f>
        <v>9946</v>
      </c>
      <c r="P105" s="42">
        <v>128</v>
      </c>
      <c r="Q105" s="41">
        <f t="shared" si="9"/>
        <v>10074</v>
      </c>
      <c r="R105" s="40">
        <f t="shared" si="10"/>
        <v>201485</v>
      </c>
      <c r="S105" s="40">
        <f>VLOOKUP($A105,'[15]Compiled Income'!$B$5:$AI$268,5,FALSE)</f>
        <v>50244</v>
      </c>
      <c r="T105" s="40">
        <f>VLOOKUP($A105,'[15]Compiled Income'!$B$5:$AI$268,6,FALSE)</f>
        <v>0</v>
      </c>
      <c r="U105" s="41">
        <f t="shared" si="11"/>
        <v>50244</v>
      </c>
      <c r="V105" s="41" t="str">
        <f>IF(VLOOKUP(A105,[17]FederalExpenditureReport!$E$3:$AE$237,26,FALSE)&gt;0,"Yes","No")</f>
        <v>No</v>
      </c>
      <c r="W105" s="40">
        <f t="shared" si="12"/>
        <v>50244</v>
      </c>
      <c r="X105" s="41">
        <f>VLOOKUP($A105,'[15]Compiled Income'!$B$5:$AI$268,24,FALSE)</f>
        <v>12000</v>
      </c>
      <c r="Y105" s="41">
        <f>VLOOKUP($A105,'[15]Compiled Income'!$B$5:$AI$268,28,FALSE)</f>
        <v>0</v>
      </c>
      <c r="Z105" s="41">
        <f>VLOOKUP($A105,'[15]Compiled Income'!$B$5:$AI$268,32,FALSE)</f>
        <v>0</v>
      </c>
      <c r="AA105" s="40">
        <f>VLOOKUP(A105,'[18]2016-17 Budget (June 2016)'!$C$7:$U$301,18,FALSE)</f>
        <v>188643</v>
      </c>
      <c r="AB105" s="40"/>
      <c r="AC105" s="40">
        <f t="shared" si="13"/>
        <v>188643</v>
      </c>
      <c r="AD105" s="40">
        <f>VLOOKUP($A105,'[18]2016-17 Budget (June 2016)'!$C$7:$U$301,10,FALSE)</f>
        <v>10042</v>
      </c>
      <c r="AE105" s="40">
        <f t="shared" si="14"/>
        <v>198685</v>
      </c>
      <c r="AF105" s="40">
        <f>VLOOKUP($A105,'[18]2016-17 Budget (June 2016)'!$C$7:$U$301,19,FALSE)</f>
        <v>52375</v>
      </c>
      <c r="AG105" s="40"/>
      <c r="AH105" s="40">
        <f t="shared" si="15"/>
        <v>52375</v>
      </c>
      <c r="AI105" s="40">
        <v>45146</v>
      </c>
    </row>
    <row r="106" spans="1:35" ht="13.5" thickBot="1" x14ac:dyDescent="0.25">
      <c r="A106" s="37">
        <v>38684780101337</v>
      </c>
      <c r="B106" s="38" t="s">
        <v>339</v>
      </c>
      <c r="C106" s="39" t="s">
        <v>118</v>
      </c>
      <c r="D106" s="40"/>
      <c r="E106" s="40"/>
      <c r="F106" s="40">
        <v>0</v>
      </c>
      <c r="G106" s="40"/>
      <c r="H106" s="40">
        <f>VLOOKUP($A106,'[15]Compiled Income'!$B$5:$AI$268,9,FALSE)</f>
        <v>135561</v>
      </c>
      <c r="I106" s="40">
        <f>VLOOKUP(A106,'[15]Compiled Income'!$B$5:$AI$268,14,FALSE)</f>
        <v>2228</v>
      </c>
      <c r="J106" s="40">
        <f>VLOOKUP(A106,'[15]Compiled Income'!$B$5:$AI$268,15,FALSE)</f>
        <v>0</v>
      </c>
      <c r="K106" s="40">
        <f>VLOOKUP(A106,'[15]Compiled Income'!$B$5:$AI$268,16,FALSE)</f>
        <v>0</v>
      </c>
      <c r="L106" s="40">
        <f>VLOOKUP(A106,'[15]Compiled Income'!$B$5:$AI$268,12,FALSE)+VLOOKUP(A106,'[15]Compiled Income'!$B$5:$AI$268,13,FALSE)</f>
        <v>0</v>
      </c>
      <c r="M106" s="40">
        <f>VLOOKUP(A106,'[15]Compiled Income'!$B$5:$AI$268,10,FALSE)</f>
        <v>0</v>
      </c>
      <c r="N106" s="41">
        <f t="shared" si="8"/>
        <v>137789</v>
      </c>
      <c r="O106" s="42">
        <f>VLOOKUP(A106,'[16]2015-16 Budget (June 2016)'!$B$7:$K$270,10,FALSE)</f>
        <v>7064</v>
      </c>
      <c r="P106" s="42">
        <v>93</v>
      </c>
      <c r="Q106" s="41">
        <f t="shared" si="9"/>
        <v>7157</v>
      </c>
      <c r="R106" s="40">
        <f t="shared" si="10"/>
        <v>144946</v>
      </c>
      <c r="S106" s="40">
        <f>VLOOKUP($A106,'[15]Compiled Income'!$B$5:$AI$268,5,FALSE)</f>
        <v>35459</v>
      </c>
      <c r="T106" s="40">
        <f>VLOOKUP($A106,'[15]Compiled Income'!$B$5:$AI$268,6,FALSE)</f>
        <v>0</v>
      </c>
      <c r="U106" s="41">
        <f t="shared" si="11"/>
        <v>35459</v>
      </c>
      <c r="V106" s="41" t="str">
        <f>IF(VLOOKUP(A106,[17]FederalExpenditureReport!$E$3:$AE$237,26,FALSE)&gt;0,"Yes","No")</f>
        <v>No</v>
      </c>
      <c r="W106" s="40">
        <f t="shared" si="12"/>
        <v>35459</v>
      </c>
      <c r="X106" s="41">
        <f>VLOOKUP($A106,'[15]Compiled Income'!$B$5:$AI$268,24,FALSE)</f>
        <v>13838</v>
      </c>
      <c r="Y106" s="41">
        <f>VLOOKUP($A106,'[15]Compiled Income'!$B$5:$AI$268,28,FALSE)</f>
        <v>0</v>
      </c>
      <c r="Z106" s="41">
        <f>VLOOKUP($A106,'[15]Compiled Income'!$B$5:$AI$268,32,FALSE)</f>
        <v>0</v>
      </c>
      <c r="AA106" s="40">
        <f>VLOOKUP(A106,'[18]2016-17 Budget (June 2016)'!$C$7:$U$301,18,FALSE)</f>
        <v>119280</v>
      </c>
      <c r="AB106" s="40"/>
      <c r="AC106" s="40">
        <f t="shared" si="13"/>
        <v>119280</v>
      </c>
      <c r="AD106" s="40">
        <f>VLOOKUP($A106,'[18]2016-17 Budget (June 2016)'!$C$7:$U$301,10,FALSE)</f>
        <v>6470</v>
      </c>
      <c r="AE106" s="40">
        <f t="shared" si="14"/>
        <v>125750</v>
      </c>
      <c r="AF106" s="40">
        <f>VLOOKUP($A106,'[18]2016-17 Budget (June 2016)'!$C$7:$U$301,19,FALSE)</f>
        <v>36000</v>
      </c>
      <c r="AG106" s="40"/>
      <c r="AH106" s="40">
        <f t="shared" si="15"/>
        <v>36000</v>
      </c>
      <c r="AI106" s="40">
        <v>32704</v>
      </c>
    </row>
    <row r="107" spans="1:35" ht="13.5" thickBot="1" x14ac:dyDescent="0.25">
      <c r="A107" s="37">
        <v>1612590115014</v>
      </c>
      <c r="B107" s="38" t="s">
        <v>339</v>
      </c>
      <c r="C107" s="39" t="s">
        <v>119</v>
      </c>
      <c r="D107" s="40"/>
      <c r="E107" s="40"/>
      <c r="F107" s="40">
        <v>0</v>
      </c>
      <c r="G107" s="40"/>
      <c r="H107" s="40">
        <f>VLOOKUP($A107,'[15]Compiled Income'!$B$5:$AI$268,9,FALSE)</f>
        <v>146769</v>
      </c>
      <c r="I107" s="40">
        <f>VLOOKUP(A107,'[15]Compiled Income'!$B$5:$AI$268,14,FALSE)</f>
        <v>2737</v>
      </c>
      <c r="J107" s="40">
        <f>VLOOKUP(A107,'[15]Compiled Income'!$B$5:$AI$268,15,FALSE)</f>
        <v>0</v>
      </c>
      <c r="K107" s="40">
        <f>VLOOKUP(A107,'[15]Compiled Income'!$B$5:$AI$268,16,FALSE)</f>
        <v>0</v>
      </c>
      <c r="L107" s="40">
        <f>VLOOKUP(A107,'[15]Compiled Income'!$B$5:$AI$268,12,FALSE)+VLOOKUP(A107,'[15]Compiled Income'!$B$5:$AI$268,13,FALSE)</f>
        <v>0</v>
      </c>
      <c r="M107" s="40">
        <f>VLOOKUP(A107,'[15]Compiled Income'!$B$5:$AI$268,10,FALSE)</f>
        <v>0</v>
      </c>
      <c r="N107" s="41">
        <f t="shared" si="8"/>
        <v>149506</v>
      </c>
      <c r="O107" s="42">
        <f>VLOOKUP(A107,'[16]2015-16 Budget (June 2016)'!$B$7:$K$270,10,FALSE)</f>
        <v>7806</v>
      </c>
      <c r="P107" s="42">
        <v>114</v>
      </c>
      <c r="Q107" s="41">
        <f t="shared" si="9"/>
        <v>7920</v>
      </c>
      <c r="R107" s="40">
        <f t="shared" si="10"/>
        <v>157426</v>
      </c>
      <c r="S107" s="40">
        <f>VLOOKUP($A107,'[15]Compiled Income'!$B$5:$AI$268,5,FALSE)</f>
        <v>42601</v>
      </c>
      <c r="T107" s="40">
        <f>VLOOKUP($A107,'[15]Compiled Income'!$B$5:$AI$268,6,FALSE)</f>
        <v>0</v>
      </c>
      <c r="U107" s="41">
        <f t="shared" si="11"/>
        <v>42601</v>
      </c>
      <c r="V107" s="41" t="str">
        <f>IF(VLOOKUP(A107,[17]FederalExpenditureReport!$E$3:$AE$237,26,FALSE)&gt;0,"Yes","No")</f>
        <v>No</v>
      </c>
      <c r="W107" s="40">
        <f t="shared" si="12"/>
        <v>42601</v>
      </c>
      <c r="X107" s="41">
        <f>VLOOKUP($A107,'[15]Compiled Income'!$B$5:$AI$268,24,FALSE)</f>
        <v>7742</v>
      </c>
      <c r="Y107" s="41">
        <f>VLOOKUP($A107,'[15]Compiled Income'!$B$5:$AI$268,28,FALSE)</f>
        <v>0</v>
      </c>
      <c r="Z107" s="41">
        <f>VLOOKUP($A107,'[15]Compiled Income'!$B$5:$AI$268,32,FALSE)</f>
        <v>0</v>
      </c>
      <c r="AA107" s="40">
        <f>VLOOKUP(A107,'[18]2016-17 Budget (June 2016)'!$C$7:$U$301,18,FALSE)</f>
        <v>143279</v>
      </c>
      <c r="AB107" s="40"/>
      <c r="AC107" s="40">
        <f t="shared" si="13"/>
        <v>143279</v>
      </c>
      <c r="AD107" s="40">
        <f>VLOOKUP($A107,'[18]2016-17 Budget (June 2016)'!$C$7:$U$301,10,FALSE)</f>
        <v>7621</v>
      </c>
      <c r="AE107" s="40">
        <f t="shared" si="14"/>
        <v>150900</v>
      </c>
      <c r="AF107" s="40">
        <f>VLOOKUP($A107,'[18]2016-17 Budget (June 2016)'!$C$7:$U$301,19,FALSE)</f>
        <v>39625</v>
      </c>
      <c r="AG107" s="40"/>
      <c r="AH107" s="40">
        <f t="shared" si="15"/>
        <v>39625</v>
      </c>
      <c r="AI107" s="40">
        <v>40162</v>
      </c>
    </row>
    <row r="108" spans="1:35" ht="13.5" thickBot="1" x14ac:dyDescent="0.25">
      <c r="A108" s="37">
        <v>41690050132068</v>
      </c>
      <c r="B108" s="38" t="s">
        <v>339</v>
      </c>
      <c r="C108" s="39" t="s">
        <v>120</v>
      </c>
      <c r="D108" s="40"/>
      <c r="E108" s="40"/>
      <c r="F108" s="40">
        <v>0</v>
      </c>
      <c r="G108" s="40"/>
      <c r="H108" s="40">
        <f>VLOOKUP($A108,'[15]Compiled Income'!$B$5:$AI$268,9,FALSE)</f>
        <v>96653</v>
      </c>
      <c r="I108" s="40">
        <f>VLOOKUP(A108,'[15]Compiled Income'!$B$5:$AI$268,14,FALSE)</f>
        <v>0</v>
      </c>
      <c r="J108" s="40">
        <f>VLOOKUP(A108,'[15]Compiled Income'!$B$5:$AI$268,15,FALSE)</f>
        <v>0</v>
      </c>
      <c r="K108" s="40">
        <f>VLOOKUP(A108,'[15]Compiled Income'!$B$5:$AI$268,16,FALSE)</f>
        <v>2807</v>
      </c>
      <c r="L108" s="40">
        <f>VLOOKUP(A108,'[15]Compiled Income'!$B$5:$AI$268,12,FALSE)+VLOOKUP(A108,'[15]Compiled Income'!$B$5:$AI$268,13,FALSE)</f>
        <v>0</v>
      </c>
      <c r="M108" s="40">
        <f>VLOOKUP(A108,'[15]Compiled Income'!$B$5:$AI$268,10,FALSE)</f>
        <v>0</v>
      </c>
      <c r="N108" s="41">
        <f t="shared" si="8"/>
        <v>99460</v>
      </c>
      <c r="O108" s="42">
        <f>VLOOKUP(A108,'[16]2015-16 Budget (June 2016)'!$B$7:$K$270,10,FALSE)</f>
        <v>4068</v>
      </c>
      <c r="P108" s="42">
        <v>0</v>
      </c>
      <c r="Q108" s="41">
        <f t="shared" si="9"/>
        <v>4068</v>
      </c>
      <c r="R108" s="40">
        <f t="shared" si="10"/>
        <v>103528</v>
      </c>
      <c r="S108" s="40">
        <f>VLOOKUP($A108,'[15]Compiled Income'!$B$5:$AI$268,5,FALSE)</f>
        <v>0</v>
      </c>
      <c r="T108" s="40">
        <f>VLOOKUP($A108,'[15]Compiled Income'!$B$5:$AI$268,6,FALSE)</f>
        <v>0</v>
      </c>
      <c r="U108" s="41">
        <f t="shared" si="11"/>
        <v>0</v>
      </c>
      <c r="V108" s="41" t="s">
        <v>321</v>
      </c>
      <c r="W108" s="40">
        <f t="shared" si="12"/>
        <v>0</v>
      </c>
      <c r="X108" s="41">
        <f>VLOOKUP($A108,'[15]Compiled Income'!$B$5:$AI$268,24,FALSE)</f>
        <v>0</v>
      </c>
      <c r="Y108" s="41">
        <f>VLOOKUP($A108,'[15]Compiled Income'!$B$5:$AI$268,28,FALSE)</f>
        <v>0</v>
      </c>
      <c r="Z108" s="41">
        <f>VLOOKUP($A108,'[15]Compiled Income'!$B$5:$AI$268,32,FALSE)</f>
        <v>0</v>
      </c>
      <c r="AA108" s="40">
        <f>VLOOKUP(A108,'[18]2016-17 Budget (June 2016)'!$C$7:$U$301,18,FALSE)</f>
        <v>119660</v>
      </c>
      <c r="AB108" s="40"/>
      <c r="AC108" s="40">
        <f t="shared" si="13"/>
        <v>119660</v>
      </c>
      <c r="AD108" s="40">
        <f>VLOOKUP($A108,'[18]2016-17 Budget (June 2016)'!$C$7:$U$301,10,FALSE)</f>
        <v>6090</v>
      </c>
      <c r="AE108" s="40">
        <f t="shared" si="14"/>
        <v>125750</v>
      </c>
      <c r="AF108" s="40">
        <f>VLOOKUP($A108,'[18]2016-17 Budget (June 2016)'!$C$7:$U$301,19,FALSE)</f>
        <v>26500</v>
      </c>
      <c r="AG108" s="40"/>
      <c r="AH108" s="40">
        <f t="shared" si="15"/>
        <v>26500</v>
      </c>
      <c r="AI108" s="40">
        <v>0</v>
      </c>
    </row>
    <row r="109" spans="1:35" ht="13.5" thickBot="1" x14ac:dyDescent="0.25">
      <c r="A109" s="37">
        <v>43693690106633</v>
      </c>
      <c r="B109" s="38" t="s">
        <v>339</v>
      </c>
      <c r="C109" s="39" t="s">
        <v>121</v>
      </c>
      <c r="D109" s="40"/>
      <c r="E109" s="40"/>
      <c r="F109" s="40">
        <v>0</v>
      </c>
      <c r="G109" s="40"/>
      <c r="H109" s="40">
        <f>VLOOKUP($A109,'[15]Compiled Income'!$B$5:$AI$268,9,FALSE)</f>
        <v>195460</v>
      </c>
      <c r="I109" s="40">
        <f>VLOOKUP(A109,'[15]Compiled Income'!$B$5:$AI$268,14,FALSE)</f>
        <v>3547</v>
      </c>
      <c r="J109" s="40">
        <f>VLOOKUP(A109,'[15]Compiled Income'!$B$5:$AI$268,15,FALSE)</f>
        <v>0</v>
      </c>
      <c r="K109" s="40">
        <f>VLOOKUP(A109,'[15]Compiled Income'!$B$5:$AI$268,16,FALSE)</f>
        <v>0</v>
      </c>
      <c r="L109" s="40">
        <f>VLOOKUP(A109,'[15]Compiled Income'!$B$5:$AI$268,12,FALSE)+VLOOKUP(A109,'[15]Compiled Income'!$B$5:$AI$268,13,FALSE)</f>
        <v>-672</v>
      </c>
      <c r="M109" s="40">
        <f>VLOOKUP(A109,'[15]Compiled Income'!$B$5:$AI$268,10,FALSE)</f>
        <v>0</v>
      </c>
      <c r="N109" s="41">
        <f t="shared" si="8"/>
        <v>198335</v>
      </c>
      <c r="O109" s="42">
        <f>VLOOKUP(A109,'[16]2015-16 Budget (June 2016)'!$B$7:$K$270,10,FALSE)</f>
        <v>10198</v>
      </c>
      <c r="P109" s="42">
        <v>148</v>
      </c>
      <c r="Q109" s="41">
        <f t="shared" si="9"/>
        <v>10346</v>
      </c>
      <c r="R109" s="40">
        <f t="shared" si="10"/>
        <v>208681</v>
      </c>
      <c r="S109" s="40">
        <f>VLOOKUP($A109,'[15]Compiled Income'!$B$5:$AI$268,5,FALSE)</f>
        <v>51748</v>
      </c>
      <c r="T109" s="40">
        <f>VLOOKUP($A109,'[15]Compiled Income'!$B$5:$AI$268,6,FALSE)</f>
        <v>0</v>
      </c>
      <c r="U109" s="41">
        <f t="shared" si="11"/>
        <v>51748</v>
      </c>
      <c r="V109" s="41" t="str">
        <f>IF(VLOOKUP(A109,[17]FederalExpenditureReport!$E$3:$AE$237,26,FALSE)&gt;0,"Yes","No")</f>
        <v>No</v>
      </c>
      <c r="W109" s="40">
        <f t="shared" si="12"/>
        <v>51748</v>
      </c>
      <c r="X109" s="41">
        <f>VLOOKUP($A109,'[15]Compiled Income'!$B$5:$AI$268,24,FALSE)</f>
        <v>2073</v>
      </c>
      <c r="Y109" s="41">
        <f>VLOOKUP($A109,'[15]Compiled Income'!$B$5:$AI$268,28,FALSE)</f>
        <v>0</v>
      </c>
      <c r="Z109" s="41">
        <f>VLOOKUP($A109,'[15]Compiled Income'!$B$5:$AI$268,32,FALSE)</f>
        <v>0</v>
      </c>
      <c r="AA109" s="40">
        <f>VLOOKUP(A109,'[18]2016-17 Budget (June 2016)'!$C$7:$U$301,18,FALSE)</f>
        <v>191122</v>
      </c>
      <c r="AB109" s="40"/>
      <c r="AC109" s="40">
        <f t="shared" si="13"/>
        <v>191122</v>
      </c>
      <c r="AD109" s="40">
        <f>VLOOKUP($A109,'[18]2016-17 Budget (June 2016)'!$C$7:$U$301,10,FALSE)</f>
        <v>10078</v>
      </c>
      <c r="AE109" s="40">
        <f t="shared" si="14"/>
        <v>201200</v>
      </c>
      <c r="AF109" s="40">
        <f>VLOOKUP($A109,'[18]2016-17 Budget (June 2016)'!$C$7:$U$301,19,FALSE)</f>
        <v>50750</v>
      </c>
      <c r="AG109" s="40"/>
      <c r="AH109" s="40">
        <f t="shared" si="15"/>
        <v>50750</v>
      </c>
      <c r="AI109" s="40">
        <v>52052</v>
      </c>
    </row>
    <row r="110" spans="1:35" ht="13.5" thickBot="1" x14ac:dyDescent="0.25">
      <c r="A110" s="37">
        <v>43694500129205</v>
      </c>
      <c r="B110" s="38" t="s">
        <v>339</v>
      </c>
      <c r="C110" s="39" t="s">
        <v>122</v>
      </c>
      <c r="D110" s="40"/>
      <c r="E110" s="40"/>
      <c r="F110" s="40">
        <v>0</v>
      </c>
      <c r="G110" s="40"/>
      <c r="H110" s="40">
        <f>VLOOKUP($A110,'[15]Compiled Income'!$B$5:$AI$268,9,FALSE)</f>
        <v>100991</v>
      </c>
      <c r="I110" s="40">
        <f>VLOOKUP(A110,'[15]Compiled Income'!$B$5:$AI$268,14,FALSE)</f>
        <v>0</v>
      </c>
      <c r="J110" s="40">
        <f>VLOOKUP(A110,'[15]Compiled Income'!$B$5:$AI$268,15,FALSE)</f>
        <v>0</v>
      </c>
      <c r="K110" s="40">
        <f>VLOOKUP(A110,'[15]Compiled Income'!$B$5:$AI$268,16,FALSE)</f>
        <v>0</v>
      </c>
      <c r="L110" s="40">
        <f>VLOOKUP(A110,'[15]Compiled Income'!$B$5:$AI$268,12,FALSE)+VLOOKUP(A110,'[15]Compiled Income'!$B$5:$AI$268,13,FALSE)</f>
        <v>0</v>
      </c>
      <c r="M110" s="40">
        <f>VLOOKUP(A110,'[15]Compiled Income'!$B$5:$AI$268,10,FALSE)</f>
        <v>0</v>
      </c>
      <c r="N110" s="41">
        <f t="shared" si="8"/>
        <v>100991</v>
      </c>
      <c r="O110" s="42">
        <f>VLOOKUP(A110,'[16]2015-16 Budget (June 2016)'!$B$7:$K$270,10,FALSE)</f>
        <v>4763</v>
      </c>
      <c r="P110" s="42">
        <v>0</v>
      </c>
      <c r="Q110" s="41">
        <f t="shared" si="9"/>
        <v>4763</v>
      </c>
      <c r="R110" s="40">
        <f t="shared" si="10"/>
        <v>105754</v>
      </c>
      <c r="S110" s="40">
        <f>VLOOKUP($A110,'[15]Compiled Income'!$B$5:$AI$268,5,FALSE)</f>
        <v>13156</v>
      </c>
      <c r="T110" s="40">
        <f>VLOOKUP($A110,'[15]Compiled Income'!$B$5:$AI$268,6,FALSE)</f>
        <v>0</v>
      </c>
      <c r="U110" s="41">
        <f t="shared" si="11"/>
        <v>13156</v>
      </c>
      <c r="V110" s="41" t="str">
        <f>IF(VLOOKUP(A110,[17]FederalExpenditureReport!$E$3:$AE$237,26,FALSE)&gt;0,"Yes","No")</f>
        <v>No</v>
      </c>
      <c r="W110" s="40">
        <f t="shared" si="12"/>
        <v>13156</v>
      </c>
      <c r="X110" s="41">
        <f>VLOOKUP($A110,'[15]Compiled Income'!$B$5:$AI$268,24,FALSE)</f>
        <v>18132</v>
      </c>
      <c r="Y110" s="41">
        <f>VLOOKUP($A110,'[15]Compiled Income'!$B$5:$AI$268,28,FALSE)</f>
        <v>0</v>
      </c>
      <c r="Z110" s="41">
        <f>VLOOKUP($A110,'[15]Compiled Income'!$B$5:$AI$268,32,FALSE)</f>
        <v>0</v>
      </c>
      <c r="AA110" s="40">
        <f>VLOOKUP(A110,'[18]2016-17 Budget (June 2016)'!$C$7:$U$301,18,FALSE)</f>
        <v>204144</v>
      </c>
      <c r="AB110" s="40"/>
      <c r="AC110" s="40">
        <f t="shared" si="13"/>
        <v>204144</v>
      </c>
      <c r="AD110" s="40">
        <f>VLOOKUP($A110,'[18]2016-17 Budget (June 2016)'!$C$7:$U$301,10,FALSE)</f>
        <v>9631</v>
      </c>
      <c r="AE110" s="40">
        <f t="shared" si="14"/>
        <v>213775</v>
      </c>
      <c r="AF110" s="40">
        <f>VLOOKUP($A110,'[18]2016-17 Budget (June 2016)'!$C$7:$U$301,19,FALSE)</f>
        <v>27000</v>
      </c>
      <c r="AG110" s="40"/>
      <c r="AH110" s="40">
        <f t="shared" si="15"/>
        <v>27000</v>
      </c>
      <c r="AI110" s="40">
        <v>0</v>
      </c>
    </row>
    <row r="111" spans="1:35" ht="13.5" thickBot="1" x14ac:dyDescent="0.25">
      <c r="A111" s="37">
        <v>1613090114421</v>
      </c>
      <c r="B111" s="38" t="s">
        <v>339</v>
      </c>
      <c r="C111" s="39" t="s">
        <v>123</v>
      </c>
      <c r="D111" s="40"/>
      <c r="E111" s="40"/>
      <c r="F111" s="40">
        <v>0</v>
      </c>
      <c r="G111" s="40"/>
      <c r="H111" s="40">
        <f>VLOOKUP($A111,'[15]Compiled Income'!$B$5:$AI$268,9,FALSE)</f>
        <v>260787</v>
      </c>
      <c r="I111" s="40">
        <f>VLOOKUP(A111,'[15]Compiled Income'!$B$5:$AI$268,14,FALSE)</f>
        <v>4293</v>
      </c>
      <c r="J111" s="40">
        <f>VLOOKUP(A111,'[15]Compiled Income'!$B$5:$AI$268,15,FALSE)</f>
        <v>0</v>
      </c>
      <c r="K111" s="40">
        <f>VLOOKUP(A111,'[15]Compiled Income'!$B$5:$AI$268,16,FALSE)</f>
        <v>835.42</v>
      </c>
      <c r="L111" s="40">
        <f>VLOOKUP(A111,'[15]Compiled Income'!$B$5:$AI$268,12,FALSE)+VLOOKUP(A111,'[15]Compiled Income'!$B$5:$AI$268,13,FALSE)</f>
        <v>0</v>
      </c>
      <c r="M111" s="40">
        <f>VLOOKUP(A111,'[15]Compiled Income'!$B$5:$AI$268,10,FALSE)</f>
        <v>0</v>
      </c>
      <c r="N111" s="41">
        <f t="shared" si="8"/>
        <v>265915.42</v>
      </c>
      <c r="O111" s="42">
        <f>VLOOKUP(A111,'[16]2015-16 Budget (June 2016)'!$B$7:$K$270,10,FALSE)</f>
        <v>13504</v>
      </c>
      <c r="P111" s="42">
        <v>179</v>
      </c>
      <c r="Q111" s="41">
        <f t="shared" si="9"/>
        <v>13683</v>
      </c>
      <c r="R111" s="40">
        <f t="shared" si="10"/>
        <v>279598.42</v>
      </c>
      <c r="S111" s="40">
        <f>VLOOKUP($A111,'[15]Compiled Income'!$B$5:$AI$268,5,FALSE)</f>
        <v>66157</v>
      </c>
      <c r="T111" s="40">
        <f>VLOOKUP($A111,'[15]Compiled Income'!$B$5:$AI$268,6,FALSE)</f>
        <v>0</v>
      </c>
      <c r="U111" s="41">
        <f t="shared" si="11"/>
        <v>66157</v>
      </c>
      <c r="V111" s="41" t="str">
        <f>IF(VLOOKUP(A111,[17]FederalExpenditureReport!$E$3:$AE$237,26,FALSE)&gt;0,"Yes","No")</f>
        <v>No</v>
      </c>
      <c r="W111" s="40">
        <f t="shared" si="12"/>
        <v>66157</v>
      </c>
      <c r="X111" s="41">
        <f>VLOOKUP($A111,'[15]Compiled Income'!$B$5:$AI$268,24,FALSE)</f>
        <v>5997</v>
      </c>
      <c r="Y111" s="41">
        <f>VLOOKUP($A111,'[15]Compiled Income'!$B$5:$AI$268,28,FALSE)</f>
        <v>0</v>
      </c>
      <c r="Z111" s="41">
        <f>VLOOKUP($A111,'[15]Compiled Income'!$B$5:$AI$268,32,FALSE)</f>
        <v>0</v>
      </c>
      <c r="AA111" s="40">
        <f>VLOOKUP(A111,'[18]2016-17 Budget (June 2016)'!$C$7:$U$301,18,FALSE)</f>
        <v>260375</v>
      </c>
      <c r="AB111" s="40"/>
      <c r="AC111" s="40">
        <f t="shared" si="13"/>
        <v>260375</v>
      </c>
      <c r="AD111" s="40">
        <f>VLOOKUP($A111,'[18]2016-17 Budget (June 2016)'!$C$7:$U$301,10,FALSE)</f>
        <v>13760</v>
      </c>
      <c r="AE111" s="40">
        <f t="shared" si="14"/>
        <v>274135</v>
      </c>
      <c r="AF111" s="40">
        <f>VLOOKUP($A111,'[18]2016-17 Budget (June 2016)'!$C$7:$U$301,19,FALSE)</f>
        <v>69875</v>
      </c>
      <c r="AG111" s="40"/>
      <c r="AH111" s="40">
        <f t="shared" si="15"/>
        <v>69875</v>
      </c>
      <c r="AI111" s="40">
        <v>63008</v>
      </c>
    </row>
    <row r="112" spans="1:35" ht="13.5" thickBot="1" x14ac:dyDescent="0.25">
      <c r="A112" s="37">
        <v>43693690129924</v>
      </c>
      <c r="B112" s="38" t="s">
        <v>339</v>
      </c>
      <c r="C112" s="39" t="s">
        <v>124</v>
      </c>
      <c r="D112" s="40"/>
      <c r="E112" s="40"/>
      <c r="F112" s="40">
        <v>0</v>
      </c>
      <c r="G112" s="40"/>
      <c r="H112" s="40">
        <f>VLOOKUP($A112,'[15]Compiled Income'!$B$5:$AI$268,9,FALSE)</f>
        <v>96222</v>
      </c>
      <c r="I112" s="40">
        <f>VLOOKUP(A112,'[15]Compiled Income'!$B$5:$AI$268,14,FALSE)</f>
        <v>0</v>
      </c>
      <c r="J112" s="40">
        <f>VLOOKUP(A112,'[15]Compiled Income'!$B$5:$AI$268,15,FALSE)</f>
        <v>0</v>
      </c>
      <c r="K112" s="40">
        <f>VLOOKUP(A112,'[15]Compiled Income'!$B$5:$AI$268,16,FALSE)</f>
        <v>2555</v>
      </c>
      <c r="L112" s="40">
        <f>VLOOKUP(A112,'[15]Compiled Income'!$B$5:$AI$268,12,FALSE)+VLOOKUP(A112,'[15]Compiled Income'!$B$5:$AI$268,13,FALSE)</f>
        <v>0</v>
      </c>
      <c r="M112" s="40">
        <f>VLOOKUP(A112,'[15]Compiled Income'!$B$5:$AI$268,10,FALSE)</f>
        <v>0</v>
      </c>
      <c r="N112" s="41">
        <f t="shared" si="8"/>
        <v>98777</v>
      </c>
      <c r="O112" s="42">
        <f>VLOOKUP(A112,'[16]2015-16 Budget (June 2016)'!$B$7:$K$270,10,FALSE)</f>
        <v>4567</v>
      </c>
      <c r="P112" s="42">
        <v>0</v>
      </c>
      <c r="Q112" s="41">
        <f t="shared" si="9"/>
        <v>4567</v>
      </c>
      <c r="R112" s="40">
        <f t="shared" si="10"/>
        <v>103344</v>
      </c>
      <c r="S112" s="40">
        <f>VLOOKUP($A112,'[15]Compiled Income'!$B$5:$AI$268,5,FALSE)</f>
        <v>13282</v>
      </c>
      <c r="T112" s="40">
        <f>VLOOKUP($A112,'[15]Compiled Income'!$B$5:$AI$268,6,FALSE)</f>
        <v>0</v>
      </c>
      <c r="U112" s="41">
        <f t="shared" si="11"/>
        <v>13282</v>
      </c>
      <c r="V112" s="41" t="str">
        <f>IF(VLOOKUP(A112,[17]FederalExpenditureReport!$E$3:$AE$237,26,FALSE)&gt;0,"Yes","No")</f>
        <v>No</v>
      </c>
      <c r="W112" s="40">
        <f t="shared" si="12"/>
        <v>13282</v>
      </c>
      <c r="X112" s="41">
        <f>VLOOKUP($A112,'[15]Compiled Income'!$B$5:$AI$268,24,FALSE)</f>
        <v>14228</v>
      </c>
      <c r="Y112" s="41">
        <f>VLOOKUP($A112,'[15]Compiled Income'!$B$5:$AI$268,28,FALSE)</f>
        <v>0</v>
      </c>
      <c r="Z112" s="41">
        <f>VLOOKUP($A112,'[15]Compiled Income'!$B$5:$AI$268,32,FALSE)</f>
        <v>0</v>
      </c>
      <c r="AA112" s="40">
        <f>VLOOKUP(A112,'[18]2016-17 Budget (June 2016)'!$C$7:$U$301,18,FALSE)</f>
        <v>95546</v>
      </c>
      <c r="AB112" s="40"/>
      <c r="AC112" s="40">
        <f t="shared" si="13"/>
        <v>95546</v>
      </c>
      <c r="AD112" s="40">
        <f>VLOOKUP($A112,'[18]2016-17 Budget (June 2016)'!$C$7:$U$301,10,FALSE)</f>
        <v>5054</v>
      </c>
      <c r="AE112" s="40">
        <f t="shared" si="14"/>
        <v>100600</v>
      </c>
      <c r="AF112" s="40">
        <f>VLOOKUP($A112,'[18]2016-17 Budget (June 2016)'!$C$7:$U$301,19,FALSE)</f>
        <v>25750</v>
      </c>
      <c r="AG112" s="40"/>
      <c r="AH112" s="40">
        <f t="shared" si="15"/>
        <v>25750</v>
      </c>
      <c r="AI112" s="40">
        <v>0</v>
      </c>
    </row>
    <row r="113" spans="1:35" ht="13.5" thickBot="1" x14ac:dyDescent="0.25">
      <c r="A113" s="37">
        <v>38684780101352</v>
      </c>
      <c r="B113" s="38" t="s">
        <v>339</v>
      </c>
      <c r="C113" s="39" t="s">
        <v>125</v>
      </c>
      <c r="D113" s="40"/>
      <c r="E113" s="40"/>
      <c r="F113" s="40">
        <v>0</v>
      </c>
      <c r="G113" s="40"/>
      <c r="H113" s="40">
        <f>VLOOKUP($A113,'[15]Compiled Income'!$B$5:$AI$268,9,FALSE)</f>
        <v>171807</v>
      </c>
      <c r="I113" s="40">
        <f>VLOOKUP(A113,'[15]Compiled Income'!$B$5:$AI$268,14,FALSE)</f>
        <v>3104</v>
      </c>
      <c r="J113" s="40">
        <f>VLOOKUP(A113,'[15]Compiled Income'!$B$5:$AI$268,15,FALSE)</f>
        <v>2923.5</v>
      </c>
      <c r="K113" s="40">
        <f>VLOOKUP(A113,'[15]Compiled Income'!$B$5:$AI$268,16,FALSE)</f>
        <v>0</v>
      </c>
      <c r="L113" s="40">
        <f>VLOOKUP(A113,'[15]Compiled Income'!$B$5:$AI$268,12,FALSE)+VLOOKUP(A113,'[15]Compiled Income'!$B$5:$AI$268,13,FALSE)</f>
        <v>-135</v>
      </c>
      <c r="M113" s="40">
        <f>VLOOKUP(A113,'[15]Compiled Income'!$B$5:$AI$268,10,FALSE)</f>
        <v>0</v>
      </c>
      <c r="N113" s="41">
        <f t="shared" si="8"/>
        <v>177699.5</v>
      </c>
      <c r="O113" s="42">
        <f>VLOOKUP(A113,'[16]2015-16 Budget (June 2016)'!$B$7:$K$270,10,FALSE)</f>
        <v>8967</v>
      </c>
      <c r="P113" s="42">
        <v>129</v>
      </c>
      <c r="Q113" s="41">
        <f t="shared" si="9"/>
        <v>9096</v>
      </c>
      <c r="R113" s="40">
        <f t="shared" si="10"/>
        <v>186795.5</v>
      </c>
      <c r="S113" s="40">
        <f>VLOOKUP($A113,'[15]Compiled Income'!$B$5:$AI$268,5,FALSE)</f>
        <v>45483</v>
      </c>
      <c r="T113" s="40">
        <f>VLOOKUP($A113,'[15]Compiled Income'!$B$5:$AI$268,6,FALSE)</f>
        <v>0</v>
      </c>
      <c r="U113" s="41">
        <f t="shared" si="11"/>
        <v>45483</v>
      </c>
      <c r="V113" s="41" t="str">
        <f>IF(VLOOKUP(A113,[17]FederalExpenditureReport!$E$3:$AE$237,26,FALSE)&gt;0,"Yes","No")</f>
        <v>No</v>
      </c>
      <c r="W113" s="40">
        <f t="shared" si="12"/>
        <v>45483</v>
      </c>
      <c r="X113" s="41">
        <f>VLOOKUP($A113,'[15]Compiled Income'!$B$5:$AI$268,24,FALSE)</f>
        <v>60000</v>
      </c>
      <c r="Y113" s="41">
        <f>VLOOKUP($A113,'[15]Compiled Income'!$B$5:$AI$268,28,FALSE)</f>
        <v>0</v>
      </c>
      <c r="Z113" s="41">
        <f>VLOOKUP($A113,'[15]Compiled Income'!$B$5:$AI$268,32,FALSE)</f>
        <v>0</v>
      </c>
      <c r="AA113" s="40">
        <f>VLOOKUP(A113,'[18]2016-17 Budget (June 2016)'!$C$7:$U$301,18,FALSE)</f>
        <v>171967</v>
      </c>
      <c r="AB113" s="40"/>
      <c r="AC113" s="40">
        <f t="shared" si="13"/>
        <v>171967</v>
      </c>
      <c r="AD113" s="40">
        <f>VLOOKUP($A113,'[18]2016-17 Budget (June 2016)'!$C$7:$U$301,10,FALSE)</f>
        <v>9113</v>
      </c>
      <c r="AE113" s="40">
        <f t="shared" si="14"/>
        <v>181080</v>
      </c>
      <c r="AF113" s="40">
        <f>VLOOKUP($A113,'[18]2016-17 Budget (June 2016)'!$C$7:$U$301,19,FALSE)</f>
        <v>46750</v>
      </c>
      <c r="AG113" s="40"/>
      <c r="AH113" s="40">
        <f t="shared" si="15"/>
        <v>46750</v>
      </c>
      <c r="AI113" s="40">
        <v>45541</v>
      </c>
    </row>
    <row r="114" spans="1:35" ht="13.5" thickBot="1" x14ac:dyDescent="0.25">
      <c r="A114" s="37">
        <v>38684780127530</v>
      </c>
      <c r="B114" s="38" t="s">
        <v>339</v>
      </c>
      <c r="C114" s="39" t="s">
        <v>126</v>
      </c>
      <c r="D114" s="40"/>
      <c r="E114" s="40"/>
      <c r="F114" s="40">
        <v>0</v>
      </c>
      <c r="G114" s="40"/>
      <c r="H114" s="40">
        <f>VLOOKUP($A114,'[15]Compiled Income'!$B$5:$AI$268,9,FALSE)</f>
        <v>140467</v>
      </c>
      <c r="I114" s="40">
        <f>VLOOKUP(A114,'[15]Compiled Income'!$B$5:$AI$268,14,FALSE)</f>
        <v>1006</v>
      </c>
      <c r="J114" s="40">
        <f>VLOOKUP(A114,'[15]Compiled Income'!$B$5:$AI$268,15,FALSE)</f>
        <v>0</v>
      </c>
      <c r="K114" s="40">
        <f>VLOOKUP(A114,'[15]Compiled Income'!$B$5:$AI$268,16,FALSE)</f>
        <v>0</v>
      </c>
      <c r="L114" s="40">
        <f>VLOOKUP(A114,'[15]Compiled Income'!$B$5:$AI$268,12,FALSE)+VLOOKUP(A114,'[15]Compiled Income'!$B$5:$AI$268,13,FALSE)</f>
        <v>0</v>
      </c>
      <c r="M114" s="40">
        <f>VLOOKUP(A114,'[15]Compiled Income'!$B$5:$AI$268,10,FALSE)</f>
        <v>0</v>
      </c>
      <c r="N114" s="41">
        <f t="shared" si="8"/>
        <v>141473</v>
      </c>
      <c r="O114" s="42">
        <f>VLOOKUP(A114,'[16]2015-16 Budget (June 2016)'!$B$7:$K$270,10,FALSE)</f>
        <v>7129</v>
      </c>
      <c r="P114" s="42">
        <v>42</v>
      </c>
      <c r="Q114" s="41">
        <f t="shared" si="9"/>
        <v>7171</v>
      </c>
      <c r="R114" s="40">
        <f t="shared" si="10"/>
        <v>148644</v>
      </c>
      <c r="S114" s="40">
        <f>VLOOKUP($A114,'[15]Compiled Income'!$B$5:$AI$268,5,FALSE)</f>
        <v>31450</v>
      </c>
      <c r="T114" s="40">
        <f>VLOOKUP($A114,'[15]Compiled Income'!$B$5:$AI$268,6,FALSE)</f>
        <v>0</v>
      </c>
      <c r="U114" s="41">
        <f t="shared" si="11"/>
        <v>31450</v>
      </c>
      <c r="V114" s="41" t="str">
        <f>IF(VLOOKUP(A114,[17]FederalExpenditureReport!$E$3:$AE$237,26,FALSE)&gt;0,"Yes","No")</f>
        <v>No</v>
      </c>
      <c r="W114" s="40">
        <f t="shared" si="12"/>
        <v>113460</v>
      </c>
      <c r="X114" s="41">
        <f>VLOOKUP($A114,'[15]Compiled Income'!$B$5:$AI$268,24,FALSE)</f>
        <v>30000</v>
      </c>
      <c r="Y114" s="41">
        <f>VLOOKUP($A114,'[15]Compiled Income'!$B$5:$AI$268,28,FALSE)</f>
        <v>0</v>
      </c>
      <c r="Z114" s="41">
        <f>VLOOKUP($A114,'[15]Compiled Income'!$B$5:$AI$268,32,FALSE)</f>
        <v>82010</v>
      </c>
      <c r="AA114" s="40">
        <f>VLOOKUP(A114,'[18]2016-17 Budget (June 2016)'!$C$7:$U$301,18,FALSE)</f>
        <v>143304</v>
      </c>
      <c r="AB114" s="40"/>
      <c r="AC114" s="40">
        <f t="shared" si="13"/>
        <v>143304</v>
      </c>
      <c r="AD114" s="40">
        <f>VLOOKUP($A114,'[18]2016-17 Budget (June 2016)'!$C$7:$U$301,10,FALSE)</f>
        <v>7596</v>
      </c>
      <c r="AE114" s="40">
        <f t="shared" si="14"/>
        <v>150900</v>
      </c>
      <c r="AF114" s="40">
        <f>VLOOKUP($A114,'[18]2016-17 Budget (June 2016)'!$C$7:$U$301,19,FALSE)</f>
        <v>39000</v>
      </c>
      <c r="AG114" s="40"/>
      <c r="AH114" s="40">
        <f t="shared" si="15"/>
        <v>39000</v>
      </c>
      <c r="AI114" s="40">
        <v>14764</v>
      </c>
    </row>
    <row r="115" spans="1:35" ht="13.5" thickBot="1" x14ac:dyDescent="0.25">
      <c r="A115" s="37">
        <v>43694270116889</v>
      </c>
      <c r="B115" s="38" t="s">
        <v>339</v>
      </c>
      <c r="C115" s="39" t="s">
        <v>127</v>
      </c>
      <c r="D115" s="40"/>
      <c r="E115" s="40"/>
      <c r="F115" s="40">
        <v>0</v>
      </c>
      <c r="G115" s="40"/>
      <c r="H115" s="40">
        <f>VLOOKUP($A115,'[15]Compiled Income'!$B$5:$AI$268,9,FALSE)</f>
        <v>228153</v>
      </c>
      <c r="I115" s="40">
        <f>VLOOKUP(A115,'[15]Compiled Income'!$B$5:$AI$268,14,FALSE)</f>
        <v>3886</v>
      </c>
      <c r="J115" s="40">
        <f>VLOOKUP(A115,'[15]Compiled Income'!$B$5:$AI$268,15,FALSE)</f>
        <v>0</v>
      </c>
      <c r="K115" s="40">
        <f>VLOOKUP(A115,'[15]Compiled Income'!$B$5:$AI$268,16,FALSE)</f>
        <v>1269</v>
      </c>
      <c r="L115" s="40">
        <f>VLOOKUP(A115,'[15]Compiled Income'!$B$5:$AI$268,12,FALSE)+VLOOKUP(A115,'[15]Compiled Income'!$B$5:$AI$268,13,FALSE)</f>
        <v>0</v>
      </c>
      <c r="M115" s="40">
        <f>VLOOKUP(A115,'[15]Compiled Income'!$B$5:$AI$268,10,FALSE)</f>
        <v>0</v>
      </c>
      <c r="N115" s="41">
        <f t="shared" si="8"/>
        <v>233308</v>
      </c>
      <c r="O115" s="42">
        <f>VLOOKUP(A115,'[16]2015-16 Budget (June 2016)'!$B$7:$K$270,10,FALSE)</f>
        <v>11875</v>
      </c>
      <c r="P115" s="42">
        <v>162</v>
      </c>
      <c r="Q115" s="41">
        <f t="shared" si="9"/>
        <v>12037</v>
      </c>
      <c r="R115" s="40">
        <f t="shared" si="10"/>
        <v>245345</v>
      </c>
      <c r="S115" s="40">
        <f>VLOOKUP($A115,'[15]Compiled Income'!$B$5:$AI$268,5,FALSE)</f>
        <v>59516</v>
      </c>
      <c r="T115" s="40">
        <f>VLOOKUP($A115,'[15]Compiled Income'!$B$5:$AI$268,6,FALSE)</f>
        <v>0</v>
      </c>
      <c r="U115" s="41">
        <f t="shared" si="11"/>
        <v>59516</v>
      </c>
      <c r="V115" s="41" t="str">
        <f>IF(VLOOKUP(A115,[17]FederalExpenditureReport!$E$3:$AE$237,26,FALSE)&gt;0,"Yes","No")</f>
        <v>No</v>
      </c>
      <c r="W115" s="40">
        <f t="shared" si="12"/>
        <v>116624</v>
      </c>
      <c r="X115" s="41">
        <f>VLOOKUP($A115,'[15]Compiled Income'!$B$5:$AI$268,24,FALSE)</f>
        <v>3507</v>
      </c>
      <c r="Y115" s="41">
        <f>VLOOKUP($A115,'[15]Compiled Income'!$B$5:$AI$268,28,FALSE)</f>
        <v>0</v>
      </c>
      <c r="Z115" s="41">
        <f>VLOOKUP($A115,'[15]Compiled Income'!$B$5:$AI$268,32,FALSE)</f>
        <v>57108</v>
      </c>
      <c r="AA115" s="40">
        <f>VLOOKUP(A115,'[18]2016-17 Budget (June 2016)'!$C$7:$U$301,18,FALSE)</f>
        <v>226948</v>
      </c>
      <c r="AB115" s="40"/>
      <c r="AC115" s="40">
        <f t="shared" si="13"/>
        <v>226948</v>
      </c>
      <c r="AD115" s="40">
        <f>VLOOKUP($A115,'[18]2016-17 Budget (June 2016)'!$C$7:$U$301,10,FALSE)</f>
        <v>11977</v>
      </c>
      <c r="AE115" s="40">
        <f t="shared" si="14"/>
        <v>238925</v>
      </c>
      <c r="AF115" s="40">
        <f>VLOOKUP($A115,'[18]2016-17 Budget (June 2016)'!$C$7:$U$301,19,FALSE)</f>
        <v>60500</v>
      </c>
      <c r="AG115" s="40"/>
      <c r="AH115" s="40">
        <f t="shared" si="15"/>
        <v>60500</v>
      </c>
      <c r="AI115" s="40">
        <v>57027</v>
      </c>
    </row>
    <row r="116" spans="1:35" ht="13.5" thickBot="1" x14ac:dyDescent="0.25">
      <c r="A116" s="37">
        <v>1613090101212</v>
      </c>
      <c r="B116" s="38" t="s">
        <v>339</v>
      </c>
      <c r="C116" s="39" t="s">
        <v>128</v>
      </c>
      <c r="D116" s="40"/>
      <c r="E116" s="40"/>
      <c r="F116" s="40">
        <v>0</v>
      </c>
      <c r="G116" s="40"/>
      <c r="H116" s="40">
        <f>VLOOKUP($A116,'[15]Compiled Income'!$B$5:$AI$268,9,FALSE)</f>
        <v>198412</v>
      </c>
      <c r="I116" s="40">
        <f>VLOOKUP(A116,'[15]Compiled Income'!$B$5:$AI$268,14,FALSE)</f>
        <v>3540</v>
      </c>
      <c r="J116" s="40">
        <f>VLOOKUP(A116,'[15]Compiled Income'!$B$5:$AI$268,15,FALSE)</f>
        <v>0</v>
      </c>
      <c r="K116" s="40">
        <f>VLOOKUP(A116,'[15]Compiled Income'!$B$5:$AI$268,16,FALSE)</f>
        <v>0</v>
      </c>
      <c r="L116" s="40">
        <f>VLOOKUP(A116,'[15]Compiled Income'!$B$5:$AI$268,12,FALSE)+VLOOKUP(A116,'[15]Compiled Income'!$B$5:$AI$268,13,FALSE)</f>
        <v>307</v>
      </c>
      <c r="M116" s="40">
        <f>VLOOKUP(A116,'[15]Compiled Income'!$B$5:$AI$268,10,FALSE)</f>
        <v>0</v>
      </c>
      <c r="N116" s="41">
        <f t="shared" si="8"/>
        <v>202259</v>
      </c>
      <c r="O116" s="42">
        <f>VLOOKUP(A116,'[16]2015-16 Budget (June 2016)'!$B$7:$K$270,10,FALSE)</f>
        <v>10295</v>
      </c>
      <c r="P116" s="42">
        <v>148</v>
      </c>
      <c r="Q116" s="41">
        <f t="shared" si="9"/>
        <v>10443</v>
      </c>
      <c r="R116" s="40">
        <f t="shared" si="10"/>
        <v>212702</v>
      </c>
      <c r="S116" s="40">
        <f>VLOOKUP($A116,'[15]Compiled Income'!$B$5:$AI$268,5,FALSE)</f>
        <v>50996</v>
      </c>
      <c r="T116" s="40">
        <f>VLOOKUP($A116,'[15]Compiled Income'!$B$5:$AI$268,6,FALSE)</f>
        <v>0</v>
      </c>
      <c r="U116" s="41">
        <f t="shared" si="11"/>
        <v>50996</v>
      </c>
      <c r="V116" s="41" t="str">
        <f>IF(VLOOKUP(A116,[17]FederalExpenditureReport!$E$3:$AE$237,26,FALSE)&gt;0,"Yes","No")</f>
        <v>No</v>
      </c>
      <c r="W116" s="40">
        <f t="shared" si="12"/>
        <v>50996</v>
      </c>
      <c r="X116" s="41">
        <f>VLOOKUP($A116,'[15]Compiled Income'!$B$5:$AI$268,24,FALSE)</f>
        <v>2454</v>
      </c>
      <c r="Y116" s="41">
        <f>VLOOKUP($A116,'[15]Compiled Income'!$B$5:$AI$268,28,FALSE)</f>
        <v>0</v>
      </c>
      <c r="Z116" s="41">
        <f>VLOOKUP($A116,'[15]Compiled Income'!$B$5:$AI$268,32,FALSE)</f>
        <v>0</v>
      </c>
      <c r="AA116" s="40">
        <f>VLOOKUP(A116,'[18]2016-17 Budget (June 2016)'!$C$7:$U$301,18,FALSE)</f>
        <v>191072</v>
      </c>
      <c r="AB116" s="40"/>
      <c r="AC116" s="40">
        <f t="shared" si="13"/>
        <v>191072</v>
      </c>
      <c r="AD116" s="40">
        <f>VLOOKUP($A116,'[18]2016-17 Budget (June 2016)'!$C$7:$U$301,10,FALSE)</f>
        <v>10128</v>
      </c>
      <c r="AE116" s="40">
        <f t="shared" si="14"/>
        <v>201200</v>
      </c>
      <c r="AF116" s="40">
        <f>VLOOKUP($A116,'[18]2016-17 Budget (June 2016)'!$C$7:$U$301,19,FALSE)</f>
        <v>52000</v>
      </c>
      <c r="AG116" s="40"/>
      <c r="AH116" s="40">
        <f t="shared" si="15"/>
        <v>52000</v>
      </c>
      <c r="AI116" s="40">
        <v>51951</v>
      </c>
    </row>
    <row r="117" spans="1:35" ht="13.5" thickBot="1" x14ac:dyDescent="0.25">
      <c r="A117" s="37">
        <v>36675870120592</v>
      </c>
      <c r="B117" s="38" t="s">
        <v>340</v>
      </c>
      <c r="C117" s="39" t="s">
        <v>129</v>
      </c>
      <c r="D117" s="40"/>
      <c r="E117" s="40"/>
      <c r="F117" s="40">
        <v>0</v>
      </c>
      <c r="G117" s="40"/>
      <c r="H117" s="40">
        <f>VLOOKUP($A117,'[15]Compiled Income'!$B$5:$AI$268,9,FALSE)</f>
        <v>937395</v>
      </c>
      <c r="I117" s="40">
        <f>VLOOKUP(A117,'[15]Compiled Income'!$B$5:$AI$268,14,FALSE)</f>
        <v>15474</v>
      </c>
      <c r="J117" s="40">
        <f>VLOOKUP(A117,'[15]Compiled Income'!$B$5:$AI$268,15,FALSE)</f>
        <v>0</v>
      </c>
      <c r="K117" s="40">
        <f>VLOOKUP(A117,'[15]Compiled Income'!$B$5:$AI$268,16,FALSE)</f>
        <v>0</v>
      </c>
      <c r="L117" s="40">
        <f>VLOOKUP(A117,'[15]Compiled Income'!$B$5:$AI$268,12,FALSE)+VLOOKUP(A117,'[15]Compiled Income'!$B$5:$AI$268,13,FALSE)</f>
        <v>0</v>
      </c>
      <c r="M117" s="40">
        <f>VLOOKUP(A117,'[15]Compiled Income'!$B$5:$AI$268,10,FALSE)</f>
        <v>0</v>
      </c>
      <c r="N117" s="41">
        <f t="shared" si="8"/>
        <v>952869</v>
      </c>
      <c r="O117" s="42">
        <f>VLOOKUP(A117,'[16]2015-16 Budget (June 2016)'!$B$7:$K$270,10,FALSE)</f>
        <v>46537</v>
      </c>
      <c r="P117" s="42">
        <v>645</v>
      </c>
      <c r="Q117" s="41">
        <f t="shared" si="9"/>
        <v>47182</v>
      </c>
      <c r="R117" s="40">
        <f t="shared" si="10"/>
        <v>1000051</v>
      </c>
      <c r="S117" s="40">
        <f>VLOOKUP($A117,'[15]Compiled Income'!$B$5:$AI$268,5,FALSE)</f>
        <v>180303</v>
      </c>
      <c r="T117" s="40">
        <f>VLOOKUP($A117,'[15]Compiled Income'!$B$5:$AI$268,6,FALSE)</f>
        <v>0</v>
      </c>
      <c r="U117" s="41">
        <f t="shared" si="11"/>
        <v>180303</v>
      </c>
      <c r="V117" s="41" t="str">
        <f>IF(VLOOKUP(A117,[17]FederalExpenditureReport!$E$3:$AE$237,26,FALSE)&gt;0,"Yes","No")</f>
        <v>No</v>
      </c>
      <c r="W117" s="40">
        <f t="shared" si="12"/>
        <v>180303</v>
      </c>
      <c r="X117" s="41">
        <f>VLOOKUP($A117,'[15]Compiled Income'!$B$5:$AI$268,24,FALSE)</f>
        <v>0</v>
      </c>
      <c r="Y117" s="41">
        <f>VLOOKUP($A117,'[15]Compiled Income'!$B$5:$AI$268,28,FALSE)</f>
        <v>0</v>
      </c>
      <c r="Z117" s="41">
        <f>VLOOKUP($A117,'[15]Compiled Income'!$B$5:$AI$268,32,FALSE)</f>
        <v>0</v>
      </c>
      <c r="AA117" s="40">
        <f>VLOOKUP(A117,'[18]2016-17 Budget (June 2016)'!$C$7:$U$301,18,FALSE)</f>
        <v>1034723</v>
      </c>
      <c r="AB117" s="40"/>
      <c r="AC117" s="40">
        <f t="shared" si="13"/>
        <v>1034723</v>
      </c>
      <c r="AD117" s="40">
        <f>VLOOKUP($A117,'[18]2016-17 Budget (June 2016)'!$C$7:$U$301,10,FALSE)</f>
        <v>51254</v>
      </c>
      <c r="AE117" s="40">
        <f t="shared" si="14"/>
        <v>1085977</v>
      </c>
      <c r="AF117" s="40">
        <f>VLOOKUP($A117,'[18]2016-17 Budget (June 2016)'!$C$7:$U$301,19,FALSE)</f>
        <v>195375</v>
      </c>
      <c r="AG117" s="40"/>
      <c r="AH117" s="40">
        <f t="shared" si="15"/>
        <v>195375</v>
      </c>
      <c r="AI117" s="40">
        <v>154237</v>
      </c>
    </row>
    <row r="118" spans="1:35" ht="13.5" thickBot="1" x14ac:dyDescent="0.25">
      <c r="A118" s="37">
        <v>36677360131151</v>
      </c>
      <c r="B118" s="38" t="s">
        <v>340</v>
      </c>
      <c r="C118" s="39" t="s">
        <v>130</v>
      </c>
      <c r="D118" s="40"/>
      <c r="E118" s="40"/>
      <c r="F118" s="40">
        <v>0</v>
      </c>
      <c r="G118" s="40"/>
      <c r="H118" s="40">
        <f>VLOOKUP($A118,'[15]Compiled Income'!$B$5:$AI$268,9,FALSE)</f>
        <v>240809</v>
      </c>
      <c r="I118" s="40">
        <f>VLOOKUP(A118,'[15]Compiled Income'!$B$5:$AI$268,14,FALSE)</f>
        <v>0</v>
      </c>
      <c r="J118" s="40">
        <f>VLOOKUP(A118,'[15]Compiled Income'!$B$5:$AI$268,15,FALSE)</f>
        <v>0</v>
      </c>
      <c r="K118" s="40">
        <f>VLOOKUP(A118,'[15]Compiled Income'!$B$5:$AI$268,16,FALSE)</f>
        <v>0</v>
      </c>
      <c r="L118" s="40">
        <f>VLOOKUP(A118,'[15]Compiled Income'!$B$5:$AI$268,12,FALSE)+VLOOKUP(A118,'[15]Compiled Income'!$B$5:$AI$268,13,FALSE)</f>
        <v>0</v>
      </c>
      <c r="M118" s="40">
        <f>VLOOKUP(A118,'[15]Compiled Income'!$B$5:$AI$268,10,FALSE)</f>
        <v>0</v>
      </c>
      <c r="N118" s="41">
        <f t="shared" si="8"/>
        <v>240809</v>
      </c>
      <c r="O118" s="42">
        <f>VLOOKUP(A118,'[16]2015-16 Budget (June 2016)'!$B$7:$K$270,10,FALSE)</f>
        <v>11590</v>
      </c>
      <c r="P118" s="42">
        <v>0</v>
      </c>
      <c r="Q118" s="41">
        <f t="shared" si="9"/>
        <v>11590</v>
      </c>
      <c r="R118" s="40">
        <f t="shared" si="10"/>
        <v>252399</v>
      </c>
      <c r="S118" s="40">
        <f>VLOOKUP($A118,'[15]Compiled Income'!$B$5:$AI$268,5,FALSE)</f>
        <v>36837</v>
      </c>
      <c r="T118" s="40">
        <f>VLOOKUP($A118,'[15]Compiled Income'!$B$5:$AI$268,6,FALSE)</f>
        <v>0</v>
      </c>
      <c r="U118" s="41">
        <f t="shared" si="11"/>
        <v>36837</v>
      </c>
      <c r="V118" s="41" t="str">
        <f>IF(VLOOKUP(A118,[17]FederalExpenditureReport!$E$3:$AE$237,26,FALSE)&gt;0,"Yes","No")</f>
        <v>No</v>
      </c>
      <c r="W118" s="40">
        <f t="shared" si="12"/>
        <v>36837</v>
      </c>
      <c r="X118" s="41">
        <f>VLOOKUP($A118,'[15]Compiled Income'!$B$5:$AI$268,24,FALSE)</f>
        <v>0</v>
      </c>
      <c r="Y118" s="41">
        <f>VLOOKUP($A118,'[15]Compiled Income'!$B$5:$AI$268,28,FALSE)</f>
        <v>0</v>
      </c>
      <c r="Z118" s="41">
        <f>VLOOKUP($A118,'[15]Compiled Income'!$B$5:$AI$268,32,FALSE)</f>
        <v>0</v>
      </c>
      <c r="AA118" s="40">
        <f>VLOOKUP(A118,'[18]2016-17 Budget (June 2016)'!$C$7:$U$301,18,FALSE)</f>
        <v>292076</v>
      </c>
      <c r="AB118" s="40"/>
      <c r="AC118" s="40">
        <f t="shared" si="13"/>
        <v>292076</v>
      </c>
      <c r="AD118" s="40">
        <f>VLOOKUP($A118,'[18]2016-17 Budget (June 2016)'!$C$7:$U$301,10,FALSE)</f>
        <v>14633</v>
      </c>
      <c r="AE118" s="40">
        <f t="shared" si="14"/>
        <v>306709</v>
      </c>
      <c r="AF118" s="40">
        <f>VLOOKUP($A118,'[18]2016-17 Budget (June 2016)'!$C$7:$U$301,19,FALSE)</f>
        <v>59125</v>
      </c>
      <c r="AG118" s="40"/>
      <c r="AH118" s="40">
        <f t="shared" si="15"/>
        <v>59125</v>
      </c>
      <c r="AI118" s="40">
        <v>0</v>
      </c>
    </row>
    <row r="119" spans="1:35" ht="13.5" thickBot="1" x14ac:dyDescent="0.25">
      <c r="A119" s="37">
        <v>10623800124982</v>
      </c>
      <c r="B119" s="38" t="s">
        <v>340</v>
      </c>
      <c r="C119" s="39" t="s">
        <v>131</v>
      </c>
      <c r="D119" s="40"/>
      <c r="E119" s="40"/>
      <c r="F119" s="40">
        <v>0</v>
      </c>
      <c r="G119" s="40"/>
      <c r="H119" s="40">
        <f>VLOOKUP($A119,'[15]Compiled Income'!$B$5:$AI$268,9,FALSE)</f>
        <v>325005</v>
      </c>
      <c r="I119" s="40">
        <f>VLOOKUP(A119,'[15]Compiled Income'!$B$5:$AI$268,14,FALSE)</f>
        <v>4316</v>
      </c>
      <c r="J119" s="40">
        <f>VLOOKUP(A119,'[15]Compiled Income'!$B$5:$AI$268,15,FALSE)</f>
        <v>0</v>
      </c>
      <c r="K119" s="40">
        <f>VLOOKUP(A119,'[15]Compiled Income'!$B$5:$AI$268,16,FALSE)</f>
        <v>0</v>
      </c>
      <c r="L119" s="40">
        <f>VLOOKUP(A119,'[15]Compiled Income'!$B$5:$AI$268,12,FALSE)+VLOOKUP(A119,'[15]Compiled Income'!$B$5:$AI$268,13,FALSE)</f>
        <v>0</v>
      </c>
      <c r="M119" s="40">
        <f>VLOOKUP(A119,'[15]Compiled Income'!$B$5:$AI$268,10,FALSE)</f>
        <v>0</v>
      </c>
      <c r="N119" s="41">
        <f t="shared" si="8"/>
        <v>329321</v>
      </c>
      <c r="O119" s="42">
        <f>VLOOKUP(A119,'[16]2015-16 Budget (June 2016)'!$B$7:$K$270,10,FALSE)</f>
        <v>16526</v>
      </c>
      <c r="P119" s="42">
        <v>180</v>
      </c>
      <c r="Q119" s="41">
        <f t="shared" si="9"/>
        <v>16706</v>
      </c>
      <c r="R119" s="40">
        <f t="shared" si="10"/>
        <v>346027</v>
      </c>
      <c r="S119" s="40">
        <f>VLOOKUP($A119,'[15]Compiled Income'!$B$5:$AI$268,5,FALSE)</f>
        <v>71670</v>
      </c>
      <c r="T119" s="40">
        <f>VLOOKUP($A119,'[15]Compiled Income'!$B$5:$AI$268,6,FALSE)</f>
        <v>0</v>
      </c>
      <c r="U119" s="41">
        <f t="shared" si="11"/>
        <v>71670</v>
      </c>
      <c r="V119" s="41" t="str">
        <f>IF(VLOOKUP(A119,[17]FederalExpenditureReport!$E$3:$AE$237,26,FALSE)&gt;0,"Yes","No")</f>
        <v>No</v>
      </c>
      <c r="W119" s="40">
        <f t="shared" si="12"/>
        <v>71670</v>
      </c>
      <c r="X119" s="41">
        <f>VLOOKUP($A119,'[15]Compiled Income'!$B$5:$AI$268,24,FALSE)</f>
        <v>0</v>
      </c>
      <c r="Y119" s="41">
        <f>VLOOKUP($A119,'[15]Compiled Income'!$B$5:$AI$268,28,FALSE)</f>
        <v>0</v>
      </c>
      <c r="Z119" s="41">
        <f>VLOOKUP($A119,'[15]Compiled Income'!$B$5:$AI$268,32,FALSE)</f>
        <v>0</v>
      </c>
      <c r="AA119" s="40">
        <f>VLOOKUP(A119,'[18]2016-17 Budget (June 2016)'!$C$7:$U$301,18,FALSE)</f>
        <v>317194</v>
      </c>
      <c r="AB119" s="40"/>
      <c r="AC119" s="40">
        <f t="shared" si="13"/>
        <v>317194</v>
      </c>
      <c r="AD119" s="40">
        <f>VLOOKUP($A119,'[18]2016-17 Budget (June 2016)'!$C$7:$U$301,10,FALSE)</f>
        <v>16295</v>
      </c>
      <c r="AE119" s="40">
        <f t="shared" si="14"/>
        <v>333489</v>
      </c>
      <c r="AF119" s="40">
        <f>VLOOKUP($A119,'[18]2016-17 Budget (June 2016)'!$C$7:$U$301,19,FALSE)</f>
        <v>73875</v>
      </c>
      <c r="AG119" s="40"/>
      <c r="AH119" s="40">
        <f t="shared" si="15"/>
        <v>73875</v>
      </c>
      <c r="AI119" s="40">
        <v>0</v>
      </c>
    </row>
    <row r="120" spans="1:35" ht="13.5" thickBot="1" x14ac:dyDescent="0.25">
      <c r="A120" s="37">
        <v>19648570112714</v>
      </c>
      <c r="B120" s="38" t="s">
        <v>340</v>
      </c>
      <c r="C120" s="39" t="s">
        <v>132</v>
      </c>
      <c r="D120" s="40"/>
      <c r="E120" s="40"/>
      <c r="F120" s="40">
        <v>0</v>
      </c>
      <c r="G120" s="40"/>
      <c r="H120" s="40">
        <f>VLOOKUP($A120,'[15]Compiled Income'!$B$5:$AI$268,9,FALSE)</f>
        <v>801688</v>
      </c>
      <c r="I120" s="40">
        <f>VLOOKUP(A120,'[15]Compiled Income'!$B$5:$AI$268,14,FALSE)</f>
        <v>14136</v>
      </c>
      <c r="J120" s="40">
        <f>VLOOKUP(A120,'[15]Compiled Income'!$B$5:$AI$268,15,FALSE)</f>
        <v>0</v>
      </c>
      <c r="K120" s="40">
        <f>VLOOKUP(A120,'[15]Compiled Income'!$B$5:$AI$268,16,FALSE)</f>
        <v>0</v>
      </c>
      <c r="L120" s="40">
        <f>VLOOKUP(A120,'[15]Compiled Income'!$B$5:$AI$268,12,FALSE)+VLOOKUP(A120,'[15]Compiled Income'!$B$5:$AI$268,13,FALSE)</f>
        <v>0</v>
      </c>
      <c r="M120" s="40">
        <f>VLOOKUP(A120,'[15]Compiled Income'!$B$5:$AI$268,10,FALSE)</f>
        <v>0</v>
      </c>
      <c r="N120" s="41">
        <f t="shared" si="8"/>
        <v>815824</v>
      </c>
      <c r="O120" s="42">
        <f>VLOOKUP(A120,'[16]2015-16 Budget (June 2016)'!$B$7:$K$270,10,FALSE)</f>
        <v>39444</v>
      </c>
      <c r="P120" s="42">
        <v>589</v>
      </c>
      <c r="Q120" s="41">
        <f t="shared" si="9"/>
        <v>40033</v>
      </c>
      <c r="R120" s="40">
        <f t="shared" si="10"/>
        <v>855857</v>
      </c>
      <c r="S120" s="40">
        <f>VLOOKUP($A120,'[15]Compiled Income'!$B$5:$AI$268,5,FALSE)</f>
        <v>145470</v>
      </c>
      <c r="T120" s="40">
        <f>VLOOKUP($A120,'[15]Compiled Income'!$B$5:$AI$268,6,FALSE)</f>
        <v>0</v>
      </c>
      <c r="U120" s="41">
        <f t="shared" si="11"/>
        <v>145470</v>
      </c>
      <c r="V120" s="41" t="str">
        <f>IF(VLOOKUP(A120,[17]FederalExpenditureReport!$E$3:$AE$237,26,FALSE)&gt;0,"Yes","No")</f>
        <v>No</v>
      </c>
      <c r="W120" s="40">
        <f t="shared" si="12"/>
        <v>145470</v>
      </c>
      <c r="X120" s="41">
        <f>VLOOKUP($A120,'[15]Compiled Income'!$B$5:$AI$268,24,FALSE)</f>
        <v>0</v>
      </c>
      <c r="Y120" s="41">
        <f>VLOOKUP($A120,'[15]Compiled Income'!$B$5:$AI$268,28,FALSE)</f>
        <v>0</v>
      </c>
      <c r="Z120" s="41">
        <f>VLOOKUP($A120,'[15]Compiled Income'!$B$5:$AI$268,32,FALSE)</f>
        <v>0</v>
      </c>
      <c r="AA120" s="40">
        <f>VLOOKUP(A120,'[18]2016-17 Budget (June 2016)'!$C$7:$U$301,18,FALSE)</f>
        <v>871538</v>
      </c>
      <c r="AB120" s="40"/>
      <c r="AC120" s="40">
        <f t="shared" si="13"/>
        <v>871538</v>
      </c>
      <c r="AD120" s="40">
        <f>VLOOKUP($A120,'[18]2016-17 Budget (June 2016)'!$C$7:$U$301,10,FALSE)</f>
        <v>42413</v>
      </c>
      <c r="AE120" s="40">
        <f t="shared" si="14"/>
        <v>913951</v>
      </c>
      <c r="AF120" s="40">
        <f>VLOOKUP($A120,'[18]2016-17 Budget (June 2016)'!$C$7:$U$301,19,FALSE)</f>
        <v>146375</v>
      </c>
      <c r="AG120" s="40"/>
      <c r="AH120" s="40">
        <f t="shared" si="15"/>
        <v>146375</v>
      </c>
      <c r="AI120" s="40">
        <v>134744</v>
      </c>
    </row>
    <row r="121" spans="1:35" ht="13.5" thickBot="1" x14ac:dyDescent="0.25">
      <c r="A121" s="37">
        <v>19753090127100</v>
      </c>
      <c r="B121" s="38" t="s">
        <v>340</v>
      </c>
      <c r="C121" s="39" t="s">
        <v>133</v>
      </c>
      <c r="D121" s="40"/>
      <c r="E121" s="40"/>
      <c r="F121" s="40">
        <v>0</v>
      </c>
      <c r="G121" s="40"/>
      <c r="H121" s="40">
        <f>VLOOKUP($A121,'[15]Compiled Income'!$B$5:$AI$268,9,FALSE)</f>
        <v>393465</v>
      </c>
      <c r="I121" s="40">
        <f>VLOOKUP(A121,'[15]Compiled Income'!$B$5:$AI$268,14,FALSE)</f>
        <v>5819</v>
      </c>
      <c r="J121" s="40">
        <f>VLOOKUP(A121,'[15]Compiled Income'!$B$5:$AI$268,15,FALSE)</f>
        <v>0</v>
      </c>
      <c r="K121" s="40">
        <f>VLOOKUP(A121,'[15]Compiled Income'!$B$5:$AI$268,16,FALSE)</f>
        <v>0</v>
      </c>
      <c r="L121" s="40">
        <f>VLOOKUP(A121,'[15]Compiled Income'!$B$5:$AI$268,12,FALSE)+VLOOKUP(A121,'[15]Compiled Income'!$B$5:$AI$268,13,FALSE)</f>
        <v>0</v>
      </c>
      <c r="M121" s="40">
        <f>VLOOKUP(A121,'[15]Compiled Income'!$B$5:$AI$268,10,FALSE)</f>
        <v>0</v>
      </c>
      <c r="N121" s="41">
        <f t="shared" si="8"/>
        <v>399284</v>
      </c>
      <c r="O121" s="42">
        <f>VLOOKUP(A121,'[16]2015-16 Budget (June 2016)'!$B$7:$K$270,10,FALSE)</f>
        <v>19614</v>
      </c>
      <c r="P121" s="42">
        <v>242</v>
      </c>
      <c r="Q121" s="41">
        <f t="shared" si="9"/>
        <v>19856</v>
      </c>
      <c r="R121" s="40">
        <f t="shared" si="10"/>
        <v>419140</v>
      </c>
      <c r="S121" s="40">
        <f>VLOOKUP($A121,'[15]Compiled Income'!$B$5:$AI$268,5,FALSE)</f>
        <v>76933</v>
      </c>
      <c r="T121" s="40">
        <f>VLOOKUP($A121,'[15]Compiled Income'!$B$5:$AI$268,6,FALSE)</f>
        <v>0</v>
      </c>
      <c r="U121" s="41">
        <f t="shared" si="11"/>
        <v>76933</v>
      </c>
      <c r="V121" s="41" t="str">
        <f>IF(VLOOKUP(A121,[17]FederalExpenditureReport!$E$3:$AE$237,26,FALSE)&gt;0,"Yes","No")</f>
        <v>No</v>
      </c>
      <c r="W121" s="40">
        <f t="shared" si="12"/>
        <v>76933</v>
      </c>
      <c r="X121" s="41">
        <f>VLOOKUP($A121,'[15]Compiled Income'!$B$5:$AI$268,24,FALSE)</f>
        <v>0</v>
      </c>
      <c r="Y121" s="41">
        <f>VLOOKUP($A121,'[15]Compiled Income'!$B$5:$AI$268,28,FALSE)</f>
        <v>0</v>
      </c>
      <c r="Z121" s="41">
        <f>VLOOKUP($A121,'[15]Compiled Income'!$B$5:$AI$268,32,FALSE)</f>
        <v>0</v>
      </c>
      <c r="AA121" s="40">
        <f>VLOOKUP(A121,'[18]2016-17 Budget (June 2016)'!$C$7:$U$301,18,FALSE)</f>
        <v>421019</v>
      </c>
      <c r="AB121" s="40"/>
      <c r="AC121" s="40">
        <f t="shared" si="13"/>
        <v>421019</v>
      </c>
      <c r="AD121" s="40">
        <f>VLOOKUP($A121,'[18]2016-17 Budget (June 2016)'!$C$7:$U$301,10,FALSE)</f>
        <v>21621</v>
      </c>
      <c r="AE121" s="40">
        <f t="shared" si="14"/>
        <v>442640</v>
      </c>
      <c r="AF121" s="40">
        <f>VLOOKUP($A121,'[18]2016-17 Budget (June 2016)'!$C$7:$U$301,19,FALSE)</f>
        <v>97875</v>
      </c>
      <c r="AG121" s="40"/>
      <c r="AH121" s="40">
        <f t="shared" si="15"/>
        <v>97875</v>
      </c>
      <c r="AI121" s="40">
        <v>65148</v>
      </c>
    </row>
    <row r="122" spans="1:35" ht="13.5" thickBot="1" x14ac:dyDescent="0.25">
      <c r="A122" s="37">
        <v>54721400123273</v>
      </c>
      <c r="B122" s="38" t="s">
        <v>340</v>
      </c>
      <c r="C122" s="39" t="s">
        <v>134</v>
      </c>
      <c r="D122" s="40"/>
      <c r="E122" s="40"/>
      <c r="F122" s="40">
        <v>0</v>
      </c>
      <c r="G122" s="40"/>
      <c r="H122" s="40">
        <f>VLOOKUP($A122,'[15]Compiled Income'!$B$5:$AI$268,9,FALSE)</f>
        <v>344292</v>
      </c>
      <c r="I122" s="40">
        <f>VLOOKUP(A122,'[15]Compiled Income'!$B$5:$AI$268,14,FALSE)</f>
        <v>3571</v>
      </c>
      <c r="J122" s="40">
        <f>VLOOKUP(A122,'[15]Compiled Income'!$B$5:$AI$268,15,FALSE)</f>
        <v>0</v>
      </c>
      <c r="K122" s="40">
        <f>VLOOKUP(A122,'[15]Compiled Income'!$B$5:$AI$268,16,FALSE)</f>
        <v>0</v>
      </c>
      <c r="L122" s="40">
        <f>VLOOKUP(A122,'[15]Compiled Income'!$B$5:$AI$268,12,FALSE)+VLOOKUP(A122,'[15]Compiled Income'!$B$5:$AI$268,13,FALSE)</f>
        <v>0</v>
      </c>
      <c r="M122" s="40">
        <f>VLOOKUP(A122,'[15]Compiled Income'!$B$5:$AI$268,10,FALSE)</f>
        <v>0</v>
      </c>
      <c r="N122" s="41">
        <f t="shared" si="8"/>
        <v>347863</v>
      </c>
      <c r="O122" s="42">
        <f>VLOOKUP(A122,'[16]2015-16 Budget (June 2016)'!$B$7:$K$270,10,FALSE)</f>
        <v>17218</v>
      </c>
      <c r="P122" s="42">
        <v>149</v>
      </c>
      <c r="Q122" s="41">
        <f t="shared" si="9"/>
        <v>17367</v>
      </c>
      <c r="R122" s="40">
        <f t="shared" si="10"/>
        <v>365230</v>
      </c>
      <c r="S122" s="40">
        <f>VLOOKUP($A122,'[15]Compiled Income'!$B$5:$AI$268,5,FALSE)</f>
        <v>69039</v>
      </c>
      <c r="T122" s="40">
        <f>VLOOKUP($A122,'[15]Compiled Income'!$B$5:$AI$268,6,FALSE)</f>
        <v>0</v>
      </c>
      <c r="U122" s="41">
        <f t="shared" si="11"/>
        <v>69039</v>
      </c>
      <c r="V122" s="41" t="str">
        <f>IF(VLOOKUP(A122,[17]FederalExpenditureReport!$E$3:$AE$237,26,FALSE)&gt;0,"Yes","No")</f>
        <v>No</v>
      </c>
      <c r="W122" s="40">
        <f t="shared" si="12"/>
        <v>69039</v>
      </c>
      <c r="X122" s="41">
        <f>VLOOKUP($A122,'[15]Compiled Income'!$B$5:$AI$268,24,FALSE)</f>
        <v>0</v>
      </c>
      <c r="Y122" s="41">
        <f>VLOOKUP($A122,'[15]Compiled Income'!$B$5:$AI$268,28,FALSE)</f>
        <v>0</v>
      </c>
      <c r="Z122" s="41">
        <f>VLOOKUP($A122,'[15]Compiled Income'!$B$5:$AI$268,32,FALSE)</f>
        <v>0</v>
      </c>
      <c r="AA122" s="40">
        <f>VLOOKUP(A122,'[18]2016-17 Budget (June 2016)'!$C$7:$U$301,18,FALSE)</f>
        <v>350978</v>
      </c>
      <c r="AB122" s="40"/>
      <c r="AC122" s="40">
        <f t="shared" si="13"/>
        <v>350978</v>
      </c>
      <c r="AD122" s="40">
        <f>VLOOKUP($A122,'[18]2016-17 Budget (June 2016)'!$C$7:$U$301,10,FALSE)</f>
        <v>17384</v>
      </c>
      <c r="AE122" s="40">
        <f t="shared" si="14"/>
        <v>368362</v>
      </c>
      <c r="AF122" s="40">
        <f>VLOOKUP($A122,'[18]2016-17 Budget (June 2016)'!$C$7:$U$301,19,FALSE)</f>
        <v>66250</v>
      </c>
      <c r="AG122" s="40"/>
      <c r="AH122" s="40">
        <f t="shared" si="15"/>
        <v>66250</v>
      </c>
      <c r="AI122" s="40">
        <v>47488</v>
      </c>
    </row>
    <row r="123" spans="1:35" ht="13.5" thickBot="1" x14ac:dyDescent="0.25">
      <c r="A123" s="37">
        <v>10625470120535</v>
      </c>
      <c r="B123" s="38" t="s">
        <v>340</v>
      </c>
      <c r="C123" s="39" t="s">
        <v>135</v>
      </c>
      <c r="D123" s="40"/>
      <c r="E123" s="40"/>
      <c r="F123" s="40">
        <v>0</v>
      </c>
      <c r="G123" s="40"/>
      <c r="H123" s="40">
        <f>VLOOKUP($A123,'[15]Compiled Income'!$B$5:$AI$268,9,FALSE)</f>
        <v>353080</v>
      </c>
      <c r="I123" s="40">
        <f>VLOOKUP(A123,'[15]Compiled Income'!$B$5:$AI$268,14,FALSE)</f>
        <v>6165</v>
      </c>
      <c r="J123" s="40">
        <f>VLOOKUP(A123,'[15]Compiled Income'!$B$5:$AI$268,15,FALSE)</f>
        <v>0</v>
      </c>
      <c r="K123" s="40">
        <f>VLOOKUP(A123,'[15]Compiled Income'!$B$5:$AI$268,16,FALSE)</f>
        <v>0</v>
      </c>
      <c r="L123" s="40">
        <f>VLOOKUP(A123,'[15]Compiled Income'!$B$5:$AI$268,12,FALSE)+VLOOKUP(A123,'[15]Compiled Income'!$B$5:$AI$268,13,FALSE)</f>
        <v>0</v>
      </c>
      <c r="M123" s="40">
        <f>VLOOKUP(A123,'[15]Compiled Income'!$B$5:$AI$268,10,FALSE)</f>
        <v>0</v>
      </c>
      <c r="N123" s="41">
        <f t="shared" si="8"/>
        <v>359245</v>
      </c>
      <c r="O123" s="42">
        <f>VLOOKUP(A123,'[16]2015-16 Budget (June 2016)'!$B$7:$K$270,10,FALSE)</f>
        <v>17777</v>
      </c>
      <c r="P123" s="42">
        <v>257</v>
      </c>
      <c r="Q123" s="41">
        <f t="shared" si="9"/>
        <v>18034</v>
      </c>
      <c r="R123" s="40">
        <f t="shared" si="10"/>
        <v>377279</v>
      </c>
      <c r="S123" s="40">
        <f>VLOOKUP($A123,'[15]Compiled Income'!$B$5:$AI$268,5,FALSE)</f>
        <v>73675</v>
      </c>
      <c r="T123" s="40">
        <f>VLOOKUP($A123,'[15]Compiled Income'!$B$5:$AI$268,6,FALSE)</f>
        <v>0</v>
      </c>
      <c r="U123" s="41">
        <f t="shared" si="11"/>
        <v>73675</v>
      </c>
      <c r="V123" s="41" t="str">
        <f>IF(VLOOKUP(A123,[17]FederalExpenditureReport!$E$3:$AE$237,26,FALSE)&gt;0,"Yes","No")</f>
        <v>No</v>
      </c>
      <c r="W123" s="40">
        <f t="shared" si="12"/>
        <v>73675</v>
      </c>
      <c r="X123" s="41">
        <f>VLOOKUP($A123,'[15]Compiled Income'!$B$5:$AI$268,24,FALSE)</f>
        <v>0</v>
      </c>
      <c r="Y123" s="41">
        <f>VLOOKUP($A123,'[15]Compiled Income'!$B$5:$AI$268,28,FALSE)</f>
        <v>0</v>
      </c>
      <c r="Z123" s="41">
        <f>VLOOKUP($A123,'[15]Compiled Income'!$B$5:$AI$268,32,FALSE)</f>
        <v>0</v>
      </c>
      <c r="AA123" s="40">
        <f>VLOOKUP(A123,'[18]2016-17 Budget (June 2016)'!$C$7:$U$301,18,FALSE)</f>
        <v>341866</v>
      </c>
      <c r="AB123" s="40"/>
      <c r="AC123" s="40">
        <f t="shared" si="13"/>
        <v>341866</v>
      </c>
      <c r="AD123" s="40">
        <f>VLOOKUP($A123,'[18]2016-17 Budget (June 2016)'!$C$7:$U$301,10,FALSE)</f>
        <v>17276</v>
      </c>
      <c r="AE123" s="40">
        <f t="shared" si="14"/>
        <v>359142</v>
      </c>
      <c r="AF123" s="40">
        <f>VLOOKUP($A123,'[18]2016-17 Budget (June 2016)'!$C$7:$U$301,19,FALSE)</f>
        <v>72750</v>
      </c>
      <c r="AG123" s="40"/>
      <c r="AH123" s="40">
        <f t="shared" si="15"/>
        <v>72750</v>
      </c>
      <c r="AI123" s="40">
        <v>74175</v>
      </c>
    </row>
    <row r="124" spans="1:35" ht="13.5" thickBot="1" x14ac:dyDescent="0.25">
      <c r="A124" s="37">
        <v>10101080109991</v>
      </c>
      <c r="B124" s="38" t="s">
        <v>340</v>
      </c>
      <c r="C124" s="39" t="s">
        <v>136</v>
      </c>
      <c r="D124" s="40"/>
      <c r="E124" s="40"/>
      <c r="F124" s="40">
        <v>0</v>
      </c>
      <c r="G124" s="40"/>
      <c r="H124" s="40">
        <f>VLOOKUP($A124,'[15]Compiled Income'!$B$5:$AI$268,9,FALSE)</f>
        <v>264867</v>
      </c>
      <c r="I124" s="40">
        <f>VLOOKUP(A124,'[15]Compiled Income'!$B$5:$AI$268,14,FALSE)</f>
        <v>3554</v>
      </c>
      <c r="J124" s="40">
        <f>VLOOKUP(A124,'[15]Compiled Income'!$B$5:$AI$268,15,FALSE)</f>
        <v>0</v>
      </c>
      <c r="K124" s="40">
        <f>VLOOKUP(A124,'[15]Compiled Income'!$B$5:$AI$268,16,FALSE)</f>
        <v>0</v>
      </c>
      <c r="L124" s="40">
        <f>VLOOKUP(A124,'[15]Compiled Income'!$B$5:$AI$268,12,FALSE)+VLOOKUP(A124,'[15]Compiled Income'!$B$5:$AI$268,13,FALSE)</f>
        <v>0</v>
      </c>
      <c r="M124" s="40">
        <f>VLOOKUP(A124,'[15]Compiled Income'!$B$5:$AI$268,10,FALSE)</f>
        <v>0</v>
      </c>
      <c r="N124" s="41">
        <f t="shared" si="8"/>
        <v>268421</v>
      </c>
      <c r="O124" s="42">
        <f>VLOOKUP(A124,'[16]2015-16 Budget (June 2016)'!$B$7:$K$270,10,FALSE)</f>
        <v>13438</v>
      </c>
      <c r="P124" s="42">
        <v>148</v>
      </c>
      <c r="Q124" s="41">
        <f t="shared" si="9"/>
        <v>13586</v>
      </c>
      <c r="R124" s="40">
        <f t="shared" si="10"/>
        <v>282007</v>
      </c>
      <c r="S124" s="40">
        <f>VLOOKUP($A124,'[15]Compiled Income'!$B$5:$AI$268,5,FALSE)</f>
        <v>57512</v>
      </c>
      <c r="T124" s="40">
        <f>VLOOKUP($A124,'[15]Compiled Income'!$B$5:$AI$268,6,FALSE)</f>
        <v>0</v>
      </c>
      <c r="U124" s="41">
        <f t="shared" si="11"/>
        <v>57512</v>
      </c>
      <c r="V124" s="41" t="str">
        <f>IF(VLOOKUP(A124,[17]FederalExpenditureReport!$E$3:$AE$237,26,FALSE)&gt;0,"Yes","No")</f>
        <v>No</v>
      </c>
      <c r="W124" s="40">
        <f t="shared" si="12"/>
        <v>57512</v>
      </c>
      <c r="X124" s="41">
        <f>VLOOKUP($A124,'[15]Compiled Income'!$B$5:$AI$268,24,FALSE)</f>
        <v>0</v>
      </c>
      <c r="Y124" s="41">
        <f>VLOOKUP($A124,'[15]Compiled Income'!$B$5:$AI$268,28,FALSE)</f>
        <v>0</v>
      </c>
      <c r="Z124" s="41">
        <f>VLOOKUP($A124,'[15]Compiled Income'!$B$5:$AI$268,32,FALSE)</f>
        <v>0</v>
      </c>
      <c r="AA124" s="40">
        <f>VLOOKUP(A124,'[18]2016-17 Budget (June 2016)'!$C$7:$U$301,18,FALSE)</f>
        <v>247186</v>
      </c>
      <c r="AB124" s="40"/>
      <c r="AC124" s="40">
        <f t="shared" si="13"/>
        <v>247186</v>
      </c>
      <c r="AD124" s="40">
        <f>VLOOKUP($A124,'[18]2016-17 Budget (June 2016)'!$C$7:$U$301,10,FALSE)</f>
        <v>12362</v>
      </c>
      <c r="AE124" s="40">
        <f t="shared" si="14"/>
        <v>259548</v>
      </c>
      <c r="AF124" s="40">
        <f>VLOOKUP($A124,'[18]2016-17 Budget (June 2016)'!$C$7:$U$301,19,FALSE)</f>
        <v>49500</v>
      </c>
      <c r="AG124" s="40"/>
      <c r="AH124" s="40">
        <f t="shared" si="15"/>
        <v>49500</v>
      </c>
      <c r="AI124" s="40">
        <v>50366</v>
      </c>
    </row>
    <row r="125" spans="1:35" ht="13.5" thickBot="1" x14ac:dyDescent="0.25">
      <c r="A125" s="37">
        <v>19642461996537</v>
      </c>
      <c r="B125" s="38" t="s">
        <v>340</v>
      </c>
      <c r="C125" s="39" t="s">
        <v>137</v>
      </c>
      <c r="D125" s="40"/>
      <c r="E125" s="40"/>
      <c r="F125" s="40">
        <v>0</v>
      </c>
      <c r="G125" s="40"/>
      <c r="H125" s="40">
        <f>VLOOKUP($A125,'[15]Compiled Income'!$B$5:$AI$268,9,FALSE)</f>
        <v>1187114</v>
      </c>
      <c r="I125" s="40">
        <f>VLOOKUP(A125,'[15]Compiled Income'!$B$5:$AI$268,14,FALSE)</f>
        <v>20901</v>
      </c>
      <c r="J125" s="40">
        <f>VLOOKUP(A125,'[15]Compiled Income'!$B$5:$AI$268,15,FALSE)</f>
        <v>0</v>
      </c>
      <c r="K125" s="40">
        <f>VLOOKUP(A125,'[15]Compiled Income'!$B$5:$AI$268,16,FALSE)</f>
        <v>0</v>
      </c>
      <c r="L125" s="40">
        <f>VLOOKUP(A125,'[15]Compiled Income'!$B$5:$AI$268,12,FALSE)+VLOOKUP(A125,'[15]Compiled Income'!$B$5:$AI$268,13,FALSE)</f>
        <v>0</v>
      </c>
      <c r="M125" s="40">
        <f>VLOOKUP(A125,'[15]Compiled Income'!$B$5:$AI$268,10,FALSE)</f>
        <v>0</v>
      </c>
      <c r="N125" s="41">
        <f t="shared" si="8"/>
        <v>1208015</v>
      </c>
      <c r="O125" s="42">
        <f>VLOOKUP(A125,'[16]2015-16 Budget (June 2016)'!$B$7:$K$270,10,FALSE)</f>
        <v>59760</v>
      </c>
      <c r="P125" s="42">
        <v>871</v>
      </c>
      <c r="Q125" s="41">
        <f t="shared" si="9"/>
        <v>60631</v>
      </c>
      <c r="R125" s="40">
        <f t="shared" si="10"/>
        <v>1268646</v>
      </c>
      <c r="S125" s="40">
        <f>VLOOKUP($A125,'[15]Compiled Income'!$B$5:$AI$268,5,FALSE)</f>
        <v>249342</v>
      </c>
      <c r="T125" s="40">
        <f>VLOOKUP($A125,'[15]Compiled Income'!$B$5:$AI$268,6,FALSE)</f>
        <v>0</v>
      </c>
      <c r="U125" s="41">
        <f t="shared" si="11"/>
        <v>249342</v>
      </c>
      <c r="V125" s="41" t="str">
        <f>IF(VLOOKUP(A125,[17]FederalExpenditureReport!$E$3:$AE$237,26,FALSE)&gt;0,"Yes","No")</f>
        <v>No</v>
      </c>
      <c r="W125" s="40">
        <f t="shared" si="12"/>
        <v>249342</v>
      </c>
      <c r="X125" s="41">
        <f>VLOOKUP($A125,'[15]Compiled Income'!$B$5:$AI$268,24,FALSE)</f>
        <v>0</v>
      </c>
      <c r="Y125" s="41">
        <f>VLOOKUP($A125,'[15]Compiled Income'!$B$5:$AI$268,28,FALSE)</f>
        <v>0</v>
      </c>
      <c r="Z125" s="41">
        <f>VLOOKUP($A125,'[15]Compiled Income'!$B$5:$AI$268,32,FALSE)</f>
        <v>0</v>
      </c>
      <c r="AA125" s="40">
        <f>VLOOKUP(A125,'[18]2016-17 Budget (June 2016)'!$C$7:$U$301,18,FALSE)</f>
        <v>1319714</v>
      </c>
      <c r="AB125" s="40"/>
      <c r="AC125" s="40">
        <f t="shared" si="13"/>
        <v>1319714</v>
      </c>
      <c r="AD125" s="40">
        <f>VLOOKUP($A125,'[18]2016-17 Budget (June 2016)'!$C$7:$U$301,10,FALSE)</f>
        <v>65045</v>
      </c>
      <c r="AE125" s="40">
        <f t="shared" si="14"/>
        <v>1384759</v>
      </c>
      <c r="AF125" s="40">
        <f>VLOOKUP($A125,'[18]2016-17 Budget (June 2016)'!$C$7:$U$301,19,FALSE)</f>
        <v>241375</v>
      </c>
      <c r="AG125" s="40"/>
      <c r="AH125" s="40">
        <f t="shared" si="15"/>
        <v>241375</v>
      </c>
      <c r="AI125" s="40">
        <v>182101</v>
      </c>
    </row>
    <row r="126" spans="1:35" ht="13.5" thickBot="1" x14ac:dyDescent="0.25">
      <c r="A126" s="37">
        <v>37680490119990</v>
      </c>
      <c r="B126" s="38" t="s">
        <v>340</v>
      </c>
      <c r="C126" s="39" t="s">
        <v>138</v>
      </c>
      <c r="D126" s="40"/>
      <c r="E126" s="40"/>
      <c r="F126" s="40">
        <v>0</v>
      </c>
      <c r="G126" s="40"/>
      <c r="H126" s="40">
        <f>VLOOKUP($A126,'[15]Compiled Income'!$B$5:$AI$268,9,FALSE)</f>
        <v>550196</v>
      </c>
      <c r="I126" s="40">
        <f>VLOOKUP(A126,'[15]Compiled Income'!$B$5:$AI$268,14,FALSE)</f>
        <v>7592</v>
      </c>
      <c r="J126" s="40">
        <f>VLOOKUP(A126,'[15]Compiled Income'!$B$5:$AI$268,15,FALSE)</f>
        <v>0</v>
      </c>
      <c r="K126" s="40">
        <f>VLOOKUP(A126,'[15]Compiled Income'!$B$5:$AI$268,16,FALSE)</f>
        <v>0</v>
      </c>
      <c r="L126" s="40">
        <f>VLOOKUP(A126,'[15]Compiled Income'!$B$5:$AI$268,12,FALSE)+VLOOKUP(A126,'[15]Compiled Income'!$B$5:$AI$268,13,FALSE)</f>
        <v>0</v>
      </c>
      <c r="M126" s="40">
        <f>VLOOKUP(A126,'[15]Compiled Income'!$B$5:$AI$268,10,FALSE)</f>
        <v>0</v>
      </c>
      <c r="N126" s="41">
        <f t="shared" si="8"/>
        <v>557788</v>
      </c>
      <c r="O126" s="42">
        <f>VLOOKUP(A126,'[16]2015-16 Budget (June 2016)'!$B$7:$K$270,10,FALSE)</f>
        <v>27493</v>
      </c>
      <c r="P126" s="42">
        <v>316</v>
      </c>
      <c r="Q126" s="41">
        <f t="shared" si="9"/>
        <v>27809</v>
      </c>
      <c r="R126" s="40">
        <f t="shared" si="10"/>
        <v>585597</v>
      </c>
      <c r="S126" s="40">
        <f>VLOOKUP($A126,'[15]Compiled Income'!$B$5:$AI$268,5,FALSE)</f>
        <v>109510</v>
      </c>
      <c r="T126" s="40">
        <f>VLOOKUP($A126,'[15]Compiled Income'!$B$5:$AI$268,6,FALSE)</f>
        <v>0</v>
      </c>
      <c r="U126" s="41">
        <f t="shared" si="11"/>
        <v>109510</v>
      </c>
      <c r="V126" s="41" t="str">
        <f>IF(VLOOKUP(A126,[17]FederalExpenditureReport!$E$3:$AE$237,26,FALSE)&gt;0,"Yes","No")</f>
        <v>No</v>
      </c>
      <c r="W126" s="40">
        <f t="shared" si="12"/>
        <v>109510</v>
      </c>
      <c r="X126" s="41">
        <f>VLOOKUP($A126,'[15]Compiled Income'!$B$5:$AI$268,24,FALSE)</f>
        <v>0</v>
      </c>
      <c r="Y126" s="41">
        <f>VLOOKUP($A126,'[15]Compiled Income'!$B$5:$AI$268,28,FALSE)</f>
        <v>0</v>
      </c>
      <c r="Z126" s="41">
        <f>VLOOKUP($A126,'[15]Compiled Income'!$B$5:$AI$268,32,FALSE)</f>
        <v>0</v>
      </c>
      <c r="AA126" s="40">
        <f>VLOOKUP(A126,'[18]2016-17 Budget (June 2016)'!$C$7:$U$301,18,FALSE)</f>
        <v>590689</v>
      </c>
      <c r="AB126" s="40"/>
      <c r="AC126" s="40">
        <f t="shared" si="13"/>
        <v>590689</v>
      </c>
      <c r="AD126" s="40">
        <f>VLOOKUP($A126,'[18]2016-17 Budget (June 2016)'!$C$7:$U$301,10,FALSE)</f>
        <v>30013</v>
      </c>
      <c r="AE126" s="40">
        <f t="shared" si="14"/>
        <v>620702</v>
      </c>
      <c r="AF126" s="40">
        <f>VLOOKUP($A126,'[18]2016-17 Budget (June 2016)'!$C$7:$U$301,19,FALSE)</f>
        <v>129625</v>
      </c>
      <c r="AG126" s="40"/>
      <c r="AH126" s="40">
        <f t="shared" si="15"/>
        <v>129625</v>
      </c>
      <c r="AI126" s="40">
        <v>101516</v>
      </c>
    </row>
    <row r="127" spans="1:35" ht="13.5" thickBot="1" x14ac:dyDescent="0.25">
      <c r="A127" s="37">
        <v>37679830131144</v>
      </c>
      <c r="B127" s="38" t="s">
        <v>340</v>
      </c>
      <c r="C127" s="39" t="s">
        <v>139</v>
      </c>
      <c r="D127" s="40"/>
      <c r="E127" s="40"/>
      <c r="F127" s="40">
        <v>0</v>
      </c>
      <c r="G127" s="40"/>
      <c r="H127" s="40">
        <f>VLOOKUP($A127,'[15]Compiled Income'!$B$5:$AI$268,9,FALSE)</f>
        <v>155275</v>
      </c>
      <c r="I127" s="40">
        <f>VLOOKUP(A127,'[15]Compiled Income'!$B$5:$AI$268,14,FALSE)</f>
        <v>0</v>
      </c>
      <c r="J127" s="40">
        <f>VLOOKUP(A127,'[15]Compiled Income'!$B$5:$AI$268,15,FALSE)</f>
        <v>0</v>
      </c>
      <c r="K127" s="40">
        <f>VLOOKUP(A127,'[15]Compiled Income'!$B$5:$AI$268,16,FALSE)</f>
        <v>0</v>
      </c>
      <c r="L127" s="40">
        <f>VLOOKUP(A127,'[15]Compiled Income'!$B$5:$AI$268,12,FALSE)+VLOOKUP(A127,'[15]Compiled Income'!$B$5:$AI$268,13,FALSE)</f>
        <v>0</v>
      </c>
      <c r="M127" s="40">
        <f>VLOOKUP(A127,'[15]Compiled Income'!$B$5:$AI$268,10,FALSE)</f>
        <v>0</v>
      </c>
      <c r="N127" s="41">
        <f t="shared" si="8"/>
        <v>155275</v>
      </c>
      <c r="O127" s="42">
        <f>VLOOKUP(A127,'[16]2015-16 Budget (June 2016)'!$B$7:$K$270,10,FALSE)</f>
        <v>6900</v>
      </c>
      <c r="P127" s="42">
        <v>0</v>
      </c>
      <c r="Q127" s="41">
        <f t="shared" si="9"/>
        <v>6900</v>
      </c>
      <c r="R127" s="40">
        <f t="shared" si="10"/>
        <v>162175</v>
      </c>
      <c r="S127" s="40">
        <f>VLOOKUP($A127,'[15]Compiled Income'!$B$5:$AI$268,5,FALSE)</f>
        <v>9648</v>
      </c>
      <c r="T127" s="40">
        <f>VLOOKUP($A127,'[15]Compiled Income'!$B$5:$AI$268,6,FALSE)</f>
        <v>0</v>
      </c>
      <c r="U127" s="41">
        <f t="shared" si="11"/>
        <v>9648</v>
      </c>
      <c r="V127" s="41" t="str">
        <f>IF(VLOOKUP(A127,[17]FederalExpenditureReport!$E$3:$AE$237,26,FALSE)&gt;0,"Yes","No")</f>
        <v>No</v>
      </c>
      <c r="W127" s="40">
        <f t="shared" si="12"/>
        <v>9648</v>
      </c>
      <c r="X127" s="41">
        <f>VLOOKUP($A127,'[15]Compiled Income'!$B$5:$AI$268,24,FALSE)</f>
        <v>0</v>
      </c>
      <c r="Y127" s="41">
        <f>VLOOKUP($A127,'[15]Compiled Income'!$B$5:$AI$268,28,FALSE)</f>
        <v>0</v>
      </c>
      <c r="Z127" s="41">
        <f>VLOOKUP($A127,'[15]Compiled Income'!$B$5:$AI$268,32,FALSE)</f>
        <v>0</v>
      </c>
      <c r="AA127" s="40">
        <f>VLOOKUP(A127,'[18]2016-17 Budget (June 2016)'!$C$7:$U$301,18,FALSE)</f>
        <v>152639</v>
      </c>
      <c r="AB127" s="40"/>
      <c r="AC127" s="40">
        <f t="shared" si="13"/>
        <v>152639</v>
      </c>
      <c r="AD127" s="40">
        <f>VLOOKUP($A127,'[18]2016-17 Budget (June 2016)'!$C$7:$U$301,10,FALSE)</f>
        <v>7818</v>
      </c>
      <c r="AE127" s="40">
        <f t="shared" si="14"/>
        <v>160457</v>
      </c>
      <c r="AF127" s="40">
        <f>VLOOKUP($A127,'[18]2016-17 Budget (June 2016)'!$C$7:$U$301,19,FALSE)</f>
        <v>35000</v>
      </c>
      <c r="AG127" s="40"/>
      <c r="AH127" s="40">
        <f t="shared" si="15"/>
        <v>35000</v>
      </c>
      <c r="AI127" s="40">
        <v>0</v>
      </c>
    </row>
    <row r="128" spans="1:35" ht="13.5" thickBot="1" x14ac:dyDescent="0.25">
      <c r="A128" s="37">
        <v>37681630124271</v>
      </c>
      <c r="B128" s="38" t="s">
        <v>340</v>
      </c>
      <c r="C128" s="39" t="s">
        <v>140</v>
      </c>
      <c r="D128" s="40"/>
      <c r="E128" s="40"/>
      <c r="F128" s="40">
        <v>0</v>
      </c>
      <c r="G128" s="40"/>
      <c r="H128" s="40">
        <f>VLOOKUP($A128,'[15]Compiled Income'!$B$5:$AI$268,9,FALSE)</f>
        <v>326519</v>
      </c>
      <c r="I128" s="40">
        <f>VLOOKUP(A128,'[15]Compiled Income'!$B$5:$AI$268,14,FALSE)</f>
        <v>5145</v>
      </c>
      <c r="J128" s="40">
        <f>VLOOKUP(A128,'[15]Compiled Income'!$B$5:$AI$268,15,FALSE)</f>
        <v>0</v>
      </c>
      <c r="K128" s="40">
        <f>VLOOKUP(A128,'[15]Compiled Income'!$B$5:$AI$268,16,FALSE)</f>
        <v>0</v>
      </c>
      <c r="L128" s="40">
        <f>VLOOKUP(A128,'[15]Compiled Income'!$B$5:$AI$268,12,FALSE)+VLOOKUP(A128,'[15]Compiled Income'!$B$5:$AI$268,13,FALSE)</f>
        <v>0</v>
      </c>
      <c r="M128" s="40">
        <f>VLOOKUP(A128,'[15]Compiled Income'!$B$5:$AI$268,10,FALSE)</f>
        <v>0</v>
      </c>
      <c r="N128" s="41">
        <f t="shared" si="8"/>
        <v>331664</v>
      </c>
      <c r="O128" s="42">
        <f>VLOOKUP(A128,'[16]2015-16 Budget (June 2016)'!$B$7:$K$270,10,FALSE)</f>
        <v>17623</v>
      </c>
      <c r="P128" s="42">
        <v>214</v>
      </c>
      <c r="Q128" s="41">
        <f t="shared" si="9"/>
        <v>17837</v>
      </c>
      <c r="R128" s="40">
        <f t="shared" si="10"/>
        <v>349501</v>
      </c>
      <c r="S128" s="40">
        <f>VLOOKUP($A128,'[15]Compiled Income'!$B$5:$AI$268,5,FALSE)</f>
        <v>96855</v>
      </c>
      <c r="T128" s="40">
        <f>VLOOKUP($A128,'[15]Compiled Income'!$B$5:$AI$268,6,FALSE)</f>
        <v>0</v>
      </c>
      <c r="U128" s="41">
        <f t="shared" si="11"/>
        <v>96855</v>
      </c>
      <c r="V128" s="41" t="str">
        <f>IF(VLOOKUP(A128,[17]FederalExpenditureReport!$E$3:$AE$237,26,FALSE)&gt;0,"Yes","No")</f>
        <v>No</v>
      </c>
      <c r="W128" s="40">
        <f t="shared" si="12"/>
        <v>96855</v>
      </c>
      <c r="X128" s="41">
        <f>VLOOKUP($A128,'[15]Compiled Income'!$B$5:$AI$268,24,FALSE)</f>
        <v>0</v>
      </c>
      <c r="Y128" s="41">
        <f>VLOOKUP($A128,'[15]Compiled Income'!$B$5:$AI$268,28,FALSE)</f>
        <v>0</v>
      </c>
      <c r="Z128" s="41">
        <f>VLOOKUP($A128,'[15]Compiled Income'!$B$5:$AI$268,32,FALSE)</f>
        <v>0</v>
      </c>
      <c r="AA128" s="40">
        <f>VLOOKUP(A128,'[18]2016-17 Budget (June 2016)'!$C$7:$U$301,18,FALSE)</f>
        <v>370056</v>
      </c>
      <c r="AB128" s="40"/>
      <c r="AC128" s="40">
        <f t="shared" si="13"/>
        <v>370056</v>
      </c>
      <c r="AD128" s="40">
        <f>VLOOKUP($A128,'[18]2016-17 Budget (June 2016)'!$C$7:$U$301,10,FALSE)</f>
        <v>18763</v>
      </c>
      <c r="AE128" s="40">
        <f t="shared" si="14"/>
        <v>388819</v>
      </c>
      <c r="AF128" s="40">
        <f>VLOOKUP($A128,'[18]2016-17 Budget (June 2016)'!$C$7:$U$301,19,FALSE)</f>
        <v>80250</v>
      </c>
      <c r="AG128" s="40"/>
      <c r="AH128" s="40">
        <f t="shared" si="15"/>
        <v>80250</v>
      </c>
      <c r="AI128" s="40">
        <v>67895</v>
      </c>
    </row>
    <row r="129" spans="1:35" ht="13.5" thickBot="1" x14ac:dyDescent="0.25">
      <c r="A129" s="37">
        <v>16639580132860</v>
      </c>
      <c r="B129" s="38" t="s">
        <v>340</v>
      </c>
      <c r="C129" s="39" t="s">
        <v>141</v>
      </c>
      <c r="D129" s="40"/>
      <c r="E129" s="40"/>
      <c r="F129" s="40">
        <v>0</v>
      </c>
      <c r="G129" s="40"/>
      <c r="H129" s="40">
        <f>VLOOKUP($A129,'[15]Compiled Income'!$B$5:$AI$268,9,FALSE)</f>
        <v>120169</v>
      </c>
      <c r="I129" s="40">
        <f>VLOOKUP(A129,'[15]Compiled Income'!$B$5:$AI$268,14,FALSE)</f>
        <v>0</v>
      </c>
      <c r="J129" s="40">
        <f>VLOOKUP(A129,'[15]Compiled Income'!$B$5:$AI$268,15,FALSE)</f>
        <v>0</v>
      </c>
      <c r="K129" s="40">
        <f>VLOOKUP(A129,'[15]Compiled Income'!$B$5:$AI$268,16,FALSE)</f>
        <v>0</v>
      </c>
      <c r="L129" s="40">
        <f>VLOOKUP(A129,'[15]Compiled Income'!$B$5:$AI$268,12,FALSE)+VLOOKUP(A129,'[15]Compiled Income'!$B$5:$AI$268,13,FALSE)</f>
        <v>0</v>
      </c>
      <c r="M129" s="40">
        <f>VLOOKUP(A129,'[15]Compiled Income'!$B$5:$AI$268,10,FALSE)</f>
        <v>0</v>
      </c>
      <c r="N129" s="41">
        <f t="shared" si="8"/>
        <v>120169</v>
      </c>
      <c r="O129" s="42">
        <f>VLOOKUP(A129,'[16]2015-16 Budget (June 2016)'!$B$7:$K$270,10,FALSE)</f>
        <v>5041</v>
      </c>
      <c r="P129" s="42">
        <v>0</v>
      </c>
      <c r="Q129" s="41">
        <f t="shared" si="9"/>
        <v>5041</v>
      </c>
      <c r="R129" s="40">
        <f t="shared" si="10"/>
        <v>125210</v>
      </c>
      <c r="S129" s="40">
        <f>VLOOKUP($A129,'[15]Compiled Income'!$B$5:$AI$268,5,FALSE)</f>
        <v>0</v>
      </c>
      <c r="T129" s="40">
        <f>VLOOKUP($A129,'[15]Compiled Income'!$B$5:$AI$268,6,FALSE)</f>
        <v>0</v>
      </c>
      <c r="U129" s="41">
        <f t="shared" si="11"/>
        <v>0</v>
      </c>
      <c r="V129" s="41" t="s">
        <v>321</v>
      </c>
      <c r="W129" s="40">
        <f t="shared" si="12"/>
        <v>0</v>
      </c>
      <c r="X129" s="41">
        <f>VLOOKUP($A129,'[15]Compiled Income'!$B$5:$AI$268,24,FALSE)</f>
        <v>0</v>
      </c>
      <c r="Y129" s="41">
        <f>VLOOKUP($A129,'[15]Compiled Income'!$B$5:$AI$268,28,FALSE)</f>
        <v>0</v>
      </c>
      <c r="Z129" s="41">
        <f>VLOOKUP($A129,'[15]Compiled Income'!$B$5:$AI$268,32,FALSE)</f>
        <v>0</v>
      </c>
      <c r="AA129" s="40">
        <f>VLOOKUP(A129,'[18]2016-17 Budget (June 2016)'!$C$7:$U$301,18,FALSE)</f>
        <v>114796</v>
      </c>
      <c r="AB129" s="40"/>
      <c r="AC129" s="40">
        <f t="shared" si="13"/>
        <v>114796</v>
      </c>
      <c r="AD129" s="40">
        <f>VLOOKUP($A129,'[18]2016-17 Budget (June 2016)'!$C$7:$U$301,10,FALSE)</f>
        <v>5924</v>
      </c>
      <c r="AE129" s="40">
        <f t="shared" si="14"/>
        <v>120720</v>
      </c>
      <c r="AF129" s="40">
        <f>VLOOKUP($A129,'[18]2016-17 Budget (June 2016)'!$C$7:$U$301,19,FALSE)</f>
        <v>27375</v>
      </c>
      <c r="AG129" s="40"/>
      <c r="AH129" s="40">
        <f t="shared" si="15"/>
        <v>27375</v>
      </c>
      <c r="AI129" s="40">
        <v>0</v>
      </c>
    </row>
    <row r="130" spans="1:35" ht="13.5" thickBot="1" x14ac:dyDescent="0.25">
      <c r="A130" s="37">
        <v>19651360114439</v>
      </c>
      <c r="B130" s="38" t="s">
        <v>340</v>
      </c>
      <c r="C130" s="39" t="s">
        <v>142</v>
      </c>
      <c r="D130" s="40"/>
      <c r="E130" s="40"/>
      <c r="F130" s="40">
        <v>0</v>
      </c>
      <c r="G130" s="40"/>
      <c r="H130" s="40">
        <f>VLOOKUP($A130,'[15]Compiled Income'!$B$5:$AI$268,9,FALSE)</f>
        <v>855013</v>
      </c>
      <c r="I130" s="40">
        <f>VLOOKUP(A130,'[15]Compiled Income'!$B$5:$AI$268,14,FALSE)</f>
        <v>8210</v>
      </c>
      <c r="J130" s="40">
        <f>VLOOKUP(A130,'[15]Compiled Income'!$B$5:$AI$268,15,FALSE)</f>
        <v>0</v>
      </c>
      <c r="K130" s="40">
        <f>VLOOKUP(A130,'[15]Compiled Income'!$B$5:$AI$268,16,FALSE)</f>
        <v>0</v>
      </c>
      <c r="L130" s="40">
        <f>VLOOKUP(A130,'[15]Compiled Income'!$B$5:$AI$268,12,FALSE)+VLOOKUP(A130,'[15]Compiled Income'!$B$5:$AI$268,13,FALSE)</f>
        <v>0</v>
      </c>
      <c r="M130" s="40">
        <f>VLOOKUP(A130,'[15]Compiled Income'!$B$5:$AI$268,10,FALSE)</f>
        <v>0</v>
      </c>
      <c r="N130" s="41">
        <f t="shared" si="8"/>
        <v>863223</v>
      </c>
      <c r="O130" s="42">
        <f>VLOOKUP(A130,'[16]2015-16 Budget (June 2016)'!$B$7:$K$270,10,FALSE)</f>
        <v>41865</v>
      </c>
      <c r="P130" s="42">
        <v>342</v>
      </c>
      <c r="Q130" s="41">
        <f t="shared" si="9"/>
        <v>42207</v>
      </c>
      <c r="R130" s="40">
        <f t="shared" si="10"/>
        <v>905430</v>
      </c>
      <c r="S130" s="40">
        <f>VLOOKUP($A130,'[15]Compiled Income'!$B$5:$AI$268,5,FALSE)</f>
        <v>148728</v>
      </c>
      <c r="T130" s="40">
        <f>VLOOKUP($A130,'[15]Compiled Income'!$B$5:$AI$268,6,FALSE)</f>
        <v>0</v>
      </c>
      <c r="U130" s="41">
        <f t="shared" si="11"/>
        <v>148728</v>
      </c>
      <c r="V130" s="41" t="str">
        <f>IF(VLOOKUP(A130,[17]FederalExpenditureReport!$E$3:$AE$237,26,FALSE)&gt;0,"Yes","No")</f>
        <v>No</v>
      </c>
      <c r="W130" s="40">
        <f t="shared" si="12"/>
        <v>148728</v>
      </c>
      <c r="X130" s="41">
        <f>VLOOKUP($A130,'[15]Compiled Income'!$B$5:$AI$268,24,FALSE)</f>
        <v>0</v>
      </c>
      <c r="Y130" s="41">
        <f>VLOOKUP($A130,'[15]Compiled Income'!$B$5:$AI$268,28,FALSE)</f>
        <v>0</v>
      </c>
      <c r="Z130" s="41">
        <f>VLOOKUP($A130,'[15]Compiled Income'!$B$5:$AI$268,32,FALSE)</f>
        <v>0</v>
      </c>
      <c r="AA130" s="40">
        <f>VLOOKUP(A130,'[18]2016-17 Budget (June 2016)'!$C$7:$U$301,18,FALSE)</f>
        <v>959339</v>
      </c>
      <c r="AB130" s="40"/>
      <c r="AC130" s="40">
        <f t="shared" si="13"/>
        <v>959339</v>
      </c>
      <c r="AD130" s="40">
        <f>VLOOKUP($A130,'[18]2016-17 Budget (June 2016)'!$C$7:$U$301,10,FALSE)</f>
        <v>48170</v>
      </c>
      <c r="AE130" s="40">
        <f t="shared" si="14"/>
        <v>1007509</v>
      </c>
      <c r="AF130" s="40">
        <f>VLOOKUP($A130,'[18]2016-17 Budget (June 2016)'!$C$7:$U$301,19,FALSE)</f>
        <v>196750</v>
      </c>
      <c r="AG130" s="40"/>
      <c r="AH130" s="40">
        <f t="shared" si="15"/>
        <v>196750</v>
      </c>
      <c r="AI130" s="40">
        <v>87126</v>
      </c>
    </row>
    <row r="131" spans="1:35" ht="13.5" thickBot="1" x14ac:dyDescent="0.25">
      <c r="A131" s="37">
        <v>34674210132019</v>
      </c>
      <c r="B131" s="38" t="s">
        <v>340</v>
      </c>
      <c r="C131" s="39" t="s">
        <v>143</v>
      </c>
      <c r="D131" s="40"/>
      <c r="E131" s="40"/>
      <c r="F131" s="40">
        <v>0</v>
      </c>
      <c r="G131" s="40"/>
      <c r="H131" s="40">
        <f>VLOOKUP($A131,'[15]Compiled Income'!$B$5:$AI$268,9,FALSE)</f>
        <v>11351</v>
      </c>
      <c r="I131" s="40">
        <f>VLOOKUP(A131,'[15]Compiled Income'!$B$5:$AI$268,14,FALSE)</f>
        <v>0</v>
      </c>
      <c r="J131" s="40">
        <f>VLOOKUP(A131,'[15]Compiled Income'!$B$5:$AI$268,15,FALSE)</f>
        <v>0</v>
      </c>
      <c r="K131" s="40">
        <f>VLOOKUP(A131,'[15]Compiled Income'!$B$5:$AI$268,16,FALSE)</f>
        <v>0</v>
      </c>
      <c r="L131" s="40">
        <f>VLOOKUP(A131,'[15]Compiled Income'!$B$5:$AI$268,12,FALSE)+VLOOKUP(A131,'[15]Compiled Income'!$B$5:$AI$268,13,FALSE)</f>
        <v>0</v>
      </c>
      <c r="M131" s="40">
        <f>VLOOKUP(A131,'[15]Compiled Income'!$B$5:$AI$268,10,FALSE)</f>
        <v>0</v>
      </c>
      <c r="N131" s="41">
        <f t="shared" si="8"/>
        <v>11351</v>
      </c>
      <c r="O131" s="42">
        <f>VLOOKUP(A131,'[16]2015-16 Budget (June 2016)'!$B$7:$K$270,10,FALSE)</f>
        <v>476</v>
      </c>
      <c r="P131" s="42">
        <v>0</v>
      </c>
      <c r="Q131" s="41">
        <f t="shared" si="9"/>
        <v>476</v>
      </c>
      <c r="R131" s="40">
        <f t="shared" si="10"/>
        <v>11827</v>
      </c>
      <c r="S131" s="40">
        <f>VLOOKUP($A131,'[15]Compiled Income'!$B$5:$AI$268,5,FALSE)</f>
        <v>0</v>
      </c>
      <c r="T131" s="40">
        <f>VLOOKUP($A131,'[15]Compiled Income'!$B$5:$AI$268,6,FALSE)</f>
        <v>0</v>
      </c>
      <c r="U131" s="41">
        <f t="shared" si="11"/>
        <v>0</v>
      </c>
      <c r="V131" s="41" t="s">
        <v>321</v>
      </c>
      <c r="W131" s="40">
        <f t="shared" si="12"/>
        <v>0</v>
      </c>
      <c r="X131" s="41">
        <f>VLOOKUP($A131,'[15]Compiled Income'!$B$5:$AI$268,24,FALSE)</f>
        <v>0</v>
      </c>
      <c r="Y131" s="41">
        <f>VLOOKUP($A131,'[15]Compiled Income'!$B$5:$AI$268,28,FALSE)</f>
        <v>0</v>
      </c>
      <c r="Z131" s="41">
        <f>VLOOKUP($A131,'[15]Compiled Income'!$B$5:$AI$268,32,FALSE)</f>
        <v>0</v>
      </c>
      <c r="AA131" s="40">
        <f>VLOOKUP(A131,'[18]2016-17 Budget (June 2016)'!$C$7:$U$301,18,FALSE)</f>
        <v>31352</v>
      </c>
      <c r="AB131" s="40"/>
      <c r="AC131" s="40">
        <f t="shared" si="13"/>
        <v>31352</v>
      </c>
      <c r="AD131" s="40">
        <f>VLOOKUP($A131,'[18]2016-17 Budget (June 2016)'!$C$7:$U$301,10,FALSE)</f>
        <v>1343</v>
      </c>
      <c r="AE131" s="40">
        <f t="shared" si="14"/>
        <v>32695</v>
      </c>
      <c r="AF131" s="40">
        <f>VLOOKUP($A131,'[18]2016-17 Budget (June 2016)'!$C$7:$U$301,19,FALSE)</f>
        <v>875</v>
      </c>
      <c r="AG131" s="40"/>
      <c r="AH131" s="40">
        <f t="shared" si="15"/>
        <v>875</v>
      </c>
      <c r="AI131" s="40">
        <v>0</v>
      </c>
    </row>
    <row r="132" spans="1:35" ht="13.5" thickBot="1" x14ac:dyDescent="0.25">
      <c r="A132" s="37">
        <v>56105610109900</v>
      </c>
      <c r="B132" s="38" t="s">
        <v>340</v>
      </c>
      <c r="C132" s="39" t="s">
        <v>144</v>
      </c>
      <c r="D132" s="40"/>
      <c r="E132" s="40"/>
      <c r="F132" s="40">
        <v>0</v>
      </c>
      <c r="G132" s="40"/>
      <c r="H132" s="40">
        <f>VLOOKUP($A132,'[15]Compiled Income'!$B$5:$AI$268,9,FALSE)</f>
        <v>608714</v>
      </c>
      <c r="I132" s="40">
        <f>VLOOKUP(A132,'[15]Compiled Income'!$B$5:$AI$268,14,FALSE)</f>
        <v>9056</v>
      </c>
      <c r="J132" s="40">
        <f>VLOOKUP(A132,'[15]Compiled Income'!$B$5:$AI$268,15,FALSE)</f>
        <v>0</v>
      </c>
      <c r="K132" s="40">
        <f>VLOOKUP(A132,'[15]Compiled Income'!$B$5:$AI$268,16,FALSE)</f>
        <v>0</v>
      </c>
      <c r="L132" s="40">
        <f>VLOOKUP(A132,'[15]Compiled Income'!$B$5:$AI$268,12,FALSE)+VLOOKUP(A132,'[15]Compiled Income'!$B$5:$AI$268,13,FALSE)</f>
        <v>0</v>
      </c>
      <c r="M132" s="40">
        <f>VLOOKUP(A132,'[15]Compiled Income'!$B$5:$AI$268,10,FALSE)</f>
        <v>0</v>
      </c>
      <c r="N132" s="41">
        <f t="shared" ref="N132:N195" si="16">SUM(H132:M132)</f>
        <v>617770</v>
      </c>
      <c r="O132" s="42">
        <f>VLOOKUP(A132,'[16]2015-16 Budget (June 2016)'!$B$7:$K$270,10,FALSE)</f>
        <v>30349</v>
      </c>
      <c r="P132" s="42">
        <v>377</v>
      </c>
      <c r="Q132" s="41">
        <f t="shared" ref="Q132:Q195" si="17">SUM(O132:P132)</f>
        <v>30726</v>
      </c>
      <c r="R132" s="40">
        <f t="shared" ref="R132:R195" si="18">SUM(Q132+N132)</f>
        <v>648496</v>
      </c>
      <c r="S132" s="40">
        <f>VLOOKUP($A132,'[15]Compiled Income'!$B$5:$AI$268,5,FALSE)</f>
        <v>119158</v>
      </c>
      <c r="T132" s="40">
        <f>VLOOKUP($A132,'[15]Compiled Income'!$B$5:$AI$268,6,FALSE)</f>
        <v>0</v>
      </c>
      <c r="U132" s="41">
        <f t="shared" ref="U132:U195" si="19">SUM(S132:T132)</f>
        <v>119158</v>
      </c>
      <c r="V132" s="41" t="str">
        <f>IF(VLOOKUP(A132,[17]FederalExpenditureReport!$E$3:$AE$237,26,FALSE)&gt;0,"Yes","No")</f>
        <v>No</v>
      </c>
      <c r="W132" s="40">
        <f t="shared" ref="W132:W195" si="20">U132+Z132</f>
        <v>119158</v>
      </c>
      <c r="X132" s="41">
        <f>VLOOKUP($A132,'[15]Compiled Income'!$B$5:$AI$268,24,FALSE)</f>
        <v>0</v>
      </c>
      <c r="Y132" s="41">
        <f>VLOOKUP($A132,'[15]Compiled Income'!$B$5:$AI$268,28,FALSE)</f>
        <v>0</v>
      </c>
      <c r="Z132" s="41">
        <f>VLOOKUP($A132,'[15]Compiled Income'!$B$5:$AI$268,32,FALSE)</f>
        <v>0</v>
      </c>
      <c r="AA132" s="40">
        <f>VLOOKUP(A132,'[18]2016-17 Budget (June 2016)'!$C$7:$U$301,18,FALSE)</f>
        <v>646635</v>
      </c>
      <c r="AB132" s="40"/>
      <c r="AC132" s="40">
        <f t="shared" ref="AC132:AC195" si="21">AA132+AB132</f>
        <v>646635</v>
      </c>
      <c r="AD132" s="40">
        <f>VLOOKUP($A132,'[18]2016-17 Budget (June 2016)'!$C$7:$U$301,10,FALSE)</f>
        <v>31912</v>
      </c>
      <c r="AE132" s="40">
        <f t="shared" ref="AE132:AE195" si="22">AC132+AD132</f>
        <v>678547</v>
      </c>
      <c r="AF132" s="40">
        <f>VLOOKUP($A132,'[18]2016-17 Budget (June 2016)'!$C$7:$U$301,19,FALSE)</f>
        <v>119250</v>
      </c>
      <c r="AG132" s="40"/>
      <c r="AH132" s="40">
        <f t="shared" ref="AH132:AH195" si="23">AF132+AG132</f>
        <v>119250</v>
      </c>
      <c r="AI132" s="40">
        <v>120616</v>
      </c>
    </row>
    <row r="133" spans="1:35" ht="13.5" thickBot="1" x14ac:dyDescent="0.25">
      <c r="A133" s="37">
        <v>19646670123174</v>
      </c>
      <c r="B133" s="38" t="s">
        <v>341</v>
      </c>
      <c r="C133" s="39" t="s">
        <v>145</v>
      </c>
      <c r="D133" s="40"/>
      <c r="E133" s="40"/>
      <c r="F133" s="40">
        <v>0</v>
      </c>
      <c r="G133" s="40"/>
      <c r="H133" s="40">
        <f>VLOOKUP($A133,'[15]Compiled Income'!$B$5:$AI$268,9,FALSE)</f>
        <v>203837</v>
      </c>
      <c r="I133" s="40">
        <f>VLOOKUP(A133,'[15]Compiled Income'!$B$5:$AI$268,14,FALSE)</f>
        <v>2555</v>
      </c>
      <c r="J133" s="40">
        <f>VLOOKUP(A133,'[15]Compiled Income'!$B$5:$AI$268,15,FALSE)</f>
        <v>0</v>
      </c>
      <c r="K133" s="40">
        <f>VLOOKUP(A133,'[15]Compiled Income'!$B$5:$AI$268,16,FALSE)</f>
        <v>750</v>
      </c>
      <c r="L133" s="40">
        <f>VLOOKUP(A133,'[15]Compiled Income'!$B$5:$AI$268,12,FALSE)+VLOOKUP(A133,'[15]Compiled Income'!$B$5:$AI$268,13,FALSE)</f>
        <v>0</v>
      </c>
      <c r="M133" s="40">
        <f>VLOOKUP(A133,'[15]Compiled Income'!$B$5:$AI$268,10,FALSE)</f>
        <v>0</v>
      </c>
      <c r="N133" s="41">
        <f t="shared" si="16"/>
        <v>207142</v>
      </c>
      <c r="O133" s="42">
        <f>VLOOKUP(A133,'[16]2015-16 Budget (June 2016)'!$B$7:$K$270,10,FALSE)</f>
        <v>10501</v>
      </c>
      <c r="P133" s="42">
        <v>106</v>
      </c>
      <c r="Q133" s="41">
        <f t="shared" si="17"/>
        <v>10607</v>
      </c>
      <c r="R133" s="40">
        <f t="shared" si="18"/>
        <v>217749</v>
      </c>
      <c r="S133" s="40">
        <f>VLOOKUP($A133,'[15]Compiled Income'!$B$5:$AI$268,5,FALSE)</f>
        <v>48866</v>
      </c>
      <c r="T133" s="40">
        <f>VLOOKUP($A133,'[15]Compiled Income'!$B$5:$AI$268,6,FALSE)</f>
        <v>0</v>
      </c>
      <c r="U133" s="41">
        <f t="shared" si="19"/>
        <v>48866</v>
      </c>
      <c r="V133" s="41" t="str">
        <f>IF(VLOOKUP(A133,[17]FederalExpenditureReport!$E$3:$AE$237,26,FALSE)&gt;0,"Yes","No")</f>
        <v>No</v>
      </c>
      <c r="W133" s="40">
        <f t="shared" si="20"/>
        <v>48866</v>
      </c>
      <c r="X133" s="41">
        <f>VLOOKUP($A133,'[15]Compiled Income'!$B$5:$AI$268,24,FALSE)</f>
        <v>3000</v>
      </c>
      <c r="Y133" s="41">
        <f>VLOOKUP($A133,'[15]Compiled Income'!$B$5:$AI$268,28,FALSE)</f>
        <v>0</v>
      </c>
      <c r="Z133" s="41">
        <f>VLOOKUP($A133,'[15]Compiled Income'!$B$5:$AI$268,32,FALSE)</f>
        <v>0</v>
      </c>
      <c r="AA133" s="40">
        <f>VLOOKUP(A133,'[18]2016-17 Budget (June 2016)'!$C$7:$U$301,18,FALSE)</f>
        <v>215031</v>
      </c>
      <c r="AB133" s="40"/>
      <c r="AC133" s="40">
        <f t="shared" si="21"/>
        <v>215031</v>
      </c>
      <c r="AD133" s="40">
        <f>VLOOKUP($A133,'[18]2016-17 Budget (June 2016)'!$C$7:$U$301,10,FALSE)</f>
        <v>11319</v>
      </c>
      <c r="AE133" s="40">
        <f t="shared" si="22"/>
        <v>226350</v>
      </c>
      <c r="AF133" s="40">
        <f>VLOOKUP($A133,'[18]2016-17 Budget (June 2016)'!$C$7:$U$301,19,FALSE)</f>
        <v>56625</v>
      </c>
      <c r="AG133" s="40"/>
      <c r="AH133" s="40">
        <f t="shared" si="23"/>
        <v>56625</v>
      </c>
      <c r="AI133" s="40">
        <v>37493</v>
      </c>
    </row>
    <row r="134" spans="1:35" ht="13.5" thickBot="1" x14ac:dyDescent="0.25">
      <c r="A134" s="37">
        <v>1612590130633</v>
      </c>
      <c r="B134" s="38" t="s">
        <v>342</v>
      </c>
      <c r="C134" s="39" t="s">
        <v>146</v>
      </c>
      <c r="D134" s="40"/>
      <c r="E134" s="40"/>
      <c r="F134" s="40">
        <v>0</v>
      </c>
      <c r="G134" s="40"/>
      <c r="H134" s="40">
        <f>VLOOKUP($A134,'[15]Compiled Income'!$B$5:$AI$268,9,FALSE)</f>
        <v>229410</v>
      </c>
      <c r="I134" s="40">
        <f>VLOOKUP(A134,'[15]Compiled Income'!$B$5:$AI$268,14,FALSE)</f>
        <v>4298</v>
      </c>
      <c r="J134" s="40">
        <f>VLOOKUP(A134,'[15]Compiled Income'!$B$5:$AI$268,15,FALSE)</f>
        <v>0</v>
      </c>
      <c r="K134" s="40">
        <f>VLOOKUP(A134,'[15]Compiled Income'!$B$5:$AI$268,16,FALSE)</f>
        <v>1656.25</v>
      </c>
      <c r="L134" s="40">
        <f>VLOOKUP(A134,'[15]Compiled Income'!$B$5:$AI$268,12,FALSE)+VLOOKUP(A134,'[15]Compiled Income'!$B$5:$AI$268,13,FALSE)</f>
        <v>0</v>
      </c>
      <c r="M134" s="40">
        <f>VLOOKUP(A134,'[15]Compiled Income'!$B$5:$AI$268,10,FALSE)</f>
        <v>0</v>
      </c>
      <c r="N134" s="41">
        <f t="shared" si="16"/>
        <v>235364.25</v>
      </c>
      <c r="O134" s="42">
        <f>VLOOKUP(A134,'[16]2015-16 Budget (June 2016)'!$B$7:$K$270,10,FALSE)</f>
        <v>11992</v>
      </c>
      <c r="P134" s="42">
        <v>179</v>
      </c>
      <c r="Q134" s="41">
        <f t="shared" si="17"/>
        <v>12171</v>
      </c>
      <c r="R134" s="40">
        <f t="shared" si="18"/>
        <v>247535.25</v>
      </c>
      <c r="S134" s="40">
        <f>VLOOKUP($A134,'[15]Compiled Income'!$B$5:$AI$268,5,FALSE)</f>
        <v>61145</v>
      </c>
      <c r="T134" s="40">
        <f>VLOOKUP($A134,'[15]Compiled Income'!$B$5:$AI$268,6,FALSE)</f>
        <v>0</v>
      </c>
      <c r="U134" s="41">
        <f t="shared" si="19"/>
        <v>61145</v>
      </c>
      <c r="V134" s="41" t="str">
        <f>IF(VLOOKUP(A134,[17]FederalExpenditureReport!$E$3:$AE$237,26,FALSE)&gt;0,"Yes","No")</f>
        <v>No</v>
      </c>
      <c r="W134" s="40">
        <f t="shared" si="20"/>
        <v>61145</v>
      </c>
      <c r="X134" s="41">
        <f>VLOOKUP($A134,'[15]Compiled Income'!$B$5:$AI$268,24,FALSE)</f>
        <v>98017</v>
      </c>
      <c r="Y134" s="41">
        <f>VLOOKUP($A134,'[15]Compiled Income'!$B$5:$AI$268,28,FALSE)</f>
        <v>0</v>
      </c>
      <c r="Z134" s="41">
        <f>VLOOKUP($A134,'[15]Compiled Income'!$B$5:$AI$268,32,FALSE)</f>
        <v>0</v>
      </c>
      <c r="AA134" s="40">
        <f>VLOOKUP(A134,'[18]2016-17 Budget (June 2016)'!$C$7:$U$301,18,FALSE)</f>
        <v>227884</v>
      </c>
      <c r="AB134" s="40"/>
      <c r="AC134" s="40">
        <f t="shared" si="21"/>
        <v>227884</v>
      </c>
      <c r="AD134" s="40">
        <f>VLOOKUP($A134,'[18]2016-17 Budget (June 2016)'!$C$7:$U$301,10,FALSE)</f>
        <v>12047</v>
      </c>
      <c r="AE134" s="40">
        <f t="shared" si="22"/>
        <v>239931</v>
      </c>
      <c r="AF134" s="40">
        <f>VLOOKUP($A134,'[18]2016-17 Budget (June 2016)'!$C$7:$U$301,19,FALSE)</f>
        <v>61250</v>
      </c>
      <c r="AG134" s="40"/>
      <c r="AH134" s="40">
        <f t="shared" si="23"/>
        <v>61250</v>
      </c>
      <c r="AI134" s="40">
        <v>63070</v>
      </c>
    </row>
    <row r="135" spans="1:35" ht="13.5" thickBot="1" x14ac:dyDescent="0.25">
      <c r="A135" s="37">
        <v>1612590108944</v>
      </c>
      <c r="B135" s="38" t="s">
        <v>342</v>
      </c>
      <c r="C135" s="39" t="s">
        <v>147</v>
      </c>
      <c r="D135" s="40"/>
      <c r="E135" s="40"/>
      <c r="F135" s="40">
        <v>0</v>
      </c>
      <c r="G135" s="40"/>
      <c r="H135" s="40">
        <f>VLOOKUP($A135,'[15]Compiled Income'!$B$5:$AI$268,9,FALSE)</f>
        <v>119997</v>
      </c>
      <c r="I135" s="40">
        <f>VLOOKUP(A135,'[15]Compiled Income'!$B$5:$AI$268,14,FALSE)</f>
        <v>2008</v>
      </c>
      <c r="J135" s="40">
        <f>VLOOKUP(A135,'[15]Compiled Income'!$B$5:$AI$268,15,FALSE)</f>
        <v>0</v>
      </c>
      <c r="K135" s="40">
        <f>VLOOKUP(A135,'[15]Compiled Income'!$B$5:$AI$268,16,FALSE)</f>
        <v>0</v>
      </c>
      <c r="L135" s="40">
        <f>VLOOKUP(A135,'[15]Compiled Income'!$B$5:$AI$268,12,FALSE)+VLOOKUP(A135,'[15]Compiled Income'!$B$5:$AI$268,13,FALSE)</f>
        <v>0</v>
      </c>
      <c r="M135" s="40">
        <f>VLOOKUP(A135,'[15]Compiled Income'!$B$5:$AI$268,10,FALSE)</f>
        <v>0</v>
      </c>
      <c r="N135" s="41">
        <f t="shared" si="16"/>
        <v>122005</v>
      </c>
      <c r="O135" s="42">
        <f>VLOOKUP(A135,'[16]2015-16 Budget (June 2016)'!$B$7:$K$270,10,FALSE)</f>
        <v>6312</v>
      </c>
      <c r="P135" s="42">
        <v>84</v>
      </c>
      <c r="Q135" s="41">
        <f t="shared" si="17"/>
        <v>6396</v>
      </c>
      <c r="R135" s="40">
        <f t="shared" si="18"/>
        <v>128401</v>
      </c>
      <c r="S135" s="40">
        <f>VLOOKUP($A135,'[15]Compiled Income'!$B$5:$AI$268,5,FALSE)</f>
        <v>32828</v>
      </c>
      <c r="T135" s="40">
        <f>VLOOKUP($A135,'[15]Compiled Income'!$B$5:$AI$268,6,FALSE)</f>
        <v>0</v>
      </c>
      <c r="U135" s="41">
        <f t="shared" si="19"/>
        <v>32828</v>
      </c>
      <c r="V135" s="41" t="str">
        <f>IF(VLOOKUP(A135,[17]FederalExpenditureReport!$E$3:$AE$237,26,FALSE)&gt;0,"Yes","No")</f>
        <v>No</v>
      </c>
      <c r="W135" s="40">
        <f t="shared" si="20"/>
        <v>32828</v>
      </c>
      <c r="X135" s="41">
        <f>VLOOKUP($A135,'[15]Compiled Income'!$B$5:$AI$268,24,FALSE)</f>
        <v>42894</v>
      </c>
      <c r="Y135" s="41">
        <f>VLOOKUP($A135,'[15]Compiled Income'!$B$5:$AI$268,28,FALSE)</f>
        <v>0</v>
      </c>
      <c r="Z135" s="41">
        <f>VLOOKUP($A135,'[15]Compiled Income'!$B$5:$AI$268,32,FALSE)</f>
        <v>0</v>
      </c>
      <c r="AA135" s="40">
        <f>VLOOKUP(A135,'[18]2016-17 Budget (June 2016)'!$C$7:$U$301,18,FALSE)</f>
        <v>118937</v>
      </c>
      <c r="AB135" s="40"/>
      <c r="AC135" s="40">
        <f t="shared" si="21"/>
        <v>118937</v>
      </c>
      <c r="AD135" s="40">
        <f>VLOOKUP($A135,'[18]2016-17 Budget (June 2016)'!$C$7:$U$301,10,FALSE)</f>
        <v>6310</v>
      </c>
      <c r="AE135" s="40">
        <f t="shared" si="22"/>
        <v>125247</v>
      </c>
      <c r="AF135" s="40">
        <f>VLOOKUP($A135,'[18]2016-17 Budget (June 2016)'!$C$7:$U$301,19,FALSE)</f>
        <v>32500</v>
      </c>
      <c r="AG135" s="40"/>
      <c r="AH135" s="40">
        <f t="shared" si="23"/>
        <v>32500</v>
      </c>
      <c r="AI135" s="40">
        <v>29467</v>
      </c>
    </row>
    <row r="136" spans="1:35" ht="13.5" thickBot="1" x14ac:dyDescent="0.25">
      <c r="A136" s="37">
        <v>1611920108670</v>
      </c>
      <c r="B136" s="38" t="s">
        <v>343</v>
      </c>
      <c r="C136" s="39" t="s">
        <v>148</v>
      </c>
      <c r="D136" s="40"/>
      <c r="E136" s="40"/>
      <c r="F136" s="40">
        <v>0</v>
      </c>
      <c r="G136" s="40"/>
      <c r="H136" s="40">
        <f>VLOOKUP($A136,'[15]Compiled Income'!$B$5:$AI$268,9,FALSE)</f>
        <v>246858</v>
      </c>
      <c r="I136" s="40">
        <f>VLOOKUP(A136,'[15]Compiled Income'!$B$5:$AI$268,14,FALSE)</f>
        <v>4054</v>
      </c>
      <c r="J136" s="40">
        <f>VLOOKUP(A136,'[15]Compiled Income'!$B$5:$AI$268,15,FALSE)</f>
        <v>0</v>
      </c>
      <c r="K136" s="40">
        <f>VLOOKUP(A136,'[15]Compiled Income'!$B$5:$AI$268,16,FALSE)</f>
        <v>0</v>
      </c>
      <c r="L136" s="40">
        <f>VLOOKUP(A136,'[15]Compiled Income'!$B$5:$AI$268,12,FALSE)+VLOOKUP(A136,'[15]Compiled Income'!$B$5:$AI$268,13,FALSE)</f>
        <v>0</v>
      </c>
      <c r="M136" s="40">
        <f>VLOOKUP(A136,'[15]Compiled Income'!$B$5:$AI$268,10,FALSE)</f>
        <v>0</v>
      </c>
      <c r="N136" s="41">
        <f t="shared" si="16"/>
        <v>250912</v>
      </c>
      <c r="O136" s="42">
        <f>VLOOKUP(A136,'[16]2015-16 Budget (June 2016)'!$B$7:$K$270,10,FALSE)</f>
        <v>12939</v>
      </c>
      <c r="P136" s="42">
        <v>169</v>
      </c>
      <c r="Q136" s="41">
        <f t="shared" si="17"/>
        <v>13108</v>
      </c>
      <c r="R136" s="40">
        <f t="shared" si="18"/>
        <v>264020</v>
      </c>
      <c r="S136" s="40">
        <f>VLOOKUP($A136,'[15]Compiled Income'!$B$5:$AI$268,5,FALSE)</f>
        <v>63526</v>
      </c>
      <c r="T136" s="40">
        <f>VLOOKUP($A136,'[15]Compiled Income'!$B$5:$AI$268,6,FALSE)</f>
        <v>0</v>
      </c>
      <c r="U136" s="41">
        <f t="shared" si="19"/>
        <v>63526</v>
      </c>
      <c r="V136" s="41" t="str">
        <f>IF(VLOOKUP(A136,[17]FederalExpenditureReport!$E$3:$AE$237,26,FALSE)&gt;0,"Yes","No")</f>
        <v>No</v>
      </c>
      <c r="W136" s="40">
        <f t="shared" si="20"/>
        <v>63526</v>
      </c>
      <c r="X136" s="41">
        <f>VLOOKUP($A136,'[15]Compiled Income'!$B$5:$AI$268,24,FALSE)</f>
        <v>0</v>
      </c>
      <c r="Y136" s="41">
        <f>VLOOKUP($A136,'[15]Compiled Income'!$B$5:$AI$268,28,FALSE)</f>
        <v>0</v>
      </c>
      <c r="Z136" s="41">
        <f>VLOOKUP($A136,'[15]Compiled Income'!$B$5:$AI$268,32,FALSE)</f>
        <v>0</v>
      </c>
      <c r="AA136" s="40">
        <f>VLOOKUP(A136,'[18]2016-17 Budget (June 2016)'!$C$7:$U$301,18,FALSE)</f>
        <v>242300</v>
      </c>
      <c r="AB136" s="40"/>
      <c r="AC136" s="40">
        <f t="shared" si="21"/>
        <v>242300</v>
      </c>
      <c r="AD136" s="40">
        <f>VLOOKUP($A136,'[18]2016-17 Budget (June 2016)'!$C$7:$U$301,10,FALSE)</f>
        <v>12872</v>
      </c>
      <c r="AE136" s="40">
        <f t="shared" si="22"/>
        <v>255172</v>
      </c>
      <c r="AF136" s="40">
        <f>VLOOKUP($A136,'[18]2016-17 Budget (June 2016)'!$C$7:$U$301,19,FALSE)</f>
        <v>66625</v>
      </c>
      <c r="AG136" s="40"/>
      <c r="AH136" s="40">
        <f t="shared" si="23"/>
        <v>66625</v>
      </c>
      <c r="AI136" s="40">
        <v>59498</v>
      </c>
    </row>
    <row r="137" spans="1:35" ht="13.5" thickBot="1" x14ac:dyDescent="0.25">
      <c r="A137" s="37">
        <v>1612590126748</v>
      </c>
      <c r="B137" s="38" t="s">
        <v>343</v>
      </c>
      <c r="C137" s="39" t="s">
        <v>149</v>
      </c>
      <c r="D137" s="40"/>
      <c r="E137" s="40"/>
      <c r="F137" s="40">
        <v>0</v>
      </c>
      <c r="G137" s="40"/>
      <c r="H137" s="40">
        <f>VLOOKUP($A137,'[15]Compiled Income'!$B$5:$AI$268,9,FALSE)</f>
        <v>146577</v>
      </c>
      <c r="I137" s="40">
        <f>VLOOKUP(A137,'[15]Compiled Income'!$B$5:$AI$268,14,FALSE)</f>
        <v>2419</v>
      </c>
      <c r="J137" s="40">
        <f>VLOOKUP(A137,'[15]Compiled Income'!$B$5:$AI$268,15,FALSE)</f>
        <v>0</v>
      </c>
      <c r="K137" s="40">
        <f>VLOOKUP(A137,'[15]Compiled Income'!$B$5:$AI$268,16,FALSE)</f>
        <v>3000</v>
      </c>
      <c r="L137" s="40">
        <f>VLOOKUP(A137,'[15]Compiled Income'!$B$5:$AI$268,12,FALSE)+VLOOKUP(A137,'[15]Compiled Income'!$B$5:$AI$268,13,FALSE)</f>
        <v>120</v>
      </c>
      <c r="M137" s="40">
        <f>VLOOKUP(A137,'[15]Compiled Income'!$B$5:$AI$268,10,FALSE)</f>
        <v>0</v>
      </c>
      <c r="N137" s="41">
        <f t="shared" si="16"/>
        <v>152116</v>
      </c>
      <c r="O137" s="42">
        <f>VLOOKUP(A137,'[16]2015-16 Budget (June 2016)'!$B$7:$K$270,10,FALSE)</f>
        <v>7640</v>
      </c>
      <c r="P137" s="42">
        <v>101</v>
      </c>
      <c r="Q137" s="41">
        <f t="shared" si="17"/>
        <v>7741</v>
      </c>
      <c r="R137" s="40">
        <f t="shared" si="18"/>
        <v>159857</v>
      </c>
      <c r="S137" s="40">
        <f>VLOOKUP($A137,'[15]Compiled Income'!$B$5:$AI$268,5,FALSE)</f>
        <v>36587</v>
      </c>
      <c r="T137" s="40">
        <f>VLOOKUP($A137,'[15]Compiled Income'!$B$5:$AI$268,6,FALSE)</f>
        <v>0</v>
      </c>
      <c r="U137" s="41">
        <f t="shared" si="19"/>
        <v>36587</v>
      </c>
      <c r="V137" s="41" t="str">
        <f>IF(VLOOKUP(A137,[17]FederalExpenditureReport!$E$3:$AE$237,26,FALSE)&gt;0,"Yes","No")</f>
        <v>No</v>
      </c>
      <c r="W137" s="40">
        <f t="shared" si="20"/>
        <v>36587</v>
      </c>
      <c r="X137" s="41">
        <f>VLOOKUP($A137,'[15]Compiled Income'!$B$5:$AI$268,24,FALSE)</f>
        <v>0</v>
      </c>
      <c r="Y137" s="41">
        <f>VLOOKUP($A137,'[15]Compiled Income'!$B$5:$AI$268,28,FALSE)</f>
        <v>0</v>
      </c>
      <c r="Z137" s="41">
        <f>VLOOKUP($A137,'[15]Compiled Income'!$B$5:$AI$268,32,FALSE)</f>
        <v>0</v>
      </c>
      <c r="AA137" s="40">
        <f>VLOOKUP(A137,'[18]2016-17 Budget (June 2016)'!$C$7:$U$301,18,FALSE)</f>
        <v>153271</v>
      </c>
      <c r="AB137" s="40"/>
      <c r="AC137" s="40">
        <f t="shared" si="21"/>
        <v>153271</v>
      </c>
      <c r="AD137" s="40">
        <f>VLOOKUP($A137,'[18]2016-17 Budget (June 2016)'!$C$7:$U$301,10,FALSE)</f>
        <v>8142</v>
      </c>
      <c r="AE137" s="40">
        <f t="shared" si="22"/>
        <v>161413</v>
      </c>
      <c r="AF137" s="40">
        <f>VLOOKUP($A137,'[18]2016-17 Budget (June 2016)'!$C$7:$U$301,19,FALSE)</f>
        <v>42125</v>
      </c>
      <c r="AG137" s="40"/>
      <c r="AH137" s="40">
        <f t="shared" si="23"/>
        <v>42125</v>
      </c>
      <c r="AI137" s="40">
        <v>35506</v>
      </c>
    </row>
    <row r="138" spans="1:35" ht="13.5" thickBot="1" x14ac:dyDescent="0.25">
      <c r="A138" s="37">
        <v>7617960101477</v>
      </c>
      <c r="B138" s="38" t="s">
        <v>343</v>
      </c>
      <c r="C138" s="39" t="s">
        <v>150</v>
      </c>
      <c r="D138" s="40"/>
      <c r="E138" s="40"/>
      <c r="F138" s="40">
        <v>0</v>
      </c>
      <c r="G138" s="40"/>
      <c r="H138" s="40">
        <f>VLOOKUP($A138,'[15]Compiled Income'!$B$5:$AI$268,9,FALSE)</f>
        <v>233089</v>
      </c>
      <c r="I138" s="40">
        <f>VLOOKUP(A138,'[15]Compiled Income'!$B$5:$AI$268,14,FALSE)</f>
        <v>4031</v>
      </c>
      <c r="J138" s="40">
        <f>VLOOKUP(A138,'[15]Compiled Income'!$B$5:$AI$268,15,FALSE)</f>
        <v>0</v>
      </c>
      <c r="K138" s="40">
        <f>VLOOKUP(A138,'[15]Compiled Income'!$B$5:$AI$268,16,FALSE)</f>
        <v>0</v>
      </c>
      <c r="L138" s="40">
        <f>VLOOKUP(A138,'[15]Compiled Income'!$B$5:$AI$268,12,FALSE)+VLOOKUP(A138,'[15]Compiled Income'!$B$5:$AI$268,13,FALSE)</f>
        <v>0</v>
      </c>
      <c r="M138" s="40">
        <f>VLOOKUP(A138,'[15]Compiled Income'!$B$5:$AI$268,10,FALSE)</f>
        <v>0</v>
      </c>
      <c r="N138" s="41">
        <f t="shared" si="16"/>
        <v>237120</v>
      </c>
      <c r="O138" s="42">
        <f>VLOOKUP(A138,'[16]2015-16 Budget (June 2016)'!$B$7:$K$270,10,FALSE)</f>
        <v>12225</v>
      </c>
      <c r="P138" s="42">
        <v>168</v>
      </c>
      <c r="Q138" s="41">
        <f t="shared" si="17"/>
        <v>12393</v>
      </c>
      <c r="R138" s="40">
        <f t="shared" si="18"/>
        <v>249513</v>
      </c>
      <c r="S138" s="40">
        <f>VLOOKUP($A138,'[15]Compiled Income'!$B$5:$AI$268,5,FALSE)</f>
        <v>60143</v>
      </c>
      <c r="T138" s="40">
        <f>VLOOKUP($A138,'[15]Compiled Income'!$B$5:$AI$268,6,FALSE)</f>
        <v>0</v>
      </c>
      <c r="U138" s="41">
        <f t="shared" si="19"/>
        <v>60143</v>
      </c>
      <c r="V138" s="41" t="str">
        <f>IF(VLOOKUP(A138,[17]FederalExpenditureReport!$E$3:$AE$237,26,FALSE)&gt;0,"Yes","No")</f>
        <v>No</v>
      </c>
      <c r="W138" s="40">
        <f t="shared" si="20"/>
        <v>60143</v>
      </c>
      <c r="X138" s="41">
        <f>VLOOKUP($A138,'[15]Compiled Income'!$B$5:$AI$268,24,FALSE)</f>
        <v>51000</v>
      </c>
      <c r="Y138" s="41">
        <f>VLOOKUP($A138,'[15]Compiled Income'!$B$5:$AI$268,28,FALSE)</f>
        <v>0</v>
      </c>
      <c r="Z138" s="41">
        <f>VLOOKUP($A138,'[15]Compiled Income'!$B$5:$AI$268,32,FALSE)</f>
        <v>0</v>
      </c>
      <c r="AA138" s="40">
        <f>VLOOKUP(A138,'[18]2016-17 Budget (June 2016)'!$C$7:$U$301,18,FALSE)</f>
        <v>227731</v>
      </c>
      <c r="AB138" s="40"/>
      <c r="AC138" s="40">
        <f t="shared" si="21"/>
        <v>227731</v>
      </c>
      <c r="AD138" s="40">
        <f>VLOOKUP($A138,'[18]2016-17 Budget (June 2016)'!$C$7:$U$301,10,FALSE)</f>
        <v>12150</v>
      </c>
      <c r="AE138" s="40">
        <f t="shared" si="22"/>
        <v>239881</v>
      </c>
      <c r="AF138" s="40">
        <f>VLOOKUP($A138,'[18]2016-17 Budget (June 2016)'!$C$7:$U$301,19,FALSE)</f>
        <v>63875</v>
      </c>
      <c r="AG138" s="40"/>
      <c r="AH138" s="40">
        <f t="shared" si="23"/>
        <v>63875</v>
      </c>
      <c r="AI138" s="40">
        <v>59154</v>
      </c>
    </row>
    <row r="139" spans="1:35" ht="13.5" thickBot="1" x14ac:dyDescent="0.25">
      <c r="A139" s="37">
        <v>43104390102905</v>
      </c>
      <c r="B139" s="38" t="s">
        <v>343</v>
      </c>
      <c r="C139" s="39" t="s">
        <v>151</v>
      </c>
      <c r="D139" s="40"/>
      <c r="E139" s="40"/>
      <c r="F139" s="40">
        <v>0</v>
      </c>
      <c r="G139" s="40"/>
      <c r="H139" s="40">
        <f>VLOOKUP($A139,'[15]Compiled Income'!$B$5:$AI$268,9,FALSE)</f>
        <v>94152</v>
      </c>
      <c r="I139" s="40">
        <f>VLOOKUP(A139,'[15]Compiled Income'!$B$5:$AI$268,14,FALSE)</f>
        <v>2577</v>
      </c>
      <c r="J139" s="40">
        <f>VLOOKUP(A139,'[15]Compiled Income'!$B$5:$AI$268,15,FALSE)</f>
        <v>0</v>
      </c>
      <c r="K139" s="40">
        <f>VLOOKUP(A139,'[15]Compiled Income'!$B$5:$AI$268,16,FALSE)</f>
        <v>0</v>
      </c>
      <c r="L139" s="40">
        <f>VLOOKUP(A139,'[15]Compiled Income'!$B$5:$AI$268,12,FALSE)+VLOOKUP(A139,'[15]Compiled Income'!$B$5:$AI$268,13,FALSE)</f>
        <v>-44</v>
      </c>
      <c r="M139" s="40">
        <f>VLOOKUP(A139,'[15]Compiled Income'!$B$5:$AI$268,10,FALSE)</f>
        <v>0</v>
      </c>
      <c r="N139" s="41">
        <f t="shared" si="16"/>
        <v>96685</v>
      </c>
      <c r="O139" s="42">
        <f>VLOOKUP(A139,'[16]2015-16 Budget (June 2016)'!$B$7:$K$270,10,FALSE)</f>
        <v>5112</v>
      </c>
      <c r="P139" s="42">
        <v>107</v>
      </c>
      <c r="Q139" s="41">
        <f t="shared" si="17"/>
        <v>5219</v>
      </c>
      <c r="R139" s="40">
        <f t="shared" si="18"/>
        <v>101904</v>
      </c>
      <c r="S139" s="40">
        <f>VLOOKUP($A139,'[15]Compiled Income'!$B$5:$AI$268,5,FALSE)</f>
        <v>28693</v>
      </c>
      <c r="T139" s="40">
        <f>VLOOKUP($A139,'[15]Compiled Income'!$B$5:$AI$268,6,FALSE)</f>
        <v>0</v>
      </c>
      <c r="U139" s="41">
        <f t="shared" si="19"/>
        <v>28693</v>
      </c>
      <c r="V139" s="41" t="str">
        <f>IF(VLOOKUP(A139,[17]FederalExpenditureReport!$E$3:$AE$237,26,FALSE)&gt;0,"Yes","No")</f>
        <v>No</v>
      </c>
      <c r="W139" s="40">
        <f t="shared" si="20"/>
        <v>28693</v>
      </c>
      <c r="X139" s="41">
        <f>VLOOKUP($A139,'[15]Compiled Income'!$B$5:$AI$268,24,FALSE)</f>
        <v>21000</v>
      </c>
      <c r="Y139" s="41">
        <f>VLOOKUP($A139,'[15]Compiled Income'!$B$5:$AI$268,28,FALSE)</f>
        <v>0</v>
      </c>
      <c r="Z139" s="41">
        <f>VLOOKUP($A139,'[15]Compiled Income'!$B$5:$AI$268,32,FALSE)</f>
        <v>0</v>
      </c>
      <c r="AA139" s="40"/>
      <c r="AB139" s="40"/>
      <c r="AC139" s="40">
        <f t="shared" si="21"/>
        <v>0</v>
      </c>
      <c r="AD139" s="40"/>
      <c r="AE139" s="40">
        <f t="shared" si="22"/>
        <v>0</v>
      </c>
      <c r="AF139" s="40"/>
      <c r="AG139" s="40"/>
      <c r="AH139" s="40">
        <f t="shared" si="23"/>
        <v>0</v>
      </c>
      <c r="AI139" s="40">
        <v>37807</v>
      </c>
    </row>
    <row r="140" spans="1:35" ht="13.5" thickBot="1" x14ac:dyDescent="0.25">
      <c r="A140" s="37">
        <v>37683380109157</v>
      </c>
      <c r="B140" s="38" t="s">
        <v>344</v>
      </c>
      <c r="C140" s="39" t="s">
        <v>152</v>
      </c>
      <c r="D140" s="40"/>
      <c r="E140" s="40"/>
      <c r="F140" s="40">
        <v>0</v>
      </c>
      <c r="G140" s="40"/>
      <c r="H140" s="40">
        <f>VLOOKUP($A140,'[15]Compiled Income'!$B$5:$AI$268,9,FALSE)</f>
        <v>194507</v>
      </c>
      <c r="I140" s="40">
        <f>VLOOKUP(A140,'[15]Compiled Income'!$B$5:$AI$268,14,FALSE)</f>
        <v>3042</v>
      </c>
      <c r="J140" s="40">
        <f>VLOOKUP(A140,'[15]Compiled Income'!$B$5:$AI$268,15,FALSE)</f>
        <v>0</v>
      </c>
      <c r="K140" s="40">
        <f>VLOOKUP(A140,'[15]Compiled Income'!$B$5:$AI$268,16,FALSE)</f>
        <v>0</v>
      </c>
      <c r="L140" s="40">
        <f>VLOOKUP(A140,'[15]Compiled Income'!$B$5:$AI$268,12,FALSE)+VLOOKUP(A140,'[15]Compiled Income'!$B$5:$AI$268,13,FALSE)</f>
        <v>0</v>
      </c>
      <c r="M140" s="40">
        <f>VLOOKUP(A140,'[15]Compiled Income'!$B$5:$AI$268,10,FALSE)</f>
        <v>0</v>
      </c>
      <c r="N140" s="41">
        <f t="shared" si="16"/>
        <v>197549</v>
      </c>
      <c r="O140" s="42">
        <f>VLOOKUP(A140,'[16]2015-16 Budget (June 2016)'!$B$7:$K$270,10,FALSE)</f>
        <v>10053</v>
      </c>
      <c r="P140" s="42">
        <v>127</v>
      </c>
      <c r="Q140" s="41">
        <f t="shared" si="17"/>
        <v>10180</v>
      </c>
      <c r="R140" s="40">
        <f t="shared" si="18"/>
        <v>207729</v>
      </c>
      <c r="S140" s="40">
        <f>VLOOKUP($A140,'[15]Compiled Income'!$B$5:$AI$268,5,FALSE)</f>
        <v>46485</v>
      </c>
      <c r="T140" s="40">
        <f>VLOOKUP($A140,'[15]Compiled Income'!$B$5:$AI$268,6,FALSE)</f>
        <v>0</v>
      </c>
      <c r="U140" s="41">
        <f t="shared" si="19"/>
        <v>46485</v>
      </c>
      <c r="V140" s="41" t="str">
        <f>IF(VLOOKUP(A140,[17]FederalExpenditureReport!$E$3:$AE$237,26,FALSE)&gt;0,"Yes","No")</f>
        <v>No</v>
      </c>
      <c r="W140" s="40">
        <f t="shared" si="20"/>
        <v>46485</v>
      </c>
      <c r="X140" s="41">
        <f>VLOOKUP($A140,'[15]Compiled Income'!$B$5:$AI$268,24,FALSE)</f>
        <v>12000</v>
      </c>
      <c r="Y140" s="41">
        <f>VLOOKUP($A140,'[15]Compiled Income'!$B$5:$AI$268,28,FALSE)</f>
        <v>0</v>
      </c>
      <c r="Z140" s="41">
        <f>VLOOKUP($A140,'[15]Compiled Income'!$B$5:$AI$268,32,FALSE)</f>
        <v>0</v>
      </c>
      <c r="AA140" s="40">
        <f>VLOOKUP(A140,'[18]2016-17 Budget (June 2016)'!$C$7:$U$301,18,FALSE)</f>
        <v>208131</v>
      </c>
      <c r="AB140" s="40"/>
      <c r="AC140" s="40">
        <f t="shared" si="21"/>
        <v>208131</v>
      </c>
      <c r="AD140" s="40">
        <f>VLOOKUP($A140,'[18]2016-17 Budget (June 2016)'!$C$7:$U$301,10,FALSE)</f>
        <v>10875</v>
      </c>
      <c r="AE140" s="40">
        <f t="shared" si="22"/>
        <v>219006</v>
      </c>
      <c r="AF140" s="40">
        <f>VLOOKUP($A140,'[18]2016-17 Budget (June 2016)'!$C$7:$U$301,19,FALSE)</f>
        <v>52875</v>
      </c>
      <c r="AG140" s="40"/>
      <c r="AH140" s="40">
        <f t="shared" si="23"/>
        <v>52875</v>
      </c>
      <c r="AI140" s="40">
        <v>44649</v>
      </c>
    </row>
    <row r="141" spans="1:35" ht="13.5" thickBot="1" x14ac:dyDescent="0.25">
      <c r="A141" s="37">
        <v>30768930130765</v>
      </c>
      <c r="B141" s="38" t="s">
        <v>344</v>
      </c>
      <c r="C141" s="39" t="s">
        <v>153</v>
      </c>
      <c r="D141" s="40"/>
      <c r="E141" s="40"/>
      <c r="F141" s="40">
        <v>0</v>
      </c>
      <c r="G141" s="40"/>
      <c r="H141" s="40">
        <f>VLOOKUP($A141,'[15]Compiled Income'!$B$5:$AI$268,9,FALSE)</f>
        <v>68760</v>
      </c>
      <c r="I141" s="40">
        <f>VLOOKUP(A141,'[15]Compiled Income'!$B$5:$AI$268,14,FALSE)</f>
        <v>1483</v>
      </c>
      <c r="J141" s="40">
        <f>VLOOKUP(A141,'[15]Compiled Income'!$B$5:$AI$268,15,FALSE)</f>
        <v>0</v>
      </c>
      <c r="K141" s="40">
        <f>VLOOKUP(A141,'[15]Compiled Income'!$B$5:$AI$268,16,FALSE)</f>
        <v>0</v>
      </c>
      <c r="L141" s="40">
        <f>VLOOKUP(A141,'[15]Compiled Income'!$B$5:$AI$268,12,FALSE)+VLOOKUP(A141,'[15]Compiled Income'!$B$5:$AI$268,13,FALSE)</f>
        <v>0</v>
      </c>
      <c r="M141" s="40">
        <f>VLOOKUP(A141,'[15]Compiled Income'!$B$5:$AI$268,10,FALSE)</f>
        <v>0</v>
      </c>
      <c r="N141" s="41">
        <f t="shared" si="16"/>
        <v>70243</v>
      </c>
      <c r="O141" s="42">
        <f>VLOOKUP(A141,'[16]2015-16 Budget (June 2016)'!$B$7:$K$270,10,FALSE)</f>
        <v>3697</v>
      </c>
      <c r="P141" s="42">
        <v>62</v>
      </c>
      <c r="Q141" s="41">
        <f t="shared" si="17"/>
        <v>3759</v>
      </c>
      <c r="R141" s="40">
        <f t="shared" si="18"/>
        <v>74002</v>
      </c>
      <c r="S141" s="40">
        <f>VLOOKUP($A141,'[15]Compiled Income'!$B$5:$AI$268,5,FALSE)</f>
        <v>20048</v>
      </c>
      <c r="T141" s="40">
        <f>VLOOKUP($A141,'[15]Compiled Income'!$B$5:$AI$268,6,FALSE)</f>
        <v>0</v>
      </c>
      <c r="U141" s="41">
        <f t="shared" si="19"/>
        <v>20048</v>
      </c>
      <c r="V141" s="41" t="str">
        <f>IF(VLOOKUP(A141,[17]FederalExpenditureReport!$E$3:$AE$237,26,FALSE)&gt;0,"Yes","No")</f>
        <v>No</v>
      </c>
      <c r="W141" s="40">
        <f t="shared" si="20"/>
        <v>33380</v>
      </c>
      <c r="X141" s="41">
        <f>VLOOKUP($A141,'[15]Compiled Income'!$B$5:$AI$268,24,FALSE)</f>
        <v>6454</v>
      </c>
      <c r="Y141" s="41">
        <f>VLOOKUP($A141,'[15]Compiled Income'!$B$5:$AI$268,28,FALSE)</f>
        <v>0</v>
      </c>
      <c r="Z141" s="41">
        <f>VLOOKUP($A141,'[15]Compiled Income'!$B$5:$AI$268,32,FALSE)</f>
        <v>13332</v>
      </c>
      <c r="AA141" s="40">
        <f>VLOOKUP(A141,'[18]2016-17 Budget (June 2016)'!$C$7:$U$301,18,FALSE)</f>
        <v>308420</v>
      </c>
      <c r="AB141" s="40"/>
      <c r="AC141" s="40">
        <f t="shared" si="21"/>
        <v>308420</v>
      </c>
      <c r="AD141" s="40">
        <f>VLOOKUP($A141,'[18]2016-17 Budget (June 2016)'!$C$7:$U$301,10,FALSE)</f>
        <v>13601</v>
      </c>
      <c r="AE141" s="40">
        <f t="shared" si="22"/>
        <v>322021</v>
      </c>
      <c r="AF141" s="40">
        <f>VLOOKUP($A141,'[18]2016-17 Budget (June 2016)'!$C$7:$U$301,19,FALSE)</f>
        <v>18000</v>
      </c>
      <c r="AG141" s="40"/>
      <c r="AH141" s="40">
        <f t="shared" si="23"/>
        <v>18000</v>
      </c>
      <c r="AI141" s="40">
        <v>21764</v>
      </c>
    </row>
    <row r="142" spans="1:35" ht="13.5" thickBot="1" x14ac:dyDescent="0.25">
      <c r="A142" s="37">
        <v>19753090130955</v>
      </c>
      <c r="B142" s="38" t="s">
        <v>345</v>
      </c>
      <c r="C142" s="39" t="s">
        <v>154</v>
      </c>
      <c r="D142" s="40"/>
      <c r="E142" s="40"/>
      <c r="F142" s="40">
        <v>0</v>
      </c>
      <c r="G142" s="40"/>
      <c r="H142" s="40">
        <f>VLOOKUP($A142,'[15]Compiled Income'!$B$5:$AI$268,9,FALSE)</f>
        <v>11218</v>
      </c>
      <c r="I142" s="40">
        <f>VLOOKUP(A142,'[15]Compiled Income'!$B$5:$AI$268,14,FALSE)</f>
        <v>0</v>
      </c>
      <c r="J142" s="40">
        <f>VLOOKUP(A142,'[15]Compiled Income'!$B$5:$AI$268,15,FALSE)</f>
        <v>0</v>
      </c>
      <c r="K142" s="40">
        <f>VLOOKUP(A142,'[15]Compiled Income'!$B$5:$AI$268,16,FALSE)</f>
        <v>0</v>
      </c>
      <c r="L142" s="40">
        <f>VLOOKUP(A142,'[15]Compiled Income'!$B$5:$AI$268,12,FALSE)+VLOOKUP(A142,'[15]Compiled Income'!$B$5:$AI$268,13,FALSE)</f>
        <v>0</v>
      </c>
      <c r="M142" s="40">
        <f>VLOOKUP(A142,'[15]Compiled Income'!$B$5:$AI$268,10,FALSE)</f>
        <v>0</v>
      </c>
      <c r="N142" s="41">
        <f t="shared" si="16"/>
        <v>11218</v>
      </c>
      <c r="O142" s="42">
        <f>VLOOKUP(A142,'[16]2015-16 Budget (June 2016)'!$B$7:$K$270,10,FALSE)</f>
        <v>903</v>
      </c>
      <c r="P142" s="42">
        <v>0</v>
      </c>
      <c r="Q142" s="41">
        <f t="shared" si="17"/>
        <v>903</v>
      </c>
      <c r="R142" s="40">
        <f t="shared" si="18"/>
        <v>12121</v>
      </c>
      <c r="S142" s="40">
        <f>VLOOKUP($A142,'[15]Compiled Income'!$B$5:$AI$268,5,FALSE)</f>
        <v>6265</v>
      </c>
      <c r="T142" s="40">
        <f>VLOOKUP($A142,'[15]Compiled Income'!$B$5:$AI$268,6,FALSE)</f>
        <v>0</v>
      </c>
      <c r="U142" s="41">
        <f t="shared" si="19"/>
        <v>6265</v>
      </c>
      <c r="V142" s="41" t="str">
        <f>IF(VLOOKUP(A142,[17]FederalExpenditureReport!$E$3:$AE$237,26,FALSE)&gt;0,"Yes","No")</f>
        <v>No</v>
      </c>
      <c r="W142" s="40">
        <f t="shared" si="20"/>
        <v>6265</v>
      </c>
      <c r="X142" s="41">
        <f>VLOOKUP($A142,'[15]Compiled Income'!$B$5:$AI$268,24,FALSE)</f>
        <v>0</v>
      </c>
      <c r="Y142" s="41">
        <f>VLOOKUP($A142,'[15]Compiled Income'!$B$5:$AI$268,28,FALSE)</f>
        <v>0</v>
      </c>
      <c r="Z142" s="41">
        <f>VLOOKUP($A142,'[15]Compiled Income'!$B$5:$AI$268,32,FALSE)</f>
        <v>0</v>
      </c>
      <c r="AA142" s="40">
        <f>VLOOKUP(A142,'[18]2016-17 Budget (June 2016)'!$C$7:$U$301,18,FALSE)</f>
        <v>24019</v>
      </c>
      <c r="AB142" s="40"/>
      <c r="AC142" s="40">
        <f t="shared" si="21"/>
        <v>24019</v>
      </c>
      <c r="AD142" s="40">
        <f>VLOOKUP($A142,'[18]2016-17 Budget (June 2016)'!$C$7:$U$301,10,FALSE)</f>
        <v>1131</v>
      </c>
      <c r="AE142" s="40">
        <f t="shared" si="22"/>
        <v>25150</v>
      </c>
      <c r="AF142" s="40">
        <f>VLOOKUP($A142,'[18]2016-17 Budget (June 2016)'!$C$7:$U$301,19,FALSE)</f>
        <v>3125</v>
      </c>
      <c r="AG142" s="40"/>
      <c r="AH142" s="40">
        <f t="shared" si="23"/>
        <v>3125</v>
      </c>
      <c r="AI142" s="40">
        <v>0</v>
      </c>
    </row>
    <row r="143" spans="1:35" ht="13.5" thickBot="1" x14ac:dyDescent="0.25">
      <c r="A143" s="37">
        <v>37680490131169</v>
      </c>
      <c r="B143" s="38" t="s">
        <v>345</v>
      </c>
      <c r="C143" s="39" t="s">
        <v>155</v>
      </c>
      <c r="D143" s="40"/>
      <c r="E143" s="40"/>
      <c r="F143" s="40">
        <v>0</v>
      </c>
      <c r="G143" s="40"/>
      <c r="H143" s="40">
        <f>VLOOKUP($A143,'[15]Compiled Income'!$B$5:$AI$268,9,FALSE)</f>
        <v>12499</v>
      </c>
      <c r="I143" s="40">
        <f>VLOOKUP(A143,'[15]Compiled Income'!$B$5:$AI$268,14,FALSE)</f>
        <v>0</v>
      </c>
      <c r="J143" s="40">
        <f>VLOOKUP(A143,'[15]Compiled Income'!$B$5:$AI$268,15,FALSE)</f>
        <v>0</v>
      </c>
      <c r="K143" s="40">
        <f>VLOOKUP(A143,'[15]Compiled Income'!$B$5:$AI$268,16,FALSE)</f>
        <v>0</v>
      </c>
      <c r="L143" s="40">
        <f>VLOOKUP(A143,'[15]Compiled Income'!$B$5:$AI$268,12,FALSE)+VLOOKUP(A143,'[15]Compiled Income'!$B$5:$AI$268,13,FALSE)</f>
        <v>0</v>
      </c>
      <c r="M143" s="40">
        <f>VLOOKUP(A143,'[15]Compiled Income'!$B$5:$AI$268,10,FALSE)</f>
        <v>0</v>
      </c>
      <c r="N143" s="41">
        <f t="shared" si="16"/>
        <v>12499</v>
      </c>
      <c r="O143" s="42">
        <f>VLOOKUP(A143,'[16]2015-16 Budget (June 2016)'!$B$7:$K$270,10,FALSE)</f>
        <v>872</v>
      </c>
      <c r="P143" s="42">
        <v>0</v>
      </c>
      <c r="Q143" s="41">
        <f t="shared" si="17"/>
        <v>872</v>
      </c>
      <c r="R143" s="40">
        <f t="shared" si="18"/>
        <v>13371</v>
      </c>
      <c r="S143" s="40">
        <f>VLOOKUP($A143,'[15]Compiled Income'!$B$5:$AI$268,5,FALSE)</f>
        <v>4135</v>
      </c>
      <c r="T143" s="40">
        <f>VLOOKUP($A143,'[15]Compiled Income'!$B$5:$AI$268,6,FALSE)</f>
        <v>0</v>
      </c>
      <c r="U143" s="41">
        <f t="shared" si="19"/>
        <v>4135</v>
      </c>
      <c r="V143" s="41" t="str">
        <f>IF(VLOOKUP(A143,[17]FederalExpenditureReport!$E$3:$AE$237,26,FALSE)&gt;0,"Yes","No")</f>
        <v>No</v>
      </c>
      <c r="W143" s="40">
        <f t="shared" si="20"/>
        <v>4135</v>
      </c>
      <c r="X143" s="41">
        <f>VLOOKUP($A143,'[15]Compiled Income'!$B$5:$AI$268,24,FALSE)</f>
        <v>0</v>
      </c>
      <c r="Y143" s="41">
        <f>VLOOKUP($A143,'[15]Compiled Income'!$B$5:$AI$268,28,FALSE)</f>
        <v>0</v>
      </c>
      <c r="Z143" s="41">
        <f>VLOOKUP($A143,'[15]Compiled Income'!$B$5:$AI$268,32,FALSE)</f>
        <v>0</v>
      </c>
      <c r="AA143" s="40">
        <f>VLOOKUP(A143,'[18]2016-17 Budget (June 2016)'!$C$7:$U$301,18,FALSE)</f>
        <v>23999</v>
      </c>
      <c r="AB143" s="40"/>
      <c r="AC143" s="40">
        <f t="shared" si="21"/>
        <v>23999</v>
      </c>
      <c r="AD143" s="40">
        <f>VLOOKUP($A143,'[18]2016-17 Budget (June 2016)'!$C$7:$U$301,10,FALSE)</f>
        <v>1151</v>
      </c>
      <c r="AE143" s="40">
        <f t="shared" si="22"/>
        <v>25150</v>
      </c>
      <c r="AF143" s="40">
        <f>VLOOKUP($A143,'[18]2016-17 Budget (June 2016)'!$C$7:$U$301,19,FALSE)</f>
        <v>3625</v>
      </c>
      <c r="AG143" s="40"/>
      <c r="AH143" s="40">
        <f t="shared" si="23"/>
        <v>3625</v>
      </c>
      <c r="AI143" s="40">
        <v>0</v>
      </c>
    </row>
    <row r="144" spans="1:35" ht="13.5" thickBot="1" x14ac:dyDescent="0.25">
      <c r="A144" s="37">
        <v>43694840123760</v>
      </c>
      <c r="B144" s="38" t="s">
        <v>346</v>
      </c>
      <c r="C144" s="39" t="s">
        <v>156</v>
      </c>
      <c r="D144" s="40"/>
      <c r="E144" s="40"/>
      <c r="F144" s="40">
        <v>0</v>
      </c>
      <c r="G144" s="40"/>
      <c r="H144" s="40">
        <f>VLOOKUP($A144,'[15]Compiled Income'!$B$5:$AI$268,9,FALSE)</f>
        <v>194484</v>
      </c>
      <c r="I144" s="40">
        <f>VLOOKUP(A144,'[15]Compiled Income'!$B$5:$AI$268,14,FALSE)</f>
        <v>2586</v>
      </c>
      <c r="J144" s="40">
        <f>VLOOKUP(A144,'[15]Compiled Income'!$B$5:$AI$268,15,FALSE)</f>
        <v>0</v>
      </c>
      <c r="K144" s="40">
        <f>VLOOKUP(A144,'[15]Compiled Income'!$B$5:$AI$268,16,FALSE)</f>
        <v>0</v>
      </c>
      <c r="L144" s="40">
        <f>VLOOKUP(A144,'[15]Compiled Income'!$B$5:$AI$268,12,FALSE)+VLOOKUP(A144,'[15]Compiled Income'!$B$5:$AI$268,13,FALSE)</f>
        <v>0</v>
      </c>
      <c r="M144" s="40">
        <f>VLOOKUP(A144,'[15]Compiled Income'!$B$5:$AI$268,10,FALSE)</f>
        <v>0</v>
      </c>
      <c r="N144" s="41">
        <f t="shared" si="16"/>
        <v>197070</v>
      </c>
      <c r="O144" s="42">
        <f>VLOOKUP(A144,'[16]2015-16 Budget (June 2016)'!$B$7:$K$270,10,FALSE)</f>
        <v>10008</v>
      </c>
      <c r="P144" s="42">
        <v>108</v>
      </c>
      <c r="Q144" s="41">
        <f t="shared" si="17"/>
        <v>10116</v>
      </c>
      <c r="R144" s="40">
        <f t="shared" si="18"/>
        <v>207186</v>
      </c>
      <c r="S144" s="40">
        <f>VLOOKUP($A144,'[15]Compiled Income'!$B$5:$AI$268,5,FALSE)</f>
        <v>45358</v>
      </c>
      <c r="T144" s="40">
        <f>VLOOKUP($A144,'[15]Compiled Income'!$B$5:$AI$268,6,FALSE)</f>
        <v>0</v>
      </c>
      <c r="U144" s="41">
        <f t="shared" si="19"/>
        <v>45358</v>
      </c>
      <c r="V144" s="41" t="str">
        <f>IF(VLOOKUP(A144,[17]FederalExpenditureReport!$E$3:$AE$237,26,FALSE)&gt;0,"Yes","No")</f>
        <v>No</v>
      </c>
      <c r="W144" s="40">
        <f t="shared" si="20"/>
        <v>45358</v>
      </c>
      <c r="X144" s="41">
        <f>VLOOKUP($A144,'[15]Compiled Income'!$B$5:$AI$268,24,FALSE)</f>
        <v>0</v>
      </c>
      <c r="Y144" s="41">
        <f>VLOOKUP($A144,'[15]Compiled Income'!$B$5:$AI$268,28,FALSE)</f>
        <v>0</v>
      </c>
      <c r="Z144" s="41">
        <f>VLOOKUP($A144,'[15]Compiled Income'!$B$5:$AI$268,32,FALSE)</f>
        <v>0</v>
      </c>
      <c r="AA144" s="40">
        <f>VLOOKUP(A144,'[18]2016-17 Budget (June 2016)'!$C$7:$U$301,18,FALSE)</f>
        <v>220426</v>
      </c>
      <c r="AB144" s="40"/>
      <c r="AC144" s="40">
        <f t="shared" si="21"/>
        <v>220426</v>
      </c>
      <c r="AD144" s="40">
        <f>VLOOKUP($A144,'[18]2016-17 Budget (June 2016)'!$C$7:$U$301,10,FALSE)</f>
        <v>11356</v>
      </c>
      <c r="AE144" s="40">
        <f t="shared" si="22"/>
        <v>231782</v>
      </c>
      <c r="AF144" s="40">
        <f>VLOOKUP($A144,'[18]2016-17 Budget (June 2016)'!$C$7:$U$301,19,FALSE)</f>
        <v>52125</v>
      </c>
      <c r="AG144" s="40"/>
      <c r="AH144" s="40">
        <f t="shared" si="23"/>
        <v>52125</v>
      </c>
      <c r="AI144" s="40">
        <v>37959</v>
      </c>
    </row>
    <row r="145" spans="1:35" ht="13.5" thickBot="1" x14ac:dyDescent="0.25">
      <c r="A145" s="37">
        <v>35674700127688</v>
      </c>
      <c r="B145" s="38" t="s">
        <v>346</v>
      </c>
      <c r="C145" s="39" t="s">
        <v>157</v>
      </c>
      <c r="D145" s="40"/>
      <c r="E145" s="40"/>
      <c r="F145" s="40">
        <v>0</v>
      </c>
      <c r="G145" s="40"/>
      <c r="H145" s="40">
        <f>VLOOKUP($A145,'[15]Compiled Income'!$B$5:$AI$268,9,FALSE)</f>
        <v>138686</v>
      </c>
      <c r="I145" s="40">
        <f>VLOOKUP(A145,'[15]Compiled Income'!$B$5:$AI$268,14,FALSE)</f>
        <v>1576</v>
      </c>
      <c r="J145" s="40">
        <f>VLOOKUP(A145,'[15]Compiled Income'!$B$5:$AI$268,15,FALSE)</f>
        <v>0</v>
      </c>
      <c r="K145" s="40">
        <f>VLOOKUP(A145,'[15]Compiled Income'!$B$5:$AI$268,16,FALSE)</f>
        <v>3000</v>
      </c>
      <c r="L145" s="40">
        <f>VLOOKUP(A145,'[15]Compiled Income'!$B$5:$AI$268,12,FALSE)+VLOOKUP(A145,'[15]Compiled Income'!$B$5:$AI$268,13,FALSE)</f>
        <v>0</v>
      </c>
      <c r="M145" s="40">
        <f>VLOOKUP(A145,'[15]Compiled Income'!$B$5:$AI$268,10,FALSE)</f>
        <v>0</v>
      </c>
      <c r="N145" s="41">
        <f t="shared" si="16"/>
        <v>143262</v>
      </c>
      <c r="O145" s="42">
        <f>VLOOKUP(A145,'[16]2015-16 Budget (June 2016)'!$B$7:$K$270,10,FALSE)</f>
        <v>7057</v>
      </c>
      <c r="P145" s="42">
        <v>66</v>
      </c>
      <c r="Q145" s="41">
        <f t="shared" si="17"/>
        <v>7123</v>
      </c>
      <c r="R145" s="40">
        <f t="shared" si="18"/>
        <v>150385</v>
      </c>
      <c r="S145" s="40">
        <f>VLOOKUP($A145,'[15]Compiled Income'!$B$5:$AI$268,5,FALSE)</f>
        <v>30322</v>
      </c>
      <c r="T145" s="40">
        <f>VLOOKUP($A145,'[15]Compiled Income'!$B$5:$AI$268,6,FALSE)</f>
        <v>0</v>
      </c>
      <c r="U145" s="41">
        <f t="shared" si="19"/>
        <v>30322</v>
      </c>
      <c r="V145" s="41" t="str">
        <f>IF(VLOOKUP(A145,[17]FederalExpenditureReport!$E$3:$AE$237,26,FALSE)&gt;0,"Yes","No")</f>
        <v>No</v>
      </c>
      <c r="W145" s="40">
        <f t="shared" si="20"/>
        <v>30322</v>
      </c>
      <c r="X145" s="41">
        <f>VLOOKUP($A145,'[15]Compiled Income'!$B$5:$AI$268,24,FALSE)</f>
        <v>3000</v>
      </c>
      <c r="Y145" s="41">
        <f>VLOOKUP($A145,'[15]Compiled Income'!$B$5:$AI$268,28,FALSE)</f>
        <v>0</v>
      </c>
      <c r="Z145" s="41">
        <f>VLOOKUP($A145,'[15]Compiled Income'!$B$5:$AI$268,32,FALSE)</f>
        <v>0</v>
      </c>
      <c r="AA145" s="40">
        <f>VLOOKUP(A145,'[18]2016-17 Budget (June 2016)'!$C$7:$U$301,18,FALSE)</f>
        <v>165374</v>
      </c>
      <c r="AB145" s="40"/>
      <c r="AC145" s="40">
        <f t="shared" si="21"/>
        <v>165374</v>
      </c>
      <c r="AD145" s="40">
        <f>VLOOKUP($A145,'[18]2016-17 Budget (June 2016)'!$C$7:$U$301,10,FALSE)</f>
        <v>8463</v>
      </c>
      <c r="AE145" s="40">
        <f t="shared" si="22"/>
        <v>173837</v>
      </c>
      <c r="AF145" s="40">
        <f>VLOOKUP($A145,'[18]2016-17 Budget (June 2016)'!$C$7:$U$301,19,FALSE)</f>
        <v>37750</v>
      </c>
      <c r="AG145" s="40"/>
      <c r="AH145" s="40">
        <f t="shared" si="23"/>
        <v>37750</v>
      </c>
      <c r="AI145" s="40">
        <v>23135</v>
      </c>
    </row>
    <row r="146" spans="1:35" ht="13.5" thickBot="1" x14ac:dyDescent="0.25">
      <c r="A146" s="37">
        <v>37679830128579</v>
      </c>
      <c r="B146" s="38" t="s">
        <v>347</v>
      </c>
      <c r="C146" s="39" t="s">
        <v>158</v>
      </c>
      <c r="D146" s="40"/>
      <c r="E146" s="40"/>
      <c r="F146" s="40">
        <v>0</v>
      </c>
      <c r="G146" s="40"/>
      <c r="H146" s="40">
        <f>VLOOKUP($A146,'[15]Compiled Income'!$B$5:$AI$268,9,FALSE)</f>
        <v>5010</v>
      </c>
      <c r="I146" s="40">
        <f>VLOOKUP(A146,'[15]Compiled Income'!$B$5:$AI$268,14,FALSE)</f>
        <v>611</v>
      </c>
      <c r="J146" s="40">
        <f>VLOOKUP(A146,'[15]Compiled Income'!$B$5:$AI$268,15,FALSE)</f>
        <v>0</v>
      </c>
      <c r="K146" s="40">
        <f>VLOOKUP(A146,'[15]Compiled Income'!$B$5:$AI$268,16,FALSE)</f>
        <v>0</v>
      </c>
      <c r="L146" s="40">
        <f>VLOOKUP(A146,'[15]Compiled Income'!$B$5:$AI$268,12,FALSE)+VLOOKUP(A146,'[15]Compiled Income'!$B$5:$AI$268,13,FALSE)</f>
        <v>0</v>
      </c>
      <c r="M146" s="40">
        <f>VLOOKUP(A146,'[15]Compiled Income'!$B$5:$AI$268,10,FALSE)</f>
        <v>0</v>
      </c>
      <c r="N146" s="41">
        <f t="shared" si="16"/>
        <v>5621</v>
      </c>
      <c r="O146" s="42">
        <f>VLOOKUP(A146,'[16]2015-16 Budget (June 2016)'!$B$7:$K$270,10,FALSE)</f>
        <v>1569</v>
      </c>
      <c r="P146" s="42">
        <v>25</v>
      </c>
      <c r="Q146" s="41">
        <f t="shared" si="17"/>
        <v>1594</v>
      </c>
      <c r="R146" s="40">
        <f t="shared" si="18"/>
        <v>7215</v>
      </c>
      <c r="S146" s="40">
        <f>VLOOKUP($A146,'[15]Compiled Income'!$B$5:$AI$268,5,FALSE)</f>
        <v>36086</v>
      </c>
      <c r="T146" s="40">
        <f>VLOOKUP($A146,'[15]Compiled Income'!$B$5:$AI$268,6,FALSE)</f>
        <v>-36086</v>
      </c>
      <c r="U146" s="41">
        <f t="shared" si="19"/>
        <v>0</v>
      </c>
      <c r="V146" s="41" t="str">
        <f>IF(VLOOKUP(A146,[17]FederalExpenditureReport!$E$3:$AE$237,26,FALSE)&gt;0,"Yes","No")</f>
        <v>No</v>
      </c>
      <c r="W146" s="40">
        <f t="shared" si="20"/>
        <v>0</v>
      </c>
      <c r="X146" s="41">
        <f>VLOOKUP($A146,'[15]Compiled Income'!$B$5:$AI$268,24,FALSE)</f>
        <v>0</v>
      </c>
      <c r="Y146" s="41">
        <f>VLOOKUP($A146,'[15]Compiled Income'!$B$5:$AI$268,28,FALSE)</f>
        <v>0</v>
      </c>
      <c r="Z146" s="41">
        <f>VLOOKUP($A146,'[15]Compiled Income'!$B$5:$AI$268,32,FALSE)</f>
        <v>0</v>
      </c>
      <c r="AA146" s="40"/>
      <c r="AB146" s="40"/>
      <c r="AC146" s="40">
        <f t="shared" si="21"/>
        <v>0</v>
      </c>
      <c r="AD146" s="40"/>
      <c r="AE146" s="40">
        <f t="shared" si="22"/>
        <v>0</v>
      </c>
      <c r="AF146" s="40"/>
      <c r="AG146" s="40"/>
      <c r="AH146" s="40">
        <f t="shared" si="23"/>
        <v>0</v>
      </c>
      <c r="AI146" s="40">
        <v>0</v>
      </c>
    </row>
    <row r="147" spans="1:35" ht="13.5" thickBot="1" x14ac:dyDescent="0.25">
      <c r="A147" s="37">
        <v>36676780121590</v>
      </c>
      <c r="B147" s="38" t="s">
        <v>347</v>
      </c>
      <c r="C147" s="39" t="s">
        <v>159</v>
      </c>
      <c r="D147" s="40"/>
      <c r="E147" s="40"/>
      <c r="F147" s="40">
        <v>0</v>
      </c>
      <c r="G147" s="40"/>
      <c r="H147" s="40">
        <f>VLOOKUP($A147,'[15]Compiled Income'!$B$5:$AI$268,9,FALSE)</f>
        <v>571873</v>
      </c>
      <c r="I147" s="40">
        <f>VLOOKUP(A147,'[15]Compiled Income'!$B$5:$AI$268,14,FALSE)</f>
        <v>9936</v>
      </c>
      <c r="J147" s="40">
        <f>VLOOKUP(A147,'[15]Compiled Income'!$B$5:$AI$268,15,FALSE)</f>
        <v>0</v>
      </c>
      <c r="K147" s="40">
        <f>VLOOKUP(A147,'[15]Compiled Income'!$B$5:$AI$268,16,FALSE)</f>
        <v>6000</v>
      </c>
      <c r="L147" s="40">
        <f>VLOOKUP(A147,'[15]Compiled Income'!$B$5:$AI$268,12,FALSE)+VLOOKUP(A147,'[15]Compiled Income'!$B$5:$AI$268,13,FALSE)</f>
        <v>0</v>
      </c>
      <c r="M147" s="40">
        <f>VLOOKUP(A147,'[15]Compiled Income'!$B$5:$AI$268,10,FALSE)</f>
        <v>0</v>
      </c>
      <c r="N147" s="41">
        <f t="shared" si="16"/>
        <v>587809</v>
      </c>
      <c r="O147" s="42">
        <f>VLOOKUP(A147,'[16]2015-16 Budget (June 2016)'!$B$7:$K$270,10,FALSE)</f>
        <v>29654</v>
      </c>
      <c r="P147" s="42">
        <v>414</v>
      </c>
      <c r="Q147" s="41">
        <f t="shared" si="17"/>
        <v>30068</v>
      </c>
      <c r="R147" s="40">
        <f t="shared" si="18"/>
        <v>617877</v>
      </c>
      <c r="S147" s="40">
        <f>VLOOKUP($A147,'[15]Compiled Income'!$B$5:$AI$268,5,FALSE)</f>
        <v>146097</v>
      </c>
      <c r="T147" s="40">
        <f>VLOOKUP($A147,'[15]Compiled Income'!$B$5:$AI$268,6,FALSE)</f>
        <v>0</v>
      </c>
      <c r="U147" s="41">
        <f t="shared" si="19"/>
        <v>146097</v>
      </c>
      <c r="V147" s="41" t="str">
        <f>IF(VLOOKUP(A147,[17]FederalExpenditureReport!$E$3:$AE$237,26,FALSE)&gt;0,"Yes","No")</f>
        <v>No</v>
      </c>
      <c r="W147" s="40">
        <f t="shared" si="20"/>
        <v>146097</v>
      </c>
      <c r="X147" s="41">
        <f>VLOOKUP($A147,'[15]Compiled Income'!$B$5:$AI$268,24,FALSE)</f>
        <v>21000</v>
      </c>
      <c r="Y147" s="41">
        <f>VLOOKUP($A147,'[15]Compiled Income'!$B$5:$AI$268,28,FALSE)</f>
        <v>0</v>
      </c>
      <c r="Z147" s="41">
        <f>VLOOKUP($A147,'[15]Compiled Income'!$B$5:$AI$268,32,FALSE)</f>
        <v>0</v>
      </c>
      <c r="AA147" s="40">
        <f>VLOOKUP(A147,'[18]2016-17 Budget (June 2016)'!$C$7:$U$301,18,FALSE)</f>
        <v>576378</v>
      </c>
      <c r="AB147" s="40"/>
      <c r="AC147" s="40">
        <f t="shared" si="21"/>
        <v>576378</v>
      </c>
      <c r="AD147" s="40">
        <f>VLOOKUP($A147,'[18]2016-17 Budget (June 2016)'!$C$7:$U$301,10,FALSE)</f>
        <v>30240</v>
      </c>
      <c r="AE147" s="40">
        <f t="shared" si="22"/>
        <v>606618</v>
      </c>
      <c r="AF147" s="40">
        <f>VLOOKUP($A147,'[18]2016-17 Budget (June 2016)'!$C$7:$U$301,19,FALSE)</f>
        <v>149375</v>
      </c>
      <c r="AG147" s="40"/>
      <c r="AH147" s="40">
        <f t="shared" si="23"/>
        <v>149375</v>
      </c>
      <c r="AI147" s="40">
        <v>145817</v>
      </c>
    </row>
    <row r="148" spans="1:35" ht="13.5" thickBot="1" x14ac:dyDescent="0.25">
      <c r="A148" s="37">
        <v>30664640124743</v>
      </c>
      <c r="B148" s="38" t="s">
        <v>347</v>
      </c>
      <c r="C148" s="39" t="s">
        <v>160</v>
      </c>
      <c r="D148" s="40"/>
      <c r="E148" s="40"/>
      <c r="F148" s="40">
        <v>0</v>
      </c>
      <c r="G148" s="40"/>
      <c r="H148" s="40">
        <f>VLOOKUP($A148,'[15]Compiled Income'!$B$5:$AI$268,9,FALSE)</f>
        <v>418655</v>
      </c>
      <c r="I148" s="40">
        <f>VLOOKUP(A148,'[15]Compiled Income'!$B$5:$AI$268,14,FALSE)</f>
        <v>7276</v>
      </c>
      <c r="J148" s="40">
        <f>VLOOKUP(A148,'[15]Compiled Income'!$B$5:$AI$268,15,FALSE)</f>
        <v>0</v>
      </c>
      <c r="K148" s="40">
        <f>VLOOKUP(A148,'[15]Compiled Income'!$B$5:$AI$268,16,FALSE)</f>
        <v>0</v>
      </c>
      <c r="L148" s="40">
        <f>VLOOKUP(A148,'[15]Compiled Income'!$B$5:$AI$268,12,FALSE)+VLOOKUP(A148,'[15]Compiled Income'!$B$5:$AI$268,13,FALSE)</f>
        <v>0</v>
      </c>
      <c r="M148" s="40">
        <f>VLOOKUP(A148,'[15]Compiled Income'!$B$5:$AI$268,10,FALSE)</f>
        <v>0</v>
      </c>
      <c r="N148" s="41">
        <f t="shared" si="16"/>
        <v>425931</v>
      </c>
      <c r="O148" s="42">
        <f>VLOOKUP(A148,'[16]2015-16 Budget (June 2016)'!$B$7:$K$270,10,FALSE)</f>
        <v>21564</v>
      </c>
      <c r="P148" s="42">
        <v>303</v>
      </c>
      <c r="Q148" s="41">
        <f t="shared" si="17"/>
        <v>21867</v>
      </c>
      <c r="R148" s="40">
        <f t="shared" si="18"/>
        <v>447798</v>
      </c>
      <c r="S148" s="40">
        <f>VLOOKUP($A148,'[15]Compiled Income'!$B$5:$AI$268,5,FALSE)</f>
        <v>103496</v>
      </c>
      <c r="T148" s="40">
        <f>VLOOKUP($A148,'[15]Compiled Income'!$B$5:$AI$268,6,FALSE)</f>
        <v>36086</v>
      </c>
      <c r="U148" s="41">
        <f t="shared" si="19"/>
        <v>139582</v>
      </c>
      <c r="V148" s="41" t="str">
        <f>IF(VLOOKUP(A148,[17]FederalExpenditureReport!$E$3:$AE$237,26,FALSE)&gt;0,"Yes","No")</f>
        <v>No</v>
      </c>
      <c r="W148" s="40">
        <f t="shared" si="20"/>
        <v>139582</v>
      </c>
      <c r="X148" s="41">
        <f>VLOOKUP($A148,'[15]Compiled Income'!$B$5:$AI$268,24,FALSE)</f>
        <v>75000</v>
      </c>
      <c r="Y148" s="41">
        <f>VLOOKUP($A148,'[15]Compiled Income'!$B$5:$AI$268,28,FALSE)</f>
        <v>0</v>
      </c>
      <c r="Z148" s="41">
        <f>VLOOKUP($A148,'[15]Compiled Income'!$B$5:$AI$268,32,FALSE)</f>
        <v>0</v>
      </c>
      <c r="AA148" s="40">
        <f>VLOOKUP(A148,'[18]2016-17 Budget (June 2016)'!$C$7:$U$301,18,FALSE)</f>
        <v>413301</v>
      </c>
      <c r="AB148" s="40"/>
      <c r="AC148" s="40">
        <f t="shared" si="21"/>
        <v>413301</v>
      </c>
      <c r="AD148" s="40">
        <f>VLOOKUP($A148,'[18]2016-17 Budget (June 2016)'!$C$7:$U$301,10,FALSE)</f>
        <v>21794</v>
      </c>
      <c r="AE148" s="40">
        <f t="shared" si="22"/>
        <v>435095</v>
      </c>
      <c r="AF148" s="40">
        <f>VLOOKUP($A148,'[18]2016-17 Budget (June 2016)'!$C$7:$U$301,19,FALSE)</f>
        <v>109750</v>
      </c>
      <c r="AG148" s="40"/>
      <c r="AH148" s="40">
        <f t="shared" si="23"/>
        <v>109750</v>
      </c>
      <c r="AI148" s="40">
        <v>106771</v>
      </c>
    </row>
    <row r="149" spans="1:35" ht="13.5" thickBot="1" x14ac:dyDescent="0.25">
      <c r="A149" s="37">
        <v>51714230132977</v>
      </c>
      <c r="B149" s="38" t="s">
        <v>348</v>
      </c>
      <c r="C149" s="39" t="s">
        <v>161</v>
      </c>
      <c r="D149" s="40"/>
      <c r="E149" s="40"/>
      <c r="F149" s="40">
        <v>0</v>
      </c>
      <c r="G149" s="40"/>
      <c r="H149" s="40">
        <f>VLOOKUP($A149,'[15]Compiled Income'!$B$5:$AI$268,9,FALSE)</f>
        <v>69273</v>
      </c>
      <c r="I149" s="40">
        <f>VLOOKUP(A149,'[15]Compiled Income'!$B$5:$AI$268,14,FALSE)</f>
        <v>0</v>
      </c>
      <c r="J149" s="40">
        <f>VLOOKUP(A149,'[15]Compiled Income'!$B$5:$AI$268,15,FALSE)</f>
        <v>0</v>
      </c>
      <c r="K149" s="40">
        <f>VLOOKUP(A149,'[15]Compiled Income'!$B$5:$AI$268,16,FALSE)</f>
        <v>0</v>
      </c>
      <c r="L149" s="40">
        <f>VLOOKUP(A149,'[15]Compiled Income'!$B$5:$AI$268,12,FALSE)+VLOOKUP(A149,'[15]Compiled Income'!$B$5:$AI$268,13,FALSE)</f>
        <v>0</v>
      </c>
      <c r="M149" s="40">
        <f>VLOOKUP(A149,'[15]Compiled Income'!$B$5:$AI$268,10,FALSE)</f>
        <v>0</v>
      </c>
      <c r="N149" s="41">
        <f t="shared" si="16"/>
        <v>69273</v>
      </c>
      <c r="O149" s="42">
        <f>VLOOKUP(A149,'[16]2015-16 Budget (June 2016)'!$B$7:$K$270,10,FALSE)</f>
        <v>3798</v>
      </c>
      <c r="P149" s="42">
        <v>0</v>
      </c>
      <c r="Q149" s="41">
        <f t="shared" si="17"/>
        <v>3798</v>
      </c>
      <c r="R149" s="40">
        <f t="shared" si="18"/>
        <v>73071</v>
      </c>
      <c r="S149" s="40">
        <f>VLOOKUP($A149,'[15]Compiled Income'!$B$5:$AI$268,5,FALSE)</f>
        <v>0</v>
      </c>
      <c r="T149" s="40">
        <f>VLOOKUP($A149,'[15]Compiled Income'!$B$5:$AI$268,6,FALSE)</f>
        <v>0</v>
      </c>
      <c r="U149" s="41">
        <f t="shared" si="19"/>
        <v>0</v>
      </c>
      <c r="V149" s="41" t="s">
        <v>321</v>
      </c>
      <c r="W149" s="40">
        <f t="shared" si="20"/>
        <v>0</v>
      </c>
      <c r="X149" s="41">
        <f>VLOOKUP($A149,'[15]Compiled Income'!$B$5:$AI$268,24,FALSE)</f>
        <v>874</v>
      </c>
      <c r="Y149" s="41">
        <f>VLOOKUP($A149,'[15]Compiled Income'!$B$5:$AI$268,28,FALSE)</f>
        <v>0</v>
      </c>
      <c r="Z149" s="41">
        <f>VLOOKUP($A149,'[15]Compiled Income'!$B$5:$AI$268,32,FALSE)</f>
        <v>0</v>
      </c>
      <c r="AA149" s="40">
        <f>VLOOKUP(A149,'[18]2016-17 Budget (June 2016)'!$C$7:$U$301,18,FALSE)</f>
        <v>140829</v>
      </c>
      <c r="AB149" s="40"/>
      <c r="AC149" s="40">
        <f t="shared" si="21"/>
        <v>140829</v>
      </c>
      <c r="AD149" s="40">
        <f>VLOOKUP($A149,'[18]2016-17 Budget (June 2016)'!$C$7:$U$301,10,FALSE)</f>
        <v>6550</v>
      </c>
      <c r="AE149" s="40">
        <f t="shared" si="22"/>
        <v>147379</v>
      </c>
      <c r="AF149" s="40">
        <f>VLOOKUP($A149,'[18]2016-17 Budget (June 2016)'!$C$7:$U$301,19,FALSE)</f>
        <v>16375</v>
      </c>
      <c r="AG149" s="40"/>
      <c r="AH149" s="40">
        <f t="shared" si="23"/>
        <v>16375</v>
      </c>
      <c r="AI149" s="40">
        <v>0</v>
      </c>
    </row>
    <row r="150" spans="1:35" ht="13.5" thickBot="1" x14ac:dyDescent="0.25">
      <c r="A150" s="37">
        <v>39686270129916</v>
      </c>
      <c r="B150" s="38" t="s">
        <v>348</v>
      </c>
      <c r="C150" s="39" t="s">
        <v>162</v>
      </c>
      <c r="D150" s="40"/>
      <c r="E150" s="40"/>
      <c r="F150" s="40">
        <v>0</v>
      </c>
      <c r="G150" s="40"/>
      <c r="H150" s="40">
        <f>VLOOKUP($A150,'[15]Compiled Income'!$B$5:$AI$268,9,FALSE)</f>
        <v>167721</v>
      </c>
      <c r="I150" s="40">
        <f>VLOOKUP(A150,'[15]Compiled Income'!$B$5:$AI$268,14,FALSE)</f>
        <v>0</v>
      </c>
      <c r="J150" s="40">
        <f>VLOOKUP(A150,'[15]Compiled Income'!$B$5:$AI$268,15,FALSE)</f>
        <v>10000</v>
      </c>
      <c r="K150" s="40">
        <f>VLOOKUP(A150,'[15]Compiled Income'!$B$5:$AI$268,16,FALSE)</f>
        <v>0</v>
      </c>
      <c r="L150" s="40">
        <f>VLOOKUP(A150,'[15]Compiled Income'!$B$5:$AI$268,12,FALSE)+VLOOKUP(A150,'[15]Compiled Income'!$B$5:$AI$268,13,FALSE)</f>
        <v>0</v>
      </c>
      <c r="M150" s="40">
        <f>VLOOKUP(A150,'[15]Compiled Income'!$B$5:$AI$268,10,FALSE)</f>
        <v>0</v>
      </c>
      <c r="N150" s="41">
        <f t="shared" si="16"/>
        <v>177721</v>
      </c>
      <c r="O150" s="42">
        <f>VLOOKUP(A150,'[16]2015-16 Budget (June 2016)'!$B$7:$K$270,10,FALSE)</f>
        <v>10348</v>
      </c>
      <c r="P150" s="42">
        <v>0</v>
      </c>
      <c r="Q150" s="41">
        <f t="shared" si="17"/>
        <v>10348</v>
      </c>
      <c r="R150" s="40">
        <f t="shared" si="18"/>
        <v>188069</v>
      </c>
      <c r="S150" s="40">
        <f>VLOOKUP($A150,'[15]Compiled Income'!$B$5:$AI$268,5,FALSE)</f>
        <v>26438</v>
      </c>
      <c r="T150" s="40">
        <f>VLOOKUP($A150,'[15]Compiled Income'!$B$5:$AI$268,6,FALSE)</f>
        <v>0</v>
      </c>
      <c r="U150" s="41">
        <f t="shared" si="19"/>
        <v>26438</v>
      </c>
      <c r="V150" s="41" t="str">
        <f>IF(VLOOKUP(A150,[17]FederalExpenditureReport!$E$3:$AE$237,26,FALSE)&gt;0,"Yes","No")</f>
        <v>No</v>
      </c>
      <c r="W150" s="40">
        <f t="shared" si="20"/>
        <v>26438</v>
      </c>
      <c r="X150" s="41">
        <f>VLOOKUP($A150,'[15]Compiled Income'!$B$5:$AI$268,24,FALSE)</f>
        <v>0</v>
      </c>
      <c r="Y150" s="41">
        <f>VLOOKUP($A150,'[15]Compiled Income'!$B$5:$AI$268,28,FALSE)</f>
        <v>0</v>
      </c>
      <c r="Z150" s="41">
        <f>VLOOKUP($A150,'[15]Compiled Income'!$B$5:$AI$268,32,FALSE)</f>
        <v>0</v>
      </c>
      <c r="AA150" s="40">
        <f>VLOOKUP(A150,'[18]2016-17 Budget (June 2016)'!$C$7:$U$301,18,FALSE)</f>
        <v>185557</v>
      </c>
      <c r="AB150" s="40"/>
      <c r="AC150" s="40">
        <f t="shared" si="21"/>
        <v>185557</v>
      </c>
      <c r="AD150" s="40">
        <f>VLOOKUP($A150,'[18]2016-17 Budget (June 2016)'!$C$7:$U$301,10,FALSE)</f>
        <v>9607</v>
      </c>
      <c r="AE150" s="40">
        <f t="shared" si="22"/>
        <v>195164</v>
      </c>
      <c r="AF150" s="40">
        <f>VLOOKUP($A150,'[18]2016-17 Budget (June 2016)'!$C$7:$U$301,19,FALSE)</f>
        <v>45000</v>
      </c>
      <c r="AG150" s="40"/>
      <c r="AH150" s="40">
        <f t="shared" si="23"/>
        <v>45000</v>
      </c>
      <c r="AI150" s="40">
        <v>0</v>
      </c>
    </row>
    <row r="151" spans="1:35" ht="13.5" thickBot="1" x14ac:dyDescent="0.25">
      <c r="A151" s="37">
        <v>1612590123711</v>
      </c>
      <c r="B151" s="38" t="s">
        <v>349</v>
      </c>
      <c r="C151" s="39" t="s">
        <v>163</v>
      </c>
      <c r="D151" s="40"/>
      <c r="E151" s="40"/>
      <c r="F151" s="40">
        <v>0</v>
      </c>
      <c r="G151" s="40"/>
      <c r="H151" s="40">
        <f>VLOOKUP($A151,'[15]Compiled Income'!$B$5:$AI$268,9,FALSE)</f>
        <v>115794</v>
      </c>
      <c r="I151" s="40">
        <f>VLOOKUP(A151,'[15]Compiled Income'!$B$5:$AI$268,14,FALSE)</f>
        <v>0</v>
      </c>
      <c r="J151" s="40">
        <f>VLOOKUP(A151,'[15]Compiled Income'!$B$5:$AI$268,15,FALSE)</f>
        <v>0</v>
      </c>
      <c r="K151" s="40">
        <f>VLOOKUP(A151,'[15]Compiled Income'!$B$5:$AI$268,16,FALSE)</f>
        <v>0</v>
      </c>
      <c r="L151" s="40">
        <f>VLOOKUP(A151,'[15]Compiled Income'!$B$5:$AI$268,12,FALSE)+VLOOKUP(A151,'[15]Compiled Income'!$B$5:$AI$268,13,FALSE)</f>
        <v>0</v>
      </c>
      <c r="M151" s="40">
        <f>VLOOKUP(A151,'[15]Compiled Income'!$B$5:$AI$268,10,FALSE)</f>
        <v>0</v>
      </c>
      <c r="N151" s="41">
        <f t="shared" si="16"/>
        <v>115794</v>
      </c>
      <c r="O151" s="42">
        <f>VLOOKUP(A151,'[16]2015-16 Budget (June 2016)'!$B$7:$K$270,10,FALSE)</f>
        <v>8976</v>
      </c>
      <c r="P151" s="42">
        <v>0</v>
      </c>
      <c r="Q151" s="41">
        <f t="shared" si="17"/>
        <v>8976</v>
      </c>
      <c r="R151" s="40">
        <f t="shared" si="18"/>
        <v>124770</v>
      </c>
      <c r="S151" s="40">
        <f>VLOOKUP($A151,'[15]Compiled Income'!$B$5:$AI$268,5,FALSE)</f>
        <v>17792</v>
      </c>
      <c r="T151" s="40">
        <f>VLOOKUP($A151,'[15]Compiled Income'!$B$5:$AI$268,6,FALSE)</f>
        <v>0</v>
      </c>
      <c r="U151" s="41">
        <f t="shared" si="19"/>
        <v>17792</v>
      </c>
      <c r="V151" s="41" t="str">
        <f>IF(VLOOKUP(A151,[17]FederalExpenditureReport!$E$3:$AE$237,26,FALSE)&gt;0,"Yes","No")</f>
        <v>No</v>
      </c>
      <c r="W151" s="40">
        <f t="shared" si="20"/>
        <v>17792</v>
      </c>
      <c r="X151" s="41">
        <f>VLOOKUP($A151,'[15]Compiled Income'!$B$5:$AI$268,24,FALSE)</f>
        <v>33000</v>
      </c>
      <c r="Y151" s="41">
        <f>VLOOKUP($A151,'[15]Compiled Income'!$B$5:$AI$268,28,FALSE)</f>
        <v>0</v>
      </c>
      <c r="Z151" s="41">
        <f>VLOOKUP($A151,'[15]Compiled Income'!$B$5:$AI$268,32,FALSE)</f>
        <v>0</v>
      </c>
      <c r="AA151" s="40">
        <f>VLOOKUP(A151,'[18]2016-17 Budget (June 2016)'!$C$7:$U$301,18,FALSE)</f>
        <v>143573</v>
      </c>
      <c r="AB151" s="40"/>
      <c r="AC151" s="40">
        <f t="shared" si="21"/>
        <v>143573</v>
      </c>
      <c r="AD151" s="40">
        <f>VLOOKUP($A151,'[18]2016-17 Budget (June 2016)'!$C$7:$U$301,10,FALSE)</f>
        <v>9339</v>
      </c>
      <c r="AE151" s="40">
        <f t="shared" si="22"/>
        <v>152912</v>
      </c>
      <c r="AF151" s="40">
        <f>VLOOKUP($A151,'[18]2016-17 Budget (June 2016)'!$C$7:$U$301,19,FALSE)</f>
        <v>33875</v>
      </c>
      <c r="AG151" s="40"/>
      <c r="AH151" s="40">
        <f t="shared" si="23"/>
        <v>33875</v>
      </c>
      <c r="AI151" s="40">
        <v>0</v>
      </c>
    </row>
    <row r="152" spans="1:35" ht="13.5" thickBot="1" x14ac:dyDescent="0.25">
      <c r="A152" s="37">
        <v>1611430122697</v>
      </c>
      <c r="B152" s="38" t="s">
        <v>350</v>
      </c>
      <c r="C152" s="39" t="s">
        <v>164</v>
      </c>
      <c r="D152" s="40"/>
      <c r="E152" s="40"/>
      <c r="F152" s="40">
        <v>0</v>
      </c>
      <c r="G152" s="40"/>
      <c r="H152" s="40">
        <f>VLOOKUP($A152,'[15]Compiled Income'!$B$5:$AI$268,9,FALSE)</f>
        <v>151052</v>
      </c>
      <c r="I152" s="40">
        <f>VLOOKUP(A152,'[15]Compiled Income'!$B$5:$AI$268,14,FALSE)</f>
        <v>0</v>
      </c>
      <c r="J152" s="40">
        <f>VLOOKUP(A152,'[15]Compiled Income'!$B$5:$AI$268,15,FALSE)</f>
        <v>0</v>
      </c>
      <c r="K152" s="40">
        <f>VLOOKUP(A152,'[15]Compiled Income'!$B$5:$AI$268,16,FALSE)</f>
        <v>0</v>
      </c>
      <c r="L152" s="40">
        <f>VLOOKUP(A152,'[15]Compiled Income'!$B$5:$AI$268,12,FALSE)+VLOOKUP(A152,'[15]Compiled Income'!$B$5:$AI$268,13,FALSE)</f>
        <v>0</v>
      </c>
      <c r="M152" s="40">
        <f>VLOOKUP(A152,'[15]Compiled Income'!$B$5:$AI$268,10,FALSE)</f>
        <v>0</v>
      </c>
      <c r="N152" s="41">
        <f t="shared" si="16"/>
        <v>151052</v>
      </c>
      <c r="O152" s="42">
        <f>VLOOKUP(A152,'[16]2015-16 Budget (June 2016)'!$B$7:$K$270,10,FALSE)</f>
        <v>13051</v>
      </c>
      <c r="P152" s="42">
        <v>0</v>
      </c>
      <c r="Q152" s="41">
        <f t="shared" si="17"/>
        <v>13051</v>
      </c>
      <c r="R152" s="40">
        <f t="shared" si="18"/>
        <v>164103</v>
      </c>
      <c r="S152" s="40">
        <f>VLOOKUP($A152,'[15]Compiled Income'!$B$5:$AI$268,5,FALSE)</f>
        <v>45232</v>
      </c>
      <c r="T152" s="40">
        <f>VLOOKUP($A152,'[15]Compiled Income'!$B$5:$AI$268,6,FALSE)</f>
        <v>0</v>
      </c>
      <c r="U152" s="41">
        <f t="shared" si="19"/>
        <v>45232</v>
      </c>
      <c r="V152" s="41" t="str">
        <f>IF(VLOOKUP(A152,[17]FederalExpenditureReport!$E$3:$AE$237,26,FALSE)&gt;0,"Yes","No")</f>
        <v>No</v>
      </c>
      <c r="W152" s="40">
        <f t="shared" si="20"/>
        <v>45232</v>
      </c>
      <c r="X152" s="41">
        <f>VLOOKUP($A152,'[15]Compiled Income'!$B$5:$AI$268,24,FALSE)</f>
        <v>51000</v>
      </c>
      <c r="Y152" s="41">
        <f>VLOOKUP($A152,'[15]Compiled Income'!$B$5:$AI$268,28,FALSE)</f>
        <v>7138</v>
      </c>
      <c r="Z152" s="41">
        <f>VLOOKUP($A152,'[15]Compiled Income'!$B$5:$AI$268,32,FALSE)</f>
        <v>0</v>
      </c>
      <c r="AA152" s="40">
        <f>VLOOKUP(A152,'[18]2016-17 Budget (June 2016)'!$C$7:$U$301,18,FALSE)</f>
        <v>134378</v>
      </c>
      <c r="AB152" s="40"/>
      <c r="AC152" s="40">
        <f t="shared" si="21"/>
        <v>134378</v>
      </c>
      <c r="AD152" s="40">
        <f>VLOOKUP($A152,'[18]2016-17 Budget (June 2016)'!$C$7:$U$301,10,FALSE)</f>
        <v>9480</v>
      </c>
      <c r="AE152" s="40">
        <f t="shared" si="22"/>
        <v>143858</v>
      </c>
      <c r="AF152" s="40">
        <f>VLOOKUP($A152,'[18]2016-17 Budget (June 2016)'!$C$7:$U$301,19,FALSE)</f>
        <v>45750</v>
      </c>
      <c r="AG152" s="40"/>
      <c r="AH152" s="40">
        <f t="shared" si="23"/>
        <v>45750</v>
      </c>
      <c r="AI152" s="40">
        <v>0</v>
      </c>
    </row>
    <row r="153" spans="1:35" ht="13.5" thickBot="1" x14ac:dyDescent="0.25">
      <c r="A153" s="37">
        <v>1611430122689</v>
      </c>
      <c r="B153" s="38" t="s">
        <v>350</v>
      </c>
      <c r="C153" s="39" t="s">
        <v>165</v>
      </c>
      <c r="D153" s="40"/>
      <c r="E153" s="40"/>
      <c r="F153" s="40">
        <v>0</v>
      </c>
      <c r="G153" s="40"/>
      <c r="H153" s="40">
        <f>VLOOKUP($A153,'[15]Compiled Income'!$B$5:$AI$268,9,FALSE)</f>
        <v>128215</v>
      </c>
      <c r="I153" s="40">
        <f>VLOOKUP(A153,'[15]Compiled Income'!$B$5:$AI$268,14,FALSE)</f>
        <v>0</v>
      </c>
      <c r="J153" s="40">
        <f>VLOOKUP(A153,'[15]Compiled Income'!$B$5:$AI$268,15,FALSE)</f>
        <v>3150</v>
      </c>
      <c r="K153" s="40">
        <f>VLOOKUP(A153,'[15]Compiled Income'!$B$5:$AI$268,16,FALSE)</f>
        <v>3000</v>
      </c>
      <c r="L153" s="40">
        <f>VLOOKUP(A153,'[15]Compiled Income'!$B$5:$AI$268,12,FALSE)+VLOOKUP(A153,'[15]Compiled Income'!$B$5:$AI$268,13,FALSE)</f>
        <v>0</v>
      </c>
      <c r="M153" s="40">
        <f>VLOOKUP(A153,'[15]Compiled Income'!$B$5:$AI$268,10,FALSE)</f>
        <v>0</v>
      </c>
      <c r="N153" s="41">
        <f t="shared" si="16"/>
        <v>134365</v>
      </c>
      <c r="O153" s="42">
        <f>VLOOKUP(A153,'[16]2015-16 Budget (June 2016)'!$B$7:$K$270,10,FALSE)</f>
        <v>11108</v>
      </c>
      <c r="P153" s="42">
        <v>0</v>
      </c>
      <c r="Q153" s="41">
        <f t="shared" si="17"/>
        <v>11108</v>
      </c>
      <c r="R153" s="40">
        <f t="shared" si="18"/>
        <v>145473</v>
      </c>
      <c r="S153" s="40">
        <f>VLOOKUP($A153,'[15]Compiled Income'!$B$5:$AI$268,5,FALSE)</f>
        <v>38842</v>
      </c>
      <c r="T153" s="40">
        <f>VLOOKUP($A153,'[15]Compiled Income'!$B$5:$AI$268,6,FALSE)</f>
        <v>0</v>
      </c>
      <c r="U153" s="41">
        <f t="shared" si="19"/>
        <v>38842</v>
      </c>
      <c r="V153" s="41" t="str">
        <f>IF(VLOOKUP(A153,[17]FederalExpenditureReport!$E$3:$AE$237,26,FALSE)&gt;0,"Yes","No")</f>
        <v>No</v>
      </c>
      <c r="W153" s="40">
        <f t="shared" si="20"/>
        <v>38842</v>
      </c>
      <c r="X153" s="41">
        <f>VLOOKUP($A153,'[15]Compiled Income'!$B$5:$AI$268,24,FALSE)</f>
        <v>24000</v>
      </c>
      <c r="Y153" s="41">
        <f>VLOOKUP($A153,'[15]Compiled Income'!$B$5:$AI$268,28,FALSE)</f>
        <v>6612</v>
      </c>
      <c r="Z153" s="41">
        <f>VLOOKUP($A153,'[15]Compiled Income'!$B$5:$AI$268,32,FALSE)</f>
        <v>0</v>
      </c>
      <c r="AA153" s="40">
        <f>VLOOKUP(A153,'[18]2016-17 Budget (June 2016)'!$C$7:$U$301,18,FALSE)</f>
        <v>143857</v>
      </c>
      <c r="AB153" s="40"/>
      <c r="AC153" s="40">
        <f t="shared" si="21"/>
        <v>143857</v>
      </c>
      <c r="AD153" s="40">
        <f>VLOOKUP($A153,'[18]2016-17 Budget (June 2016)'!$C$7:$U$301,10,FALSE)</f>
        <v>9558</v>
      </c>
      <c r="AE153" s="40">
        <f t="shared" si="22"/>
        <v>153415</v>
      </c>
      <c r="AF153" s="40">
        <f>VLOOKUP($A153,'[18]2016-17 Budget (June 2016)'!$C$7:$U$301,19,FALSE)</f>
        <v>37750</v>
      </c>
      <c r="AG153" s="40"/>
      <c r="AH153" s="40">
        <f t="shared" si="23"/>
        <v>37750</v>
      </c>
      <c r="AI153" s="40">
        <v>0</v>
      </c>
    </row>
    <row r="154" spans="1:35" ht="13.5" thickBot="1" x14ac:dyDescent="0.25">
      <c r="A154" s="37">
        <v>43104390125781</v>
      </c>
      <c r="B154" s="38" t="s">
        <v>351</v>
      </c>
      <c r="C154" s="39" t="s">
        <v>166</v>
      </c>
      <c r="D154" s="40"/>
      <c r="E154" s="40"/>
      <c r="F154" s="40">
        <v>0</v>
      </c>
      <c r="G154" s="40"/>
      <c r="H154" s="40">
        <f>VLOOKUP($A154,'[15]Compiled Income'!$B$5:$AI$268,9,FALSE)</f>
        <v>265757</v>
      </c>
      <c r="I154" s="40">
        <f>VLOOKUP(A154,'[15]Compiled Income'!$B$5:$AI$268,14,FALSE)</f>
        <v>3650</v>
      </c>
      <c r="J154" s="40">
        <f>VLOOKUP(A154,'[15]Compiled Income'!$B$5:$AI$268,15,FALSE)</f>
        <v>0</v>
      </c>
      <c r="K154" s="40">
        <f>VLOOKUP(A154,'[15]Compiled Income'!$B$5:$AI$268,16,FALSE)</f>
        <v>0</v>
      </c>
      <c r="L154" s="40">
        <f>VLOOKUP(A154,'[15]Compiled Income'!$B$5:$AI$268,12,FALSE)+VLOOKUP(A154,'[15]Compiled Income'!$B$5:$AI$268,13,FALSE)</f>
        <v>0</v>
      </c>
      <c r="M154" s="40">
        <f>VLOOKUP(A154,'[15]Compiled Income'!$B$5:$AI$268,10,FALSE)</f>
        <v>0</v>
      </c>
      <c r="N154" s="41">
        <f t="shared" si="16"/>
        <v>269407</v>
      </c>
      <c r="O154" s="42">
        <f>VLOOKUP(A154,'[16]2015-16 Budget (June 2016)'!$B$7:$K$270,10,FALSE)</f>
        <v>13715</v>
      </c>
      <c r="P154" s="42">
        <v>152</v>
      </c>
      <c r="Q154" s="41">
        <f t="shared" si="17"/>
        <v>13867</v>
      </c>
      <c r="R154" s="40">
        <f t="shared" si="18"/>
        <v>283274</v>
      </c>
      <c r="S154" s="40">
        <f>VLOOKUP($A154,'[15]Compiled Income'!$B$5:$AI$268,5,FALSE)</f>
        <v>62899</v>
      </c>
      <c r="T154" s="40">
        <f>VLOOKUP($A154,'[15]Compiled Income'!$B$5:$AI$268,6,FALSE)</f>
        <v>0</v>
      </c>
      <c r="U154" s="41">
        <f t="shared" si="19"/>
        <v>62899</v>
      </c>
      <c r="V154" s="41" t="str">
        <f>IF(VLOOKUP(A154,[17]FederalExpenditureReport!$E$3:$AE$237,26,FALSE)&gt;0,"Yes","No")</f>
        <v>No</v>
      </c>
      <c r="W154" s="40">
        <f t="shared" si="20"/>
        <v>62899</v>
      </c>
      <c r="X154" s="41">
        <f>VLOOKUP($A154,'[15]Compiled Income'!$B$5:$AI$268,24,FALSE)</f>
        <v>24000</v>
      </c>
      <c r="Y154" s="41">
        <f>VLOOKUP($A154,'[15]Compiled Income'!$B$5:$AI$268,28,FALSE)</f>
        <v>0</v>
      </c>
      <c r="Z154" s="41">
        <f>VLOOKUP($A154,'[15]Compiled Income'!$B$5:$AI$268,32,FALSE)</f>
        <v>0</v>
      </c>
      <c r="AA154" s="40">
        <f>VLOOKUP(A154,'[18]2016-17 Budget (June 2016)'!$C$7:$U$301,18,FALSE)</f>
        <v>279565</v>
      </c>
      <c r="AB154" s="40"/>
      <c r="AC154" s="40">
        <f t="shared" si="21"/>
        <v>279565</v>
      </c>
      <c r="AD154" s="40">
        <f>VLOOKUP($A154,'[18]2016-17 Budget (June 2016)'!$C$7:$U$301,10,FALSE)</f>
        <v>14690</v>
      </c>
      <c r="AE154" s="40">
        <f t="shared" si="22"/>
        <v>294255</v>
      </c>
      <c r="AF154" s="40">
        <f>VLOOKUP($A154,'[18]2016-17 Budget (June 2016)'!$C$7:$U$301,19,FALSE)</f>
        <v>73000</v>
      </c>
      <c r="AG154" s="40"/>
      <c r="AH154" s="40">
        <f t="shared" si="23"/>
        <v>73000</v>
      </c>
      <c r="AI154" s="40">
        <v>53563</v>
      </c>
    </row>
    <row r="155" spans="1:35" ht="13.5" thickBot="1" x14ac:dyDescent="0.25">
      <c r="A155" s="37">
        <v>43104390125799</v>
      </c>
      <c r="B155" s="38" t="s">
        <v>351</v>
      </c>
      <c r="C155" s="39" t="s">
        <v>167</v>
      </c>
      <c r="D155" s="40"/>
      <c r="E155" s="40"/>
      <c r="F155" s="40">
        <v>0</v>
      </c>
      <c r="G155" s="40"/>
      <c r="H155" s="40">
        <f>VLOOKUP($A155,'[15]Compiled Income'!$B$5:$AI$268,9,FALSE)</f>
        <v>254872</v>
      </c>
      <c r="I155" s="40">
        <f>VLOOKUP(A155,'[15]Compiled Income'!$B$5:$AI$268,14,FALSE)</f>
        <v>4877</v>
      </c>
      <c r="J155" s="40">
        <f>VLOOKUP(A155,'[15]Compiled Income'!$B$5:$AI$268,15,FALSE)</f>
        <v>0</v>
      </c>
      <c r="K155" s="40">
        <f>VLOOKUP(A155,'[15]Compiled Income'!$B$5:$AI$268,16,FALSE)</f>
        <v>0</v>
      </c>
      <c r="L155" s="40">
        <f>VLOOKUP(A155,'[15]Compiled Income'!$B$5:$AI$268,12,FALSE)+VLOOKUP(A155,'[15]Compiled Income'!$B$5:$AI$268,13,FALSE)</f>
        <v>0</v>
      </c>
      <c r="M155" s="40">
        <f>VLOOKUP(A155,'[15]Compiled Income'!$B$5:$AI$268,10,FALSE)</f>
        <v>0</v>
      </c>
      <c r="N155" s="41">
        <f t="shared" si="16"/>
        <v>259749</v>
      </c>
      <c r="O155" s="42">
        <f>VLOOKUP(A155,'[16]2015-16 Budget (June 2016)'!$B$7:$K$270,10,FALSE)</f>
        <v>13811</v>
      </c>
      <c r="P155" s="42">
        <v>203</v>
      </c>
      <c r="Q155" s="41">
        <f t="shared" si="17"/>
        <v>14014</v>
      </c>
      <c r="R155" s="40">
        <f t="shared" si="18"/>
        <v>273763</v>
      </c>
      <c r="S155" s="40">
        <f>VLOOKUP($A155,'[15]Compiled Income'!$B$5:$AI$268,5,FALSE)</f>
        <v>76807</v>
      </c>
      <c r="T155" s="40">
        <f>VLOOKUP($A155,'[15]Compiled Income'!$B$5:$AI$268,6,FALSE)</f>
        <v>0</v>
      </c>
      <c r="U155" s="41">
        <f t="shared" si="19"/>
        <v>76807</v>
      </c>
      <c r="V155" s="41" t="str">
        <f>IF(VLOOKUP(A155,[17]FederalExpenditureReport!$E$3:$AE$237,26,FALSE)&gt;0,"Yes","No")</f>
        <v>No</v>
      </c>
      <c r="W155" s="40">
        <f t="shared" si="20"/>
        <v>76807</v>
      </c>
      <c r="X155" s="41">
        <f>VLOOKUP($A155,'[15]Compiled Income'!$B$5:$AI$268,24,FALSE)</f>
        <v>0</v>
      </c>
      <c r="Y155" s="41">
        <f>VLOOKUP($A155,'[15]Compiled Income'!$B$5:$AI$268,28,FALSE)</f>
        <v>0</v>
      </c>
      <c r="Z155" s="41">
        <f>VLOOKUP($A155,'[15]Compiled Income'!$B$5:$AI$268,32,FALSE)</f>
        <v>0</v>
      </c>
      <c r="AA155" s="40">
        <f>VLOOKUP(A155,'[18]2016-17 Budget (June 2016)'!$C$7:$U$301,18,FALSE)</f>
        <v>262291</v>
      </c>
      <c r="AB155" s="40"/>
      <c r="AC155" s="40">
        <f t="shared" si="21"/>
        <v>262291</v>
      </c>
      <c r="AD155" s="40">
        <f>VLOOKUP($A155,'[18]2016-17 Budget (June 2016)'!$C$7:$U$301,10,FALSE)</f>
        <v>13856</v>
      </c>
      <c r="AE155" s="40">
        <f t="shared" si="22"/>
        <v>276147</v>
      </c>
      <c r="AF155" s="40">
        <f>VLOOKUP($A155,'[18]2016-17 Budget (June 2016)'!$C$7:$U$301,19,FALSE)</f>
        <v>70250</v>
      </c>
      <c r="AG155" s="40"/>
      <c r="AH155" s="40">
        <f t="shared" si="23"/>
        <v>70250</v>
      </c>
      <c r="AI155" s="40">
        <v>71566</v>
      </c>
    </row>
    <row r="156" spans="1:35" ht="13.5" thickBot="1" x14ac:dyDescent="0.25">
      <c r="A156" s="37">
        <v>43104390123281</v>
      </c>
      <c r="B156" s="38" t="s">
        <v>351</v>
      </c>
      <c r="C156" s="39" t="s">
        <v>168</v>
      </c>
      <c r="D156" s="40"/>
      <c r="E156" s="40"/>
      <c r="F156" s="40">
        <v>0</v>
      </c>
      <c r="G156" s="40"/>
      <c r="H156" s="40">
        <f>VLOOKUP($A156,'[15]Compiled Income'!$B$5:$AI$268,9,FALSE)</f>
        <v>228507</v>
      </c>
      <c r="I156" s="40">
        <f>VLOOKUP(A156,'[15]Compiled Income'!$B$5:$AI$268,14,FALSE)</f>
        <v>5512</v>
      </c>
      <c r="J156" s="40">
        <f>VLOOKUP(A156,'[15]Compiled Income'!$B$5:$AI$268,15,FALSE)</f>
        <v>0</v>
      </c>
      <c r="K156" s="40">
        <f>VLOOKUP(A156,'[15]Compiled Income'!$B$5:$AI$268,16,FALSE)</f>
        <v>1085.5</v>
      </c>
      <c r="L156" s="40">
        <f>VLOOKUP(A156,'[15]Compiled Income'!$B$5:$AI$268,12,FALSE)+VLOOKUP(A156,'[15]Compiled Income'!$B$5:$AI$268,13,FALSE)</f>
        <v>0</v>
      </c>
      <c r="M156" s="40">
        <f>VLOOKUP(A156,'[15]Compiled Income'!$B$5:$AI$268,10,FALSE)</f>
        <v>0</v>
      </c>
      <c r="N156" s="41">
        <f t="shared" si="16"/>
        <v>235104.5</v>
      </c>
      <c r="O156" s="42">
        <f>VLOOKUP(A156,'[16]2015-16 Budget (June 2016)'!$B$7:$K$270,10,FALSE)</f>
        <v>12244</v>
      </c>
      <c r="P156" s="42">
        <v>230</v>
      </c>
      <c r="Q156" s="41">
        <f t="shared" si="17"/>
        <v>12474</v>
      </c>
      <c r="R156" s="40">
        <f t="shared" si="18"/>
        <v>247578.5</v>
      </c>
      <c r="S156" s="40">
        <f>VLOOKUP($A156,'[15]Compiled Income'!$B$5:$AI$268,5,FALSE)</f>
        <v>65531</v>
      </c>
      <c r="T156" s="40">
        <f>VLOOKUP($A156,'[15]Compiled Income'!$B$5:$AI$268,6,FALSE)</f>
        <v>0</v>
      </c>
      <c r="U156" s="41">
        <f t="shared" si="19"/>
        <v>65531</v>
      </c>
      <c r="V156" s="41" t="str">
        <f>IF(VLOOKUP(A156,[17]FederalExpenditureReport!$E$3:$AE$237,26,FALSE)&gt;0,"Yes","No")</f>
        <v>No</v>
      </c>
      <c r="W156" s="40">
        <f t="shared" si="20"/>
        <v>65531</v>
      </c>
      <c r="X156" s="41">
        <f>VLOOKUP($A156,'[15]Compiled Income'!$B$5:$AI$268,24,FALSE)</f>
        <v>15000</v>
      </c>
      <c r="Y156" s="41">
        <f>VLOOKUP($A156,'[15]Compiled Income'!$B$5:$AI$268,28,FALSE)</f>
        <v>0</v>
      </c>
      <c r="Z156" s="41">
        <f>VLOOKUP($A156,'[15]Compiled Income'!$B$5:$AI$268,32,FALSE)</f>
        <v>0</v>
      </c>
      <c r="AA156" s="40">
        <f>VLOOKUP(A156,'[18]2016-17 Budget (June 2016)'!$C$7:$U$301,18,FALSE)</f>
        <v>258673</v>
      </c>
      <c r="AB156" s="40"/>
      <c r="AC156" s="40">
        <f t="shared" si="21"/>
        <v>258673</v>
      </c>
      <c r="AD156" s="40">
        <f>VLOOKUP($A156,'[18]2016-17 Budget (June 2016)'!$C$7:$U$301,10,FALSE)</f>
        <v>13450</v>
      </c>
      <c r="AE156" s="40">
        <f t="shared" si="22"/>
        <v>272123</v>
      </c>
      <c r="AF156" s="40">
        <f>VLOOKUP($A156,'[18]2016-17 Budget (June 2016)'!$C$7:$U$301,19,FALSE)</f>
        <v>64125</v>
      </c>
      <c r="AG156" s="40"/>
      <c r="AH156" s="40">
        <f t="shared" si="23"/>
        <v>64125</v>
      </c>
      <c r="AI156" s="40">
        <v>80891</v>
      </c>
    </row>
    <row r="157" spans="1:35" ht="13.5" thickBot="1" x14ac:dyDescent="0.25">
      <c r="A157" s="37">
        <v>43104390131110</v>
      </c>
      <c r="B157" s="38" t="s">
        <v>351</v>
      </c>
      <c r="C157" s="39" t="s">
        <v>169</v>
      </c>
      <c r="D157" s="40"/>
      <c r="E157" s="40"/>
      <c r="F157" s="40">
        <v>0</v>
      </c>
      <c r="G157" s="40"/>
      <c r="H157" s="40">
        <f>VLOOKUP($A157,'[15]Compiled Income'!$B$5:$AI$268,9,FALSE)</f>
        <v>269800</v>
      </c>
      <c r="I157" s="40">
        <f>VLOOKUP(A157,'[15]Compiled Income'!$B$5:$AI$268,14,FALSE)</f>
        <v>0</v>
      </c>
      <c r="J157" s="40">
        <f>VLOOKUP(A157,'[15]Compiled Income'!$B$5:$AI$268,15,FALSE)</f>
        <v>0</v>
      </c>
      <c r="K157" s="40">
        <f>VLOOKUP(A157,'[15]Compiled Income'!$B$5:$AI$268,16,FALSE)</f>
        <v>0</v>
      </c>
      <c r="L157" s="40">
        <f>VLOOKUP(A157,'[15]Compiled Income'!$B$5:$AI$268,12,FALSE)+VLOOKUP(A157,'[15]Compiled Income'!$B$5:$AI$268,13,FALSE)</f>
        <v>-4339</v>
      </c>
      <c r="M157" s="40">
        <f>VLOOKUP(A157,'[15]Compiled Income'!$B$5:$AI$268,10,FALSE)</f>
        <v>0</v>
      </c>
      <c r="N157" s="41">
        <f t="shared" si="16"/>
        <v>265461</v>
      </c>
      <c r="O157" s="42">
        <f>VLOOKUP(A157,'[16]2015-16 Budget (June 2016)'!$B$7:$K$270,10,FALSE)</f>
        <v>13884</v>
      </c>
      <c r="P157" s="42">
        <v>0</v>
      </c>
      <c r="Q157" s="41">
        <f t="shared" si="17"/>
        <v>13884</v>
      </c>
      <c r="R157" s="40">
        <f t="shared" si="18"/>
        <v>279345</v>
      </c>
      <c r="S157" s="40">
        <f>VLOOKUP($A157,'[15]Compiled Income'!$B$5:$AI$268,5,FALSE)</f>
        <v>62398</v>
      </c>
      <c r="T157" s="40">
        <f>VLOOKUP($A157,'[15]Compiled Income'!$B$5:$AI$268,6,FALSE)</f>
        <v>0</v>
      </c>
      <c r="U157" s="41">
        <f t="shared" si="19"/>
        <v>62398</v>
      </c>
      <c r="V157" s="41" t="str">
        <f>IF(VLOOKUP(A157,[17]FederalExpenditureReport!$E$3:$AE$237,26,FALSE)&gt;0,"Yes","No")</f>
        <v>No</v>
      </c>
      <c r="W157" s="40">
        <f t="shared" si="20"/>
        <v>62398</v>
      </c>
      <c r="X157" s="41">
        <f>VLOOKUP($A157,'[15]Compiled Income'!$B$5:$AI$268,24,FALSE)</f>
        <v>0</v>
      </c>
      <c r="Y157" s="41">
        <f>VLOOKUP($A157,'[15]Compiled Income'!$B$5:$AI$268,28,FALSE)</f>
        <v>0</v>
      </c>
      <c r="Z157" s="41">
        <f>VLOOKUP($A157,'[15]Compiled Income'!$B$5:$AI$268,32,FALSE)</f>
        <v>0</v>
      </c>
      <c r="AA157" s="40">
        <f>VLOOKUP(A157,'[18]2016-17 Budget (June 2016)'!$C$7:$U$301,18,FALSE)</f>
        <v>280988</v>
      </c>
      <c r="AB157" s="40"/>
      <c r="AC157" s="40">
        <f t="shared" si="21"/>
        <v>280988</v>
      </c>
      <c r="AD157" s="40">
        <f>VLOOKUP($A157,'[18]2016-17 Budget (June 2016)'!$C$7:$U$301,10,FALSE)</f>
        <v>14776</v>
      </c>
      <c r="AE157" s="40">
        <f t="shared" si="22"/>
        <v>295764</v>
      </c>
      <c r="AF157" s="40">
        <f>VLOOKUP($A157,'[18]2016-17 Budget (June 2016)'!$C$7:$U$301,19,FALSE)</f>
        <v>73625</v>
      </c>
      <c r="AG157" s="40"/>
      <c r="AH157" s="40">
        <f t="shared" si="23"/>
        <v>73625</v>
      </c>
      <c r="AI157" s="40">
        <v>0</v>
      </c>
    </row>
    <row r="158" spans="1:35" ht="13.5" thickBot="1" x14ac:dyDescent="0.25">
      <c r="A158" s="37">
        <v>43104390120642</v>
      </c>
      <c r="B158" s="38" t="s">
        <v>351</v>
      </c>
      <c r="C158" s="39" t="s">
        <v>170</v>
      </c>
      <c r="D158" s="40"/>
      <c r="E158" s="40"/>
      <c r="F158" s="40">
        <v>0</v>
      </c>
      <c r="G158" s="40"/>
      <c r="H158" s="40">
        <f>VLOOKUP($A158,'[15]Compiled Income'!$B$5:$AI$268,9,FALSE)</f>
        <v>266292</v>
      </c>
      <c r="I158" s="40">
        <f>VLOOKUP(A158,'[15]Compiled Income'!$B$5:$AI$268,14,FALSE)</f>
        <v>5341</v>
      </c>
      <c r="J158" s="40">
        <f>VLOOKUP(A158,'[15]Compiled Income'!$B$5:$AI$268,15,FALSE)</f>
        <v>0</v>
      </c>
      <c r="K158" s="40">
        <f>VLOOKUP(A158,'[15]Compiled Income'!$B$5:$AI$268,16,FALSE)</f>
        <v>0</v>
      </c>
      <c r="L158" s="40">
        <f>VLOOKUP(A158,'[15]Compiled Income'!$B$5:$AI$268,12,FALSE)+VLOOKUP(A158,'[15]Compiled Income'!$B$5:$AI$268,13,FALSE)</f>
        <v>0</v>
      </c>
      <c r="M158" s="40">
        <f>VLOOKUP(A158,'[15]Compiled Income'!$B$5:$AI$268,10,FALSE)</f>
        <v>0</v>
      </c>
      <c r="N158" s="41">
        <f t="shared" si="16"/>
        <v>271633</v>
      </c>
      <c r="O158" s="42">
        <f>VLOOKUP(A158,'[16]2015-16 Budget (June 2016)'!$B$7:$K$270,10,FALSE)</f>
        <v>14261</v>
      </c>
      <c r="P158" s="42">
        <v>223</v>
      </c>
      <c r="Q158" s="41">
        <f t="shared" si="17"/>
        <v>14484</v>
      </c>
      <c r="R158" s="40">
        <f t="shared" si="18"/>
        <v>286117</v>
      </c>
      <c r="S158" s="40">
        <f>VLOOKUP($A158,'[15]Compiled Income'!$B$5:$AI$268,5,FALSE)</f>
        <v>76056</v>
      </c>
      <c r="T158" s="40">
        <f>VLOOKUP($A158,'[15]Compiled Income'!$B$5:$AI$268,6,FALSE)</f>
        <v>0</v>
      </c>
      <c r="U158" s="41">
        <f t="shared" si="19"/>
        <v>76056</v>
      </c>
      <c r="V158" s="41" t="str">
        <f>IF(VLOOKUP(A158,[17]FederalExpenditureReport!$E$3:$AE$237,26,FALSE)&gt;0,"Yes","No")</f>
        <v>No</v>
      </c>
      <c r="W158" s="40">
        <f t="shared" si="20"/>
        <v>76056</v>
      </c>
      <c r="X158" s="41">
        <f>VLOOKUP($A158,'[15]Compiled Income'!$B$5:$AI$268,24,FALSE)</f>
        <v>3815</v>
      </c>
      <c r="Y158" s="41">
        <f>VLOOKUP($A158,'[15]Compiled Income'!$B$5:$AI$268,28,FALSE)</f>
        <v>0</v>
      </c>
      <c r="Z158" s="41">
        <f>VLOOKUP($A158,'[15]Compiled Income'!$B$5:$AI$268,32,FALSE)</f>
        <v>0</v>
      </c>
      <c r="AA158" s="40">
        <f>VLOOKUP(A158,'[18]2016-17 Budget (June 2016)'!$C$7:$U$301,18,FALSE)</f>
        <v>271371</v>
      </c>
      <c r="AB158" s="40"/>
      <c r="AC158" s="40">
        <f t="shared" si="21"/>
        <v>271371</v>
      </c>
      <c r="AD158" s="40">
        <f>VLOOKUP($A158,'[18]2016-17 Budget (June 2016)'!$C$7:$U$301,10,FALSE)</f>
        <v>14333</v>
      </c>
      <c r="AE158" s="40">
        <f t="shared" si="22"/>
        <v>285704</v>
      </c>
      <c r="AF158" s="40">
        <f>VLOOKUP($A158,'[18]2016-17 Budget (June 2016)'!$C$7:$U$301,19,FALSE)</f>
        <v>72625</v>
      </c>
      <c r="AG158" s="40"/>
      <c r="AH158" s="40">
        <f t="shared" si="23"/>
        <v>72625</v>
      </c>
      <c r="AI158" s="40">
        <v>78391</v>
      </c>
    </row>
    <row r="159" spans="1:35" ht="13.5" thickBot="1" x14ac:dyDescent="0.25">
      <c r="A159" s="37">
        <v>43104390113704</v>
      </c>
      <c r="B159" s="38" t="s">
        <v>351</v>
      </c>
      <c r="C159" s="39" t="s">
        <v>171</v>
      </c>
      <c r="D159" s="40"/>
      <c r="E159" s="40"/>
      <c r="F159" s="40">
        <v>0</v>
      </c>
      <c r="G159" s="40"/>
      <c r="H159" s="40">
        <f>VLOOKUP($A159,'[15]Compiled Income'!$B$5:$AI$268,9,FALSE)</f>
        <v>284690</v>
      </c>
      <c r="I159" s="40">
        <f>VLOOKUP(A159,'[15]Compiled Income'!$B$5:$AI$268,14,FALSE)</f>
        <v>5303</v>
      </c>
      <c r="J159" s="40">
        <f>VLOOKUP(A159,'[15]Compiled Income'!$B$5:$AI$268,15,FALSE)</f>
        <v>0</v>
      </c>
      <c r="K159" s="40">
        <f>VLOOKUP(A159,'[15]Compiled Income'!$B$5:$AI$268,16,FALSE)</f>
        <v>0</v>
      </c>
      <c r="L159" s="40">
        <f>VLOOKUP(A159,'[15]Compiled Income'!$B$5:$AI$268,12,FALSE)+VLOOKUP(A159,'[15]Compiled Income'!$B$5:$AI$268,13,FALSE)</f>
        <v>0</v>
      </c>
      <c r="M159" s="40">
        <f>VLOOKUP(A159,'[15]Compiled Income'!$B$5:$AI$268,10,FALSE)</f>
        <v>0</v>
      </c>
      <c r="N159" s="41">
        <f t="shared" si="16"/>
        <v>289993</v>
      </c>
      <c r="O159" s="42">
        <f>VLOOKUP(A159,'[16]2015-16 Budget (June 2016)'!$B$7:$K$270,10,FALSE)</f>
        <v>15090</v>
      </c>
      <c r="P159" s="42">
        <v>221</v>
      </c>
      <c r="Q159" s="41">
        <f t="shared" si="17"/>
        <v>15311</v>
      </c>
      <c r="R159" s="40">
        <f t="shared" si="18"/>
        <v>305304</v>
      </c>
      <c r="S159" s="40">
        <f>VLOOKUP($A159,'[15]Compiled Income'!$B$5:$AI$268,5,FALSE)</f>
        <v>77434</v>
      </c>
      <c r="T159" s="40">
        <f>VLOOKUP($A159,'[15]Compiled Income'!$B$5:$AI$268,6,FALSE)</f>
        <v>0</v>
      </c>
      <c r="U159" s="41">
        <f t="shared" si="19"/>
        <v>77434</v>
      </c>
      <c r="V159" s="41" t="str">
        <f>IF(VLOOKUP(A159,[17]FederalExpenditureReport!$E$3:$AE$237,26,FALSE)&gt;0,"Yes","No")</f>
        <v>No</v>
      </c>
      <c r="W159" s="40">
        <f t="shared" si="20"/>
        <v>77434</v>
      </c>
      <c r="X159" s="41">
        <f>VLOOKUP($A159,'[15]Compiled Income'!$B$5:$AI$268,24,FALSE)</f>
        <v>26238</v>
      </c>
      <c r="Y159" s="41">
        <f>VLOOKUP($A159,'[15]Compiled Income'!$B$5:$AI$268,28,FALSE)</f>
        <v>0</v>
      </c>
      <c r="Z159" s="41">
        <f>VLOOKUP($A159,'[15]Compiled Income'!$B$5:$AI$268,32,FALSE)</f>
        <v>0</v>
      </c>
      <c r="AA159" s="40">
        <f>VLOOKUP(A159,'[18]2016-17 Budget (June 2016)'!$C$7:$U$301,18,FALSE)</f>
        <v>284199</v>
      </c>
      <c r="AB159" s="40"/>
      <c r="AC159" s="40">
        <f t="shared" si="21"/>
        <v>284199</v>
      </c>
      <c r="AD159" s="40">
        <f>VLOOKUP($A159,'[18]2016-17 Budget (June 2016)'!$C$7:$U$301,10,FALSE)</f>
        <v>15086</v>
      </c>
      <c r="AE159" s="40">
        <f t="shared" si="22"/>
        <v>299285</v>
      </c>
      <c r="AF159" s="40">
        <f>VLOOKUP($A159,'[18]2016-17 Budget (June 2016)'!$C$7:$U$301,19,FALSE)</f>
        <v>77875</v>
      </c>
      <c r="AG159" s="40"/>
      <c r="AH159" s="40">
        <f t="shared" si="23"/>
        <v>77875</v>
      </c>
      <c r="AI159" s="40">
        <v>77825</v>
      </c>
    </row>
    <row r="160" spans="1:35" ht="13.5" thickBot="1" x14ac:dyDescent="0.25">
      <c r="A160" s="37">
        <v>43694500123299</v>
      </c>
      <c r="B160" s="38" t="s">
        <v>351</v>
      </c>
      <c r="C160" s="39" t="s">
        <v>172</v>
      </c>
      <c r="D160" s="40"/>
      <c r="E160" s="40"/>
      <c r="F160" s="40">
        <v>0</v>
      </c>
      <c r="G160" s="40"/>
      <c r="H160" s="40">
        <f>VLOOKUP($A160,'[15]Compiled Income'!$B$5:$AI$268,9,FALSE)</f>
        <v>274637</v>
      </c>
      <c r="I160" s="40">
        <f>VLOOKUP(A160,'[15]Compiled Income'!$B$5:$AI$268,14,FALSE)</f>
        <v>5334</v>
      </c>
      <c r="J160" s="40">
        <f>VLOOKUP(A160,'[15]Compiled Income'!$B$5:$AI$268,15,FALSE)</f>
        <v>0</v>
      </c>
      <c r="K160" s="40">
        <f>VLOOKUP(A160,'[15]Compiled Income'!$B$5:$AI$268,16,FALSE)</f>
        <v>0</v>
      </c>
      <c r="L160" s="40">
        <f>VLOOKUP(A160,'[15]Compiled Income'!$B$5:$AI$268,12,FALSE)+VLOOKUP(A160,'[15]Compiled Income'!$B$5:$AI$268,13,FALSE)</f>
        <v>0</v>
      </c>
      <c r="M160" s="40">
        <f>VLOOKUP(A160,'[15]Compiled Income'!$B$5:$AI$268,10,FALSE)</f>
        <v>0</v>
      </c>
      <c r="N160" s="41">
        <f t="shared" si="16"/>
        <v>279971</v>
      </c>
      <c r="O160" s="42">
        <f>VLOOKUP(A160,'[16]2015-16 Budget (June 2016)'!$B$7:$K$270,10,FALSE)</f>
        <v>14484</v>
      </c>
      <c r="P160" s="42">
        <v>222</v>
      </c>
      <c r="Q160" s="41">
        <f t="shared" si="17"/>
        <v>14706</v>
      </c>
      <c r="R160" s="40">
        <f t="shared" si="18"/>
        <v>294677</v>
      </c>
      <c r="S160" s="40">
        <f>VLOOKUP($A160,'[15]Compiled Income'!$B$5:$AI$268,5,FALSE)</f>
        <v>72923</v>
      </c>
      <c r="T160" s="40">
        <f>VLOOKUP($A160,'[15]Compiled Income'!$B$5:$AI$268,6,FALSE)</f>
        <v>0</v>
      </c>
      <c r="U160" s="41">
        <f t="shared" si="19"/>
        <v>72923</v>
      </c>
      <c r="V160" s="41" t="str">
        <f>IF(VLOOKUP(A160,[17]FederalExpenditureReport!$E$3:$AE$237,26,FALSE)&gt;0,"Yes","No")</f>
        <v>No</v>
      </c>
      <c r="W160" s="40">
        <f t="shared" si="20"/>
        <v>72923</v>
      </c>
      <c r="X160" s="41">
        <f>VLOOKUP($A160,'[15]Compiled Income'!$B$5:$AI$268,24,FALSE)</f>
        <v>18000</v>
      </c>
      <c r="Y160" s="41">
        <f>VLOOKUP($A160,'[15]Compiled Income'!$B$5:$AI$268,28,FALSE)</f>
        <v>0</v>
      </c>
      <c r="Z160" s="41">
        <f>VLOOKUP($A160,'[15]Compiled Income'!$B$5:$AI$268,32,FALSE)</f>
        <v>0</v>
      </c>
      <c r="AA160" s="40">
        <f>VLOOKUP(A160,'[18]2016-17 Budget (June 2016)'!$C$7:$U$301,18,FALSE)</f>
        <v>267876</v>
      </c>
      <c r="AB160" s="40"/>
      <c r="AC160" s="40">
        <f t="shared" si="21"/>
        <v>267876</v>
      </c>
      <c r="AD160" s="40">
        <f>VLOOKUP($A160,'[18]2016-17 Budget (June 2016)'!$C$7:$U$301,10,FALSE)</f>
        <v>14307</v>
      </c>
      <c r="AE160" s="40">
        <f t="shared" si="22"/>
        <v>282183</v>
      </c>
      <c r="AF160" s="40">
        <f>VLOOKUP($A160,'[18]2016-17 Budget (June 2016)'!$C$7:$U$301,19,FALSE)</f>
        <v>75500</v>
      </c>
      <c r="AG160" s="40"/>
      <c r="AH160" s="40">
        <f t="shared" si="23"/>
        <v>75500</v>
      </c>
      <c r="AI160" s="40">
        <v>78276</v>
      </c>
    </row>
    <row r="161" spans="1:16359" ht="13.5" thickBot="1" x14ac:dyDescent="0.25">
      <c r="A161" s="37">
        <v>41690050132076</v>
      </c>
      <c r="B161" s="38" t="s">
        <v>351</v>
      </c>
      <c r="C161" s="39" t="s">
        <v>173</v>
      </c>
      <c r="D161" s="40"/>
      <c r="E161" s="40"/>
      <c r="F161" s="40">
        <v>0</v>
      </c>
      <c r="G161" s="40"/>
      <c r="H161" s="40">
        <f>VLOOKUP($A161,'[15]Compiled Income'!$B$5:$AI$268,9,FALSE)</f>
        <v>111378</v>
      </c>
      <c r="I161" s="40">
        <f>VLOOKUP(A161,'[15]Compiled Income'!$B$5:$AI$268,14,FALSE)</f>
        <v>0</v>
      </c>
      <c r="J161" s="40">
        <f>VLOOKUP(A161,'[15]Compiled Income'!$B$5:$AI$268,15,FALSE)</f>
        <v>0</v>
      </c>
      <c r="K161" s="40">
        <f>VLOOKUP(A161,'[15]Compiled Income'!$B$5:$AI$268,16,FALSE)</f>
        <v>0</v>
      </c>
      <c r="L161" s="40">
        <f>VLOOKUP(A161,'[15]Compiled Income'!$B$5:$AI$268,12,FALSE)+VLOOKUP(A161,'[15]Compiled Income'!$B$5:$AI$268,13,FALSE)</f>
        <v>0</v>
      </c>
      <c r="M161" s="40">
        <f>VLOOKUP(A161,'[15]Compiled Income'!$B$5:$AI$268,10,FALSE)</f>
        <v>0</v>
      </c>
      <c r="N161" s="41">
        <f t="shared" si="16"/>
        <v>111378</v>
      </c>
      <c r="O161" s="42">
        <f>VLOOKUP(A161,'[16]2015-16 Budget (June 2016)'!$B$7:$K$270,10,FALSE)</f>
        <v>4688</v>
      </c>
      <c r="P161" s="42">
        <v>0</v>
      </c>
      <c r="Q161" s="41">
        <f t="shared" si="17"/>
        <v>4688</v>
      </c>
      <c r="R161" s="40">
        <f t="shared" si="18"/>
        <v>116066</v>
      </c>
      <c r="S161" s="40">
        <f>VLOOKUP($A161,'[15]Compiled Income'!$B$5:$AI$268,5,FALSE)</f>
        <v>0</v>
      </c>
      <c r="T161" s="40">
        <f>VLOOKUP($A161,'[15]Compiled Income'!$B$5:$AI$268,6,FALSE)</f>
        <v>0</v>
      </c>
      <c r="U161" s="41">
        <f t="shared" si="19"/>
        <v>0</v>
      </c>
      <c r="V161" s="41" t="str">
        <f>IF(VLOOKUP(A161,[17]FederalExpenditureReport!$E$3:$AE$237,26,FALSE)&gt;0,"Yes","No")</f>
        <v>No</v>
      </c>
      <c r="W161" s="40">
        <f t="shared" si="20"/>
        <v>0</v>
      </c>
      <c r="X161" s="41">
        <f>VLOOKUP($A161,'[15]Compiled Income'!$B$5:$AI$268,24,FALSE)</f>
        <v>1634</v>
      </c>
      <c r="Y161" s="41">
        <f>VLOOKUP($A161,'[15]Compiled Income'!$B$5:$AI$268,28,FALSE)</f>
        <v>0</v>
      </c>
      <c r="Z161" s="41">
        <f>VLOOKUP($A161,'[15]Compiled Income'!$B$5:$AI$268,32,FALSE)</f>
        <v>0</v>
      </c>
      <c r="AA161" s="40">
        <f>VLOOKUP(A161,'[18]2016-17 Budget (June 2016)'!$C$7:$U$301,18,FALSE)</f>
        <v>171178</v>
      </c>
      <c r="AB161" s="40"/>
      <c r="AC161" s="40">
        <f t="shared" si="21"/>
        <v>171178</v>
      </c>
      <c r="AD161" s="40">
        <f>VLOOKUP($A161,'[18]2016-17 Budget (June 2016)'!$C$7:$U$301,10,FALSE)</f>
        <v>8393</v>
      </c>
      <c r="AE161" s="40">
        <f t="shared" si="22"/>
        <v>179571</v>
      </c>
      <c r="AF161" s="40">
        <f>VLOOKUP($A161,'[18]2016-17 Budget (June 2016)'!$C$7:$U$301,19,FALSE)</f>
        <v>30250</v>
      </c>
      <c r="AG161" s="40"/>
      <c r="AH161" s="40">
        <f t="shared" si="23"/>
        <v>30250</v>
      </c>
      <c r="AI161" s="40">
        <v>0</v>
      </c>
    </row>
    <row r="162" spans="1:16359" ht="13.5" thickBot="1" x14ac:dyDescent="0.25">
      <c r="A162" s="37">
        <v>43104390119024</v>
      </c>
      <c r="B162" s="38" t="s">
        <v>351</v>
      </c>
      <c r="C162" s="39" t="s">
        <v>174</v>
      </c>
      <c r="D162" s="40"/>
      <c r="E162" s="40"/>
      <c r="F162" s="40">
        <v>0</v>
      </c>
      <c r="G162" s="40"/>
      <c r="H162" s="40">
        <f>VLOOKUP($A162,'[15]Compiled Income'!$B$5:$AI$268,9,FALSE)</f>
        <v>264342</v>
      </c>
      <c r="I162" s="40">
        <f>VLOOKUP(A162,'[15]Compiled Income'!$B$5:$AI$268,14,FALSE)</f>
        <v>5413</v>
      </c>
      <c r="J162" s="40">
        <f>VLOOKUP(A162,'[15]Compiled Income'!$B$5:$AI$268,15,FALSE)</f>
        <v>0</v>
      </c>
      <c r="K162" s="40">
        <f>VLOOKUP(A162,'[15]Compiled Income'!$B$5:$AI$268,16,FALSE)</f>
        <v>0</v>
      </c>
      <c r="L162" s="40">
        <f>VLOOKUP(A162,'[15]Compiled Income'!$B$5:$AI$268,12,FALSE)+VLOOKUP(A162,'[15]Compiled Income'!$B$5:$AI$268,13,FALSE)</f>
        <v>0</v>
      </c>
      <c r="M162" s="40">
        <f>VLOOKUP(A162,'[15]Compiled Income'!$B$5:$AI$268,10,FALSE)</f>
        <v>0</v>
      </c>
      <c r="N162" s="41">
        <f t="shared" si="16"/>
        <v>269755</v>
      </c>
      <c r="O162" s="42">
        <f>VLOOKUP(A162,'[16]2015-16 Budget (June 2016)'!$B$7:$K$270,10,FALSE)</f>
        <v>14098</v>
      </c>
      <c r="P162" s="42">
        <v>226</v>
      </c>
      <c r="Q162" s="41">
        <f t="shared" si="17"/>
        <v>14324</v>
      </c>
      <c r="R162" s="40">
        <f t="shared" si="18"/>
        <v>284079</v>
      </c>
      <c r="S162" s="40">
        <f>VLOOKUP($A162,'[15]Compiled Income'!$B$5:$AI$268,5,FALSE)</f>
        <v>74051</v>
      </c>
      <c r="T162" s="40">
        <f>VLOOKUP($A162,'[15]Compiled Income'!$B$5:$AI$268,6,FALSE)</f>
        <v>0</v>
      </c>
      <c r="U162" s="41">
        <f t="shared" si="19"/>
        <v>74051</v>
      </c>
      <c r="V162" s="41" t="str">
        <f>IF(VLOOKUP(A162,[17]FederalExpenditureReport!$E$3:$AE$237,26,FALSE)&gt;0,"Yes","No")</f>
        <v>No</v>
      </c>
      <c r="W162" s="40">
        <f t="shared" si="20"/>
        <v>74051</v>
      </c>
      <c r="X162" s="41">
        <f>VLOOKUP($A162,'[15]Compiled Income'!$B$5:$AI$268,24,FALSE)</f>
        <v>9000</v>
      </c>
      <c r="Y162" s="41">
        <f>VLOOKUP($A162,'[15]Compiled Income'!$B$5:$AI$268,28,FALSE)</f>
        <v>0</v>
      </c>
      <c r="Z162" s="41">
        <f>VLOOKUP($A162,'[15]Compiled Income'!$B$5:$AI$268,32,FALSE)</f>
        <v>0</v>
      </c>
      <c r="AA162" s="40">
        <f>VLOOKUP(A162,'[18]2016-17 Budget (June 2016)'!$C$7:$U$301,18,FALSE)</f>
        <v>258333</v>
      </c>
      <c r="AB162" s="40"/>
      <c r="AC162" s="40">
        <f t="shared" si="21"/>
        <v>258333</v>
      </c>
      <c r="AD162" s="40">
        <f>VLOOKUP($A162,'[18]2016-17 Budget (June 2016)'!$C$7:$U$301,10,FALSE)</f>
        <v>13790</v>
      </c>
      <c r="AE162" s="40">
        <f t="shared" si="22"/>
        <v>272123</v>
      </c>
      <c r="AF162" s="40">
        <f>VLOOKUP($A162,'[18]2016-17 Budget (June 2016)'!$C$7:$U$301,19,FALSE)</f>
        <v>72625</v>
      </c>
      <c r="AG162" s="40"/>
      <c r="AH162" s="40">
        <f t="shared" si="23"/>
        <v>72625</v>
      </c>
      <c r="AI162" s="40">
        <v>79446</v>
      </c>
    </row>
    <row r="163" spans="1:16359" ht="13.5" thickBot="1" x14ac:dyDescent="0.25">
      <c r="A163" s="37">
        <v>43694500128108</v>
      </c>
      <c r="B163" s="38" t="s">
        <v>351</v>
      </c>
      <c r="C163" s="39" t="s">
        <v>175</v>
      </c>
      <c r="D163" s="40"/>
      <c r="E163" s="40"/>
      <c r="F163" s="40">
        <v>0</v>
      </c>
      <c r="G163" s="40"/>
      <c r="H163" s="40">
        <f>VLOOKUP($A163,'[15]Compiled Income'!$B$5:$AI$268,9,FALSE)</f>
        <v>281198</v>
      </c>
      <c r="I163" s="40">
        <f>VLOOKUP(A163,'[15]Compiled Income'!$B$5:$AI$268,14,FALSE)</f>
        <v>4657</v>
      </c>
      <c r="J163" s="40">
        <f>VLOOKUP(A163,'[15]Compiled Income'!$B$5:$AI$268,15,FALSE)</f>
        <v>0</v>
      </c>
      <c r="K163" s="40">
        <f>VLOOKUP(A163,'[15]Compiled Income'!$B$5:$AI$268,16,FALSE)</f>
        <v>0</v>
      </c>
      <c r="L163" s="40">
        <f>VLOOKUP(A163,'[15]Compiled Income'!$B$5:$AI$268,12,FALSE)+VLOOKUP(A163,'[15]Compiled Income'!$B$5:$AI$268,13,FALSE)</f>
        <v>0</v>
      </c>
      <c r="M163" s="40">
        <f>VLOOKUP(A163,'[15]Compiled Income'!$B$5:$AI$268,10,FALSE)</f>
        <v>0</v>
      </c>
      <c r="N163" s="41">
        <f t="shared" si="16"/>
        <v>285855</v>
      </c>
      <c r="O163" s="42">
        <f>VLOOKUP(A163,'[16]2015-16 Budget (June 2016)'!$B$7:$K$270,10,FALSE)</f>
        <v>14693</v>
      </c>
      <c r="P163" s="42">
        <v>194</v>
      </c>
      <c r="Q163" s="41">
        <f t="shared" si="17"/>
        <v>14887</v>
      </c>
      <c r="R163" s="40">
        <f t="shared" si="18"/>
        <v>300742</v>
      </c>
      <c r="S163" s="40">
        <f>VLOOKUP($A163,'[15]Compiled Income'!$B$5:$AI$268,5,FALSE)</f>
        <v>71169</v>
      </c>
      <c r="T163" s="40">
        <f>VLOOKUP($A163,'[15]Compiled Income'!$B$5:$AI$268,6,FALSE)</f>
        <v>0</v>
      </c>
      <c r="U163" s="41">
        <f t="shared" si="19"/>
        <v>71169</v>
      </c>
      <c r="V163" s="41" t="str">
        <f>IF(VLOOKUP(A163,[17]FederalExpenditureReport!$E$3:$AE$237,26,FALSE)&gt;0,"Yes","No")</f>
        <v>No</v>
      </c>
      <c r="W163" s="40">
        <f t="shared" si="20"/>
        <v>71169</v>
      </c>
      <c r="X163" s="41">
        <f>VLOOKUP($A163,'[15]Compiled Income'!$B$5:$AI$268,24,FALSE)</f>
        <v>6000</v>
      </c>
      <c r="Y163" s="41">
        <f>VLOOKUP($A163,'[15]Compiled Income'!$B$5:$AI$268,28,FALSE)</f>
        <v>0</v>
      </c>
      <c r="Z163" s="41">
        <f>VLOOKUP($A163,'[15]Compiled Income'!$B$5:$AI$268,32,FALSE)</f>
        <v>0</v>
      </c>
      <c r="AA163" s="40">
        <f>VLOOKUP(A163,'[18]2016-17 Budget (June 2016)'!$C$7:$U$301,18,FALSE)</f>
        <v>271211</v>
      </c>
      <c r="AB163" s="40"/>
      <c r="AC163" s="40">
        <f t="shared" si="21"/>
        <v>271211</v>
      </c>
      <c r="AD163" s="40">
        <f>VLOOKUP($A163,'[18]2016-17 Budget (June 2016)'!$C$7:$U$301,10,FALSE)</f>
        <v>14493</v>
      </c>
      <c r="AE163" s="40">
        <f t="shared" si="22"/>
        <v>285704</v>
      </c>
      <c r="AF163" s="40">
        <f>VLOOKUP($A163,'[18]2016-17 Budget (June 2016)'!$C$7:$U$301,19,FALSE)</f>
        <v>76625</v>
      </c>
      <c r="AG163" s="40"/>
      <c r="AH163" s="40">
        <f t="shared" si="23"/>
        <v>76625</v>
      </c>
      <c r="AI163" s="40">
        <v>68345</v>
      </c>
    </row>
    <row r="164" spans="1:16359" ht="13.5" thickBot="1" x14ac:dyDescent="0.25">
      <c r="A164" s="37">
        <v>31750856118392</v>
      </c>
      <c r="B164" s="38" t="s">
        <v>352</v>
      </c>
      <c r="C164" s="39" t="s">
        <v>176</v>
      </c>
      <c r="D164" s="40"/>
      <c r="E164" s="40"/>
      <c r="F164" s="40">
        <v>0</v>
      </c>
      <c r="G164" s="40"/>
      <c r="H164" s="40">
        <f>VLOOKUP($A164,'[15]Compiled Income'!$B$5:$AI$268,9,FALSE)</f>
        <v>176410</v>
      </c>
      <c r="I164" s="40">
        <f>VLOOKUP(A164,'[15]Compiled Income'!$B$5:$AI$268,14,FALSE)</f>
        <v>3252</v>
      </c>
      <c r="J164" s="40">
        <f>VLOOKUP(A164,'[15]Compiled Income'!$B$5:$AI$268,15,FALSE)</f>
        <v>0</v>
      </c>
      <c r="K164" s="40">
        <f>VLOOKUP(A164,'[15]Compiled Income'!$B$5:$AI$268,16,FALSE)</f>
        <v>0</v>
      </c>
      <c r="L164" s="40">
        <f>VLOOKUP(A164,'[15]Compiled Income'!$B$5:$AI$268,12,FALSE)+VLOOKUP(A164,'[15]Compiled Income'!$B$5:$AI$268,13,FALSE)</f>
        <v>0</v>
      </c>
      <c r="M164" s="40">
        <f>VLOOKUP(A164,'[15]Compiled Income'!$B$5:$AI$268,10,FALSE)</f>
        <v>0</v>
      </c>
      <c r="N164" s="41">
        <f t="shared" si="16"/>
        <v>179662</v>
      </c>
      <c r="O164" s="42">
        <f>VLOOKUP(A164,'[16]2015-16 Budget (June 2016)'!$B$7:$K$270,10,FALSE)</f>
        <v>9272</v>
      </c>
      <c r="P164" s="42">
        <v>135</v>
      </c>
      <c r="Q164" s="41">
        <f t="shared" si="17"/>
        <v>9407</v>
      </c>
      <c r="R164" s="40">
        <f t="shared" si="18"/>
        <v>189069</v>
      </c>
      <c r="S164" s="40">
        <f>VLOOKUP($A164,'[15]Compiled Income'!$B$5:$AI$268,5,FALSE)</f>
        <v>46109</v>
      </c>
      <c r="T164" s="40">
        <f>VLOOKUP($A164,'[15]Compiled Income'!$B$5:$AI$268,6,FALSE)</f>
        <v>0</v>
      </c>
      <c r="U164" s="41">
        <f t="shared" si="19"/>
        <v>46109</v>
      </c>
      <c r="V164" s="41" t="str">
        <f>IF(VLOOKUP(A164,[17]FederalExpenditureReport!$E$3:$AE$237,26,FALSE)&gt;0,"Yes","No")</f>
        <v>No</v>
      </c>
      <c r="W164" s="40">
        <f t="shared" si="20"/>
        <v>46109</v>
      </c>
      <c r="X164" s="41">
        <f>VLOOKUP($A164,'[15]Compiled Income'!$B$5:$AI$268,24,FALSE)</f>
        <v>0</v>
      </c>
      <c r="Y164" s="41">
        <f>VLOOKUP($A164,'[15]Compiled Income'!$B$5:$AI$268,28,FALSE)</f>
        <v>0</v>
      </c>
      <c r="Z164" s="41">
        <f>VLOOKUP($A164,'[15]Compiled Income'!$B$5:$AI$268,32,FALSE)</f>
        <v>0</v>
      </c>
      <c r="AA164" s="40">
        <f>VLOOKUP(A164,'[18]2016-17 Budget (June 2016)'!$C$7:$U$301,18,FALSE)</f>
        <v>172393</v>
      </c>
      <c r="AB164" s="40"/>
      <c r="AC164" s="40">
        <f t="shared" si="21"/>
        <v>172393</v>
      </c>
      <c r="AD164" s="40">
        <f>VLOOKUP($A164,'[18]2016-17 Budget (June 2016)'!$C$7:$U$301,10,FALSE)</f>
        <v>9110</v>
      </c>
      <c r="AE164" s="40">
        <f t="shared" si="22"/>
        <v>181503</v>
      </c>
      <c r="AF164" s="40">
        <f>VLOOKUP($A164,'[18]2016-17 Budget (June 2016)'!$C$7:$U$301,19,FALSE)</f>
        <v>46250</v>
      </c>
      <c r="AG164" s="40"/>
      <c r="AH164" s="40">
        <f t="shared" si="23"/>
        <v>46250</v>
      </c>
      <c r="AI164" s="40">
        <v>47717</v>
      </c>
    </row>
    <row r="165" spans="1:16359" ht="13.5" thickBot="1" x14ac:dyDescent="0.25">
      <c r="A165" s="37">
        <v>31668520127928</v>
      </c>
      <c r="B165" s="38" t="s">
        <v>352</v>
      </c>
      <c r="C165" s="39" t="s">
        <v>177</v>
      </c>
      <c r="D165" s="40"/>
      <c r="E165" s="40"/>
      <c r="F165" s="40">
        <v>0</v>
      </c>
      <c r="G165" s="40"/>
      <c r="H165" s="40">
        <f>VLOOKUP($A165,'[15]Compiled Income'!$B$5:$AI$268,9,FALSE)</f>
        <v>491170</v>
      </c>
      <c r="I165" s="40">
        <f>VLOOKUP(A165,'[15]Compiled Income'!$B$5:$AI$268,14,FALSE)</f>
        <v>0</v>
      </c>
      <c r="J165" s="40">
        <f>VLOOKUP(A165,'[15]Compiled Income'!$B$5:$AI$268,15,FALSE)</f>
        <v>0</v>
      </c>
      <c r="K165" s="40">
        <f>VLOOKUP(A165,'[15]Compiled Income'!$B$5:$AI$268,16,FALSE)</f>
        <v>6000</v>
      </c>
      <c r="L165" s="40">
        <f>VLOOKUP(A165,'[15]Compiled Income'!$B$5:$AI$268,12,FALSE)+VLOOKUP(A165,'[15]Compiled Income'!$B$5:$AI$268,13,FALSE)</f>
        <v>0</v>
      </c>
      <c r="M165" s="40">
        <f>VLOOKUP(A165,'[15]Compiled Income'!$B$5:$AI$268,10,FALSE)</f>
        <v>0</v>
      </c>
      <c r="N165" s="41">
        <f t="shared" si="16"/>
        <v>497170</v>
      </c>
      <c r="O165" s="42">
        <f>VLOOKUP(A165,'[16]2015-16 Budget (June 2016)'!$B$7:$K$270,10,FALSE)</f>
        <v>24991</v>
      </c>
      <c r="P165" s="42">
        <v>0</v>
      </c>
      <c r="Q165" s="41">
        <f t="shared" si="17"/>
        <v>24991</v>
      </c>
      <c r="R165" s="40">
        <f t="shared" si="18"/>
        <v>522161</v>
      </c>
      <c r="S165" s="40">
        <f>VLOOKUP($A165,'[15]Compiled Income'!$B$5:$AI$268,5,FALSE)</f>
        <v>102619</v>
      </c>
      <c r="T165" s="40">
        <f>VLOOKUP($A165,'[15]Compiled Income'!$B$5:$AI$268,6,FALSE)</f>
        <v>0</v>
      </c>
      <c r="U165" s="41">
        <f t="shared" si="19"/>
        <v>102619</v>
      </c>
      <c r="V165" s="41" t="str">
        <f>IF(VLOOKUP(A165,[17]FederalExpenditureReport!$E$3:$AE$237,26,FALSE)&gt;0,"Yes","No")</f>
        <v>No</v>
      </c>
      <c r="W165" s="40">
        <f t="shared" si="20"/>
        <v>102619</v>
      </c>
      <c r="X165" s="41">
        <f>VLOOKUP($A165,'[15]Compiled Income'!$B$5:$AI$268,24,FALSE)</f>
        <v>48000</v>
      </c>
      <c r="Y165" s="41">
        <f>VLOOKUP($A165,'[15]Compiled Income'!$B$5:$AI$268,28,FALSE)</f>
        <v>0</v>
      </c>
      <c r="Z165" s="41">
        <f>VLOOKUP($A165,'[15]Compiled Income'!$B$5:$AI$268,32,FALSE)</f>
        <v>0</v>
      </c>
      <c r="AA165" s="40">
        <f>VLOOKUP(A165,'[18]2016-17 Budget (June 2016)'!$C$7:$U$301,18,FALSE)</f>
        <v>579321</v>
      </c>
      <c r="AB165" s="40"/>
      <c r="AC165" s="40">
        <f t="shared" si="21"/>
        <v>579321</v>
      </c>
      <c r="AD165" s="40">
        <f>VLOOKUP($A165,'[18]2016-17 Budget (June 2016)'!$C$7:$U$301,10,FALSE)</f>
        <v>29591</v>
      </c>
      <c r="AE165" s="40">
        <f t="shared" si="22"/>
        <v>608912</v>
      </c>
      <c r="AF165" s="40">
        <f>VLOOKUP($A165,'[18]2016-17 Budget (June 2016)'!$C$7:$U$301,19,FALSE)</f>
        <v>130875</v>
      </c>
      <c r="AG165" s="40"/>
      <c r="AH165" s="40">
        <f t="shared" si="23"/>
        <v>130875</v>
      </c>
      <c r="AI165" s="40">
        <v>0</v>
      </c>
    </row>
    <row r="166" spans="1:16359" ht="13.5" thickBot="1" x14ac:dyDescent="0.25">
      <c r="A166" s="37">
        <v>31750850114371</v>
      </c>
      <c r="B166" s="38" t="s">
        <v>352</v>
      </c>
      <c r="C166" s="39" t="s">
        <v>178</v>
      </c>
      <c r="D166" s="40"/>
      <c r="E166" s="40"/>
      <c r="F166" s="40">
        <v>0</v>
      </c>
      <c r="G166" s="40"/>
      <c r="H166" s="40">
        <f>VLOOKUP($A166,'[15]Compiled Income'!$B$5:$AI$268,9,FALSE)</f>
        <v>85820</v>
      </c>
      <c r="I166" s="40">
        <f>VLOOKUP(A166,'[15]Compiled Income'!$B$5:$AI$268,14,FALSE)</f>
        <v>1624</v>
      </c>
      <c r="J166" s="40">
        <f>VLOOKUP(A166,'[15]Compiled Income'!$B$5:$AI$268,15,FALSE)</f>
        <v>0</v>
      </c>
      <c r="K166" s="40">
        <f>VLOOKUP(A166,'[15]Compiled Income'!$B$5:$AI$268,16,FALSE)</f>
        <v>0</v>
      </c>
      <c r="L166" s="40">
        <f>VLOOKUP(A166,'[15]Compiled Income'!$B$5:$AI$268,12,FALSE)+VLOOKUP(A166,'[15]Compiled Income'!$B$5:$AI$268,13,FALSE)</f>
        <v>0</v>
      </c>
      <c r="M166" s="40">
        <f>VLOOKUP(A166,'[15]Compiled Income'!$B$5:$AI$268,10,FALSE)</f>
        <v>0</v>
      </c>
      <c r="N166" s="41">
        <f t="shared" si="16"/>
        <v>87444</v>
      </c>
      <c r="O166" s="42">
        <f>VLOOKUP(A166,'[16]2015-16 Budget (June 2016)'!$B$7:$K$270,10,FALSE)</f>
        <v>4490</v>
      </c>
      <c r="P166" s="42">
        <v>68</v>
      </c>
      <c r="Q166" s="41">
        <f t="shared" si="17"/>
        <v>4558</v>
      </c>
      <c r="R166" s="40">
        <f t="shared" si="18"/>
        <v>92002</v>
      </c>
      <c r="S166" s="40">
        <f>VLOOKUP($A166,'[15]Compiled Income'!$B$5:$AI$268,5,FALSE)</f>
        <v>21927</v>
      </c>
      <c r="T166" s="40">
        <f>VLOOKUP($A166,'[15]Compiled Income'!$B$5:$AI$268,6,FALSE)</f>
        <v>0</v>
      </c>
      <c r="U166" s="41">
        <f t="shared" si="19"/>
        <v>21927</v>
      </c>
      <c r="V166" s="41" t="str">
        <f>IF(VLOOKUP(A166,[17]FederalExpenditureReport!$E$3:$AE$237,26,FALSE)&gt;0,"Yes","No")</f>
        <v>No</v>
      </c>
      <c r="W166" s="40">
        <f t="shared" si="20"/>
        <v>21927</v>
      </c>
      <c r="X166" s="41">
        <f>VLOOKUP($A166,'[15]Compiled Income'!$B$5:$AI$268,24,FALSE)</f>
        <v>0</v>
      </c>
      <c r="Y166" s="41">
        <f>VLOOKUP($A166,'[15]Compiled Income'!$B$5:$AI$268,28,FALSE)</f>
        <v>0</v>
      </c>
      <c r="Z166" s="41">
        <f>VLOOKUP($A166,'[15]Compiled Income'!$B$5:$AI$268,32,FALSE)</f>
        <v>0</v>
      </c>
      <c r="AA166" s="40">
        <f>VLOOKUP(A166,'[18]2016-17 Budget (June 2016)'!$C$7:$U$301,18,FALSE)</f>
        <v>86226</v>
      </c>
      <c r="AB166" s="40"/>
      <c r="AC166" s="40">
        <f t="shared" si="21"/>
        <v>86226</v>
      </c>
      <c r="AD166" s="40">
        <f>VLOOKUP($A166,'[18]2016-17 Budget (June 2016)'!$C$7:$U$301,10,FALSE)</f>
        <v>4525</v>
      </c>
      <c r="AE166" s="40">
        <f t="shared" si="22"/>
        <v>90751</v>
      </c>
      <c r="AF166" s="40">
        <f>VLOOKUP($A166,'[18]2016-17 Budget (June 2016)'!$C$7:$U$301,19,FALSE)</f>
        <v>22375</v>
      </c>
      <c r="AG166" s="40"/>
      <c r="AH166" s="40">
        <f t="shared" si="23"/>
        <v>22375</v>
      </c>
      <c r="AI166" s="40">
        <v>23837</v>
      </c>
    </row>
    <row r="167" spans="1:16359" ht="13.5" thickBot="1" x14ac:dyDescent="0.25">
      <c r="A167" s="37">
        <v>31750850119487</v>
      </c>
      <c r="B167" s="38" t="s">
        <v>352</v>
      </c>
      <c r="C167" s="39" t="s">
        <v>179</v>
      </c>
      <c r="D167" s="40"/>
      <c r="E167" s="40"/>
      <c r="F167" s="40">
        <v>0</v>
      </c>
      <c r="G167" s="40"/>
      <c r="H167" s="40">
        <f>VLOOKUP($A167,'[15]Compiled Income'!$B$5:$AI$268,9,FALSE)</f>
        <v>339402</v>
      </c>
      <c r="I167" s="40">
        <f>VLOOKUP(A167,'[15]Compiled Income'!$B$5:$AI$268,14,FALSE)</f>
        <v>6174</v>
      </c>
      <c r="J167" s="40">
        <f>VLOOKUP(A167,'[15]Compiled Income'!$B$5:$AI$268,15,FALSE)</f>
        <v>0</v>
      </c>
      <c r="K167" s="40">
        <f>VLOOKUP(A167,'[15]Compiled Income'!$B$5:$AI$268,16,FALSE)</f>
        <v>0</v>
      </c>
      <c r="L167" s="40">
        <f>VLOOKUP(A167,'[15]Compiled Income'!$B$5:$AI$268,12,FALSE)+VLOOKUP(A167,'[15]Compiled Income'!$B$5:$AI$268,13,FALSE)</f>
        <v>0</v>
      </c>
      <c r="M167" s="40">
        <f>VLOOKUP(A167,'[15]Compiled Income'!$B$5:$AI$268,10,FALSE)</f>
        <v>0</v>
      </c>
      <c r="N167" s="41">
        <f t="shared" si="16"/>
        <v>345576</v>
      </c>
      <c r="O167" s="42">
        <f>VLOOKUP(A167,'[16]2015-16 Budget (June 2016)'!$B$7:$K$270,10,FALSE)</f>
        <v>17968</v>
      </c>
      <c r="P167" s="42">
        <v>257</v>
      </c>
      <c r="Q167" s="41">
        <f t="shared" si="17"/>
        <v>18225</v>
      </c>
      <c r="R167" s="40">
        <f t="shared" si="18"/>
        <v>363801</v>
      </c>
      <c r="S167" s="40">
        <f>VLOOKUP($A167,'[15]Compiled Income'!$B$5:$AI$268,5,FALSE)</f>
        <v>91718</v>
      </c>
      <c r="T167" s="40">
        <f>VLOOKUP($A167,'[15]Compiled Income'!$B$5:$AI$268,6,FALSE)</f>
        <v>0</v>
      </c>
      <c r="U167" s="41">
        <f t="shared" si="19"/>
        <v>91718</v>
      </c>
      <c r="V167" s="41" t="str">
        <f>IF(VLOOKUP(A167,[17]FederalExpenditureReport!$E$3:$AE$237,26,FALSE)&gt;0,"Yes","No")</f>
        <v>No</v>
      </c>
      <c r="W167" s="40">
        <f t="shared" si="20"/>
        <v>91718</v>
      </c>
      <c r="X167" s="41">
        <f>VLOOKUP($A167,'[15]Compiled Income'!$B$5:$AI$268,24,FALSE)</f>
        <v>8038</v>
      </c>
      <c r="Y167" s="41">
        <f>VLOOKUP($A167,'[15]Compiled Income'!$B$5:$AI$268,28,FALSE)</f>
        <v>0</v>
      </c>
      <c r="Z167" s="41">
        <f>VLOOKUP($A167,'[15]Compiled Income'!$B$5:$AI$268,32,FALSE)</f>
        <v>0</v>
      </c>
      <c r="AA167" s="40">
        <f>VLOOKUP(A167,'[18]2016-17 Budget (June 2016)'!$C$7:$U$301,18,FALSE)</f>
        <v>340342</v>
      </c>
      <c r="AB167" s="40"/>
      <c r="AC167" s="40">
        <f t="shared" si="21"/>
        <v>340342</v>
      </c>
      <c r="AD167" s="40">
        <f>VLOOKUP($A167,'[18]2016-17 Budget (June 2016)'!$C$7:$U$301,10,FALSE)</f>
        <v>18046</v>
      </c>
      <c r="AE167" s="40">
        <f t="shared" si="22"/>
        <v>358388</v>
      </c>
      <c r="AF167" s="40">
        <f>VLOOKUP($A167,'[18]2016-17 Budget (June 2016)'!$C$7:$U$301,19,FALSE)</f>
        <v>92750</v>
      </c>
      <c r="AG167" s="40"/>
      <c r="AH167" s="40">
        <f t="shared" si="23"/>
        <v>92750</v>
      </c>
      <c r="AI167" s="40">
        <v>90606</v>
      </c>
    </row>
    <row r="168" spans="1:16359" ht="13.5" thickBot="1" x14ac:dyDescent="0.25">
      <c r="A168" s="37">
        <v>37683386119168</v>
      </c>
      <c r="B168" s="38" t="s">
        <v>353</v>
      </c>
      <c r="C168" s="39" t="s">
        <v>180</v>
      </c>
      <c r="D168" s="40"/>
      <c r="E168" s="40"/>
      <c r="F168" s="40">
        <v>0</v>
      </c>
      <c r="G168" s="40"/>
      <c r="H168" s="40">
        <f>VLOOKUP($A168,'[15]Compiled Income'!$B$5:$AI$268,9,FALSE)</f>
        <v>209358</v>
      </c>
      <c r="I168" s="40">
        <f>VLOOKUP(A168,'[15]Compiled Income'!$B$5:$AI$268,14,FALSE)</f>
        <v>0</v>
      </c>
      <c r="J168" s="40">
        <f>VLOOKUP(A168,'[15]Compiled Income'!$B$5:$AI$268,15,FALSE)</f>
        <v>0</v>
      </c>
      <c r="K168" s="40">
        <f>VLOOKUP(A168,'[15]Compiled Income'!$B$5:$AI$268,16,FALSE)</f>
        <v>0</v>
      </c>
      <c r="L168" s="40">
        <f>VLOOKUP(A168,'[15]Compiled Income'!$B$5:$AI$268,12,FALSE)+VLOOKUP(A168,'[15]Compiled Income'!$B$5:$AI$268,13,FALSE)</f>
        <v>0</v>
      </c>
      <c r="M168" s="40">
        <f>VLOOKUP(A168,'[15]Compiled Income'!$B$5:$AI$268,10,FALSE)</f>
        <v>0</v>
      </c>
      <c r="N168" s="41">
        <f t="shared" si="16"/>
        <v>209358</v>
      </c>
      <c r="O168" s="42">
        <f>VLOOKUP(A168,'[16]2015-16 Budget (June 2016)'!$B$7:$K$270,10,FALSE)</f>
        <v>13934</v>
      </c>
      <c r="P168" s="42">
        <v>0</v>
      </c>
      <c r="Q168" s="41">
        <f t="shared" si="17"/>
        <v>13934</v>
      </c>
      <c r="R168" s="40">
        <f t="shared" si="18"/>
        <v>223292</v>
      </c>
      <c r="S168" s="40">
        <f>VLOOKUP($A168,'[15]Compiled Income'!$B$5:$AI$268,5,FALSE)</f>
        <v>57887</v>
      </c>
      <c r="T168" s="40">
        <f>VLOOKUP($A168,'[15]Compiled Income'!$B$5:$AI$268,6,FALSE)</f>
        <v>0</v>
      </c>
      <c r="U168" s="41">
        <f t="shared" si="19"/>
        <v>57887</v>
      </c>
      <c r="V168" s="41" t="str">
        <f>IF(VLOOKUP(A168,[17]FederalExpenditureReport!$E$3:$AE$237,26,FALSE)&gt;0,"Yes","No")</f>
        <v>No</v>
      </c>
      <c r="W168" s="40">
        <f t="shared" si="20"/>
        <v>57887</v>
      </c>
      <c r="X168" s="41">
        <f>VLOOKUP($A168,'[15]Compiled Income'!$B$5:$AI$268,24,FALSE)</f>
        <v>0</v>
      </c>
      <c r="Y168" s="41">
        <f>VLOOKUP($A168,'[15]Compiled Income'!$B$5:$AI$268,28,FALSE)</f>
        <v>0</v>
      </c>
      <c r="Z168" s="41">
        <f>VLOOKUP($A168,'[15]Compiled Income'!$B$5:$AI$268,32,FALSE)</f>
        <v>0</v>
      </c>
      <c r="AA168" s="40">
        <f>VLOOKUP(A168,'[18]2016-17 Budget (June 2016)'!$C$7:$U$301,18,FALSE)</f>
        <v>206319</v>
      </c>
      <c r="AB168" s="40"/>
      <c r="AC168" s="40">
        <f t="shared" si="21"/>
        <v>206319</v>
      </c>
      <c r="AD168" s="40">
        <f>VLOOKUP($A168,'[18]2016-17 Budget (June 2016)'!$C$7:$U$301,10,FALSE)</f>
        <v>10977</v>
      </c>
      <c r="AE168" s="40">
        <f t="shared" si="22"/>
        <v>217296</v>
      </c>
      <c r="AF168" s="40">
        <f>VLOOKUP($A168,'[18]2016-17 Budget (June 2016)'!$C$7:$U$301,19,FALSE)</f>
        <v>57125</v>
      </c>
      <c r="AG168" s="40"/>
      <c r="AH168" s="40">
        <f t="shared" si="23"/>
        <v>57125</v>
      </c>
      <c r="AI168" s="40">
        <v>57506</v>
      </c>
    </row>
    <row r="169" spans="1:16359" ht="13.5" thickBot="1" x14ac:dyDescent="0.25">
      <c r="A169" s="37">
        <v>37683380127654</v>
      </c>
      <c r="B169" s="38" t="s">
        <v>353</v>
      </c>
      <c r="C169" s="39" t="s">
        <v>181</v>
      </c>
      <c r="D169" s="40"/>
      <c r="E169" s="40"/>
      <c r="F169" s="40">
        <v>0</v>
      </c>
      <c r="G169" s="40"/>
      <c r="H169" s="40">
        <f>VLOOKUP($A169,'[15]Compiled Income'!$B$5:$AI$268,9,FALSE)</f>
        <v>98674</v>
      </c>
      <c r="I169" s="40">
        <f>VLOOKUP(A169,'[15]Compiled Income'!$B$5:$AI$268,14,FALSE)</f>
        <v>0</v>
      </c>
      <c r="J169" s="40">
        <f>VLOOKUP(A169,'[15]Compiled Income'!$B$5:$AI$268,15,FALSE)</f>
        <v>0</v>
      </c>
      <c r="K169" s="40">
        <f>VLOOKUP(A169,'[15]Compiled Income'!$B$5:$AI$268,16,FALSE)</f>
        <v>0</v>
      </c>
      <c r="L169" s="40">
        <f>VLOOKUP(A169,'[15]Compiled Income'!$B$5:$AI$268,12,FALSE)+VLOOKUP(A169,'[15]Compiled Income'!$B$5:$AI$268,13,FALSE)</f>
        <v>0</v>
      </c>
      <c r="M169" s="40">
        <f>VLOOKUP(A169,'[15]Compiled Income'!$B$5:$AI$268,10,FALSE)</f>
        <v>0</v>
      </c>
      <c r="N169" s="41">
        <f t="shared" si="16"/>
        <v>98674</v>
      </c>
      <c r="O169" s="42">
        <f>VLOOKUP(A169,'[16]2015-16 Budget (June 2016)'!$B$7:$K$270,10,FALSE)</f>
        <v>6250</v>
      </c>
      <c r="P169" s="42">
        <v>0</v>
      </c>
      <c r="Q169" s="41">
        <f t="shared" si="17"/>
        <v>6250</v>
      </c>
      <c r="R169" s="40">
        <f t="shared" si="18"/>
        <v>104924</v>
      </c>
      <c r="S169" s="40">
        <f>VLOOKUP($A169,'[15]Compiled Income'!$B$5:$AI$268,5,FALSE)</f>
        <v>19672</v>
      </c>
      <c r="T169" s="40">
        <f>VLOOKUP($A169,'[15]Compiled Income'!$B$5:$AI$268,6,FALSE)</f>
        <v>0</v>
      </c>
      <c r="U169" s="41">
        <f t="shared" si="19"/>
        <v>19672</v>
      </c>
      <c r="V169" s="41" t="str">
        <f>IF(VLOOKUP(A169,[17]FederalExpenditureReport!$E$3:$AE$237,26,FALSE)&gt;0,"Yes","No")</f>
        <v>No</v>
      </c>
      <c r="W169" s="40">
        <f t="shared" si="20"/>
        <v>19672</v>
      </c>
      <c r="X169" s="41">
        <f>VLOOKUP($A169,'[15]Compiled Income'!$B$5:$AI$268,24,FALSE)</f>
        <v>4585</v>
      </c>
      <c r="Y169" s="41">
        <f>VLOOKUP($A169,'[15]Compiled Income'!$B$5:$AI$268,28,FALSE)</f>
        <v>0</v>
      </c>
      <c r="Z169" s="41">
        <f>VLOOKUP($A169,'[15]Compiled Income'!$B$5:$AI$268,32,FALSE)</f>
        <v>0</v>
      </c>
      <c r="AA169" s="40">
        <f>VLOOKUP(A169,'[18]2016-17 Budget (June 2016)'!$C$7:$U$301,18,FALSE)</f>
        <v>124942</v>
      </c>
      <c r="AB169" s="40"/>
      <c r="AC169" s="40">
        <f t="shared" si="21"/>
        <v>124942</v>
      </c>
      <c r="AD169" s="40">
        <f>VLOOKUP($A169,'[18]2016-17 Budget (June 2016)'!$C$7:$U$301,10,FALSE)</f>
        <v>6341</v>
      </c>
      <c r="AE169" s="40">
        <f t="shared" si="22"/>
        <v>131283</v>
      </c>
      <c r="AF169" s="40">
        <f>VLOOKUP($A169,'[18]2016-17 Budget (June 2016)'!$C$7:$U$301,19,FALSE)</f>
        <v>27250</v>
      </c>
      <c r="AG169" s="40"/>
      <c r="AH169" s="40">
        <f t="shared" si="23"/>
        <v>27250</v>
      </c>
      <c r="AI169" s="40">
        <v>8583</v>
      </c>
    </row>
    <row r="170" spans="1:16359" ht="13.5" thickBot="1" x14ac:dyDescent="0.25">
      <c r="A170" s="37">
        <v>37683380121681</v>
      </c>
      <c r="B170" s="38" t="s">
        <v>354</v>
      </c>
      <c r="C170" s="39" t="s">
        <v>182</v>
      </c>
      <c r="D170" s="40"/>
      <c r="E170" s="40"/>
      <c r="F170" s="40">
        <v>0</v>
      </c>
      <c r="G170" s="40"/>
      <c r="H170" s="40">
        <f>VLOOKUP($A170,'[15]Compiled Income'!$B$5:$AI$268,9,FALSE)</f>
        <v>110210</v>
      </c>
      <c r="I170" s="40">
        <f>VLOOKUP(A170,'[15]Compiled Income'!$B$5:$AI$268,14,FALSE)</f>
        <v>1727</v>
      </c>
      <c r="J170" s="40">
        <f>VLOOKUP(A170,'[15]Compiled Income'!$B$5:$AI$268,15,FALSE)</f>
        <v>0</v>
      </c>
      <c r="K170" s="40">
        <f>VLOOKUP(A170,'[15]Compiled Income'!$B$5:$AI$268,16,FALSE)</f>
        <v>0</v>
      </c>
      <c r="L170" s="40">
        <f>VLOOKUP(A170,'[15]Compiled Income'!$B$5:$AI$268,12,FALSE)+VLOOKUP(A170,'[15]Compiled Income'!$B$5:$AI$268,13,FALSE)</f>
        <v>0</v>
      </c>
      <c r="M170" s="40">
        <f>VLOOKUP(A170,'[15]Compiled Income'!$B$5:$AI$268,10,FALSE)</f>
        <v>0</v>
      </c>
      <c r="N170" s="41">
        <f t="shared" si="16"/>
        <v>111937</v>
      </c>
      <c r="O170" s="42">
        <f>VLOOKUP(A170,'[16]2015-16 Budget (June 2016)'!$B$7:$K$270,10,FALSE)</f>
        <v>5738</v>
      </c>
      <c r="P170" s="42">
        <v>72</v>
      </c>
      <c r="Q170" s="41">
        <f t="shared" si="17"/>
        <v>5810</v>
      </c>
      <c r="R170" s="40">
        <f t="shared" si="18"/>
        <v>117747</v>
      </c>
      <c r="S170" s="40">
        <f>VLOOKUP($A170,'[15]Compiled Income'!$B$5:$AI$268,5,FALSE)</f>
        <v>28568</v>
      </c>
      <c r="T170" s="40">
        <f>VLOOKUP($A170,'[15]Compiled Income'!$B$5:$AI$268,6,FALSE)</f>
        <v>0</v>
      </c>
      <c r="U170" s="41">
        <f t="shared" si="19"/>
        <v>28568</v>
      </c>
      <c r="V170" s="41" t="str">
        <f>IF(VLOOKUP(A170,[17]FederalExpenditureReport!$E$3:$AE$237,26,FALSE)&gt;0,"Yes","No")</f>
        <v>No</v>
      </c>
      <c r="W170" s="40">
        <f t="shared" si="20"/>
        <v>28568</v>
      </c>
      <c r="X170" s="41">
        <f>VLOOKUP($A170,'[15]Compiled Income'!$B$5:$AI$268,24,FALSE)</f>
        <v>33000</v>
      </c>
      <c r="Y170" s="41">
        <f>VLOOKUP($A170,'[15]Compiled Income'!$B$5:$AI$268,28,FALSE)</f>
        <v>38280</v>
      </c>
      <c r="Z170" s="41">
        <f>VLOOKUP($A170,'[15]Compiled Income'!$B$5:$AI$268,32,FALSE)</f>
        <v>0</v>
      </c>
      <c r="AA170" s="40">
        <f>VLOOKUP(A170,'[18]2016-17 Budget (June 2016)'!$C$7:$U$301,18,FALSE)</f>
        <v>167798</v>
      </c>
      <c r="AB170" s="40"/>
      <c r="AC170" s="40">
        <f t="shared" si="21"/>
        <v>167798</v>
      </c>
      <c r="AD170" s="40">
        <f>VLOOKUP($A170,'[18]2016-17 Budget (June 2016)'!$C$7:$U$301,10,FALSE)</f>
        <v>8252</v>
      </c>
      <c r="AE170" s="40">
        <f t="shared" si="22"/>
        <v>176050</v>
      </c>
      <c r="AF170" s="40">
        <f>VLOOKUP($A170,'[18]2016-17 Budget (June 2016)'!$C$7:$U$301,19,FALSE)</f>
        <v>30250</v>
      </c>
      <c r="AG170" s="40"/>
      <c r="AH170" s="40">
        <f t="shared" si="23"/>
        <v>30250</v>
      </c>
      <c r="AI170" s="40">
        <v>25352</v>
      </c>
    </row>
    <row r="171" spans="1:16359" ht="13.5" thickBot="1" x14ac:dyDescent="0.25">
      <c r="A171" s="37">
        <v>37683380125583</v>
      </c>
      <c r="B171" s="38" t="s">
        <v>354</v>
      </c>
      <c r="C171" s="39" t="s">
        <v>183</v>
      </c>
      <c r="D171" s="40"/>
      <c r="E171" s="40"/>
      <c r="F171" s="40">
        <v>0</v>
      </c>
      <c r="G171" s="40"/>
      <c r="H171" s="40">
        <f>VLOOKUP($A171,'[15]Compiled Income'!$B$5:$AI$268,9,FALSE)</f>
        <v>39121</v>
      </c>
      <c r="I171" s="40">
        <f>VLOOKUP(A171,'[15]Compiled Income'!$B$5:$AI$268,14,FALSE)</f>
        <v>493</v>
      </c>
      <c r="J171" s="40">
        <f>VLOOKUP(A171,'[15]Compiled Income'!$B$5:$AI$268,15,FALSE)</f>
        <v>0</v>
      </c>
      <c r="K171" s="40">
        <f>VLOOKUP(A171,'[15]Compiled Income'!$B$5:$AI$268,16,FALSE)</f>
        <v>0</v>
      </c>
      <c r="L171" s="40">
        <f>VLOOKUP(A171,'[15]Compiled Income'!$B$5:$AI$268,12,FALSE)+VLOOKUP(A171,'[15]Compiled Income'!$B$5:$AI$268,13,FALSE)</f>
        <v>0</v>
      </c>
      <c r="M171" s="40">
        <f>VLOOKUP(A171,'[15]Compiled Income'!$B$5:$AI$268,10,FALSE)</f>
        <v>0</v>
      </c>
      <c r="N171" s="41">
        <f t="shared" si="16"/>
        <v>39614</v>
      </c>
      <c r="O171" s="42">
        <f>VLOOKUP(A171,'[16]2015-16 Budget (June 2016)'!$B$7:$K$270,10,FALSE)</f>
        <v>2064</v>
      </c>
      <c r="P171" s="42">
        <v>21</v>
      </c>
      <c r="Q171" s="41">
        <f t="shared" si="17"/>
        <v>2085</v>
      </c>
      <c r="R171" s="40">
        <f t="shared" si="18"/>
        <v>41699</v>
      </c>
      <c r="S171" s="40">
        <f>VLOOKUP($A171,'[15]Compiled Income'!$B$5:$AI$268,5,FALSE)</f>
        <v>10776</v>
      </c>
      <c r="T171" s="40">
        <f>VLOOKUP($A171,'[15]Compiled Income'!$B$5:$AI$268,6,FALSE)</f>
        <v>0</v>
      </c>
      <c r="U171" s="41">
        <f t="shared" si="19"/>
        <v>10776</v>
      </c>
      <c r="V171" s="41" t="str">
        <f>IF(VLOOKUP(A171,[17]FederalExpenditureReport!$E$3:$AE$237,26,FALSE)&gt;0,"Yes","No")</f>
        <v>No</v>
      </c>
      <c r="W171" s="40">
        <f t="shared" si="20"/>
        <v>10776</v>
      </c>
      <c r="X171" s="41">
        <f>VLOOKUP($A171,'[15]Compiled Income'!$B$5:$AI$268,24,FALSE)</f>
        <v>20205</v>
      </c>
      <c r="Y171" s="41">
        <f>VLOOKUP($A171,'[15]Compiled Income'!$B$5:$AI$268,28,FALSE)</f>
        <v>0</v>
      </c>
      <c r="Z171" s="41">
        <f>VLOOKUP($A171,'[15]Compiled Income'!$B$5:$AI$268,32,FALSE)</f>
        <v>0</v>
      </c>
      <c r="AA171" s="40"/>
      <c r="AB171" s="40"/>
      <c r="AC171" s="40">
        <f t="shared" si="21"/>
        <v>0</v>
      </c>
      <c r="AD171" s="40"/>
      <c r="AE171" s="40">
        <f t="shared" si="22"/>
        <v>0</v>
      </c>
      <c r="AF171" s="40"/>
      <c r="AG171" s="40"/>
      <c r="AH171" s="40">
        <f t="shared" si="23"/>
        <v>0</v>
      </c>
      <c r="AI171" s="40">
        <v>7246</v>
      </c>
    </row>
    <row r="172" spans="1:16359" ht="13.5" thickBot="1" x14ac:dyDescent="0.25">
      <c r="A172" s="37">
        <v>19768850132928</v>
      </c>
      <c r="B172" s="38" t="s">
        <v>355</v>
      </c>
      <c r="C172" s="39" t="s">
        <v>184</v>
      </c>
      <c r="D172" s="40"/>
      <c r="E172" s="40"/>
      <c r="F172" s="40">
        <v>0</v>
      </c>
      <c r="G172" s="40"/>
      <c r="H172" s="40">
        <f>VLOOKUP($A172,'[15]Compiled Income'!$B$5:$AI$268,9,FALSE)</f>
        <v>162740</v>
      </c>
      <c r="I172" s="40">
        <f>VLOOKUP(A172,'[15]Compiled Income'!$B$5:$AI$268,14,FALSE)</f>
        <v>0</v>
      </c>
      <c r="J172" s="40">
        <f>VLOOKUP(A172,'[15]Compiled Income'!$B$5:$AI$268,15,FALSE)</f>
        <v>0</v>
      </c>
      <c r="K172" s="40">
        <f>VLOOKUP(A172,'[15]Compiled Income'!$B$5:$AI$268,16,FALSE)</f>
        <v>0</v>
      </c>
      <c r="L172" s="40">
        <f>VLOOKUP(A172,'[15]Compiled Income'!$B$5:$AI$268,12,FALSE)+VLOOKUP(A172,'[15]Compiled Income'!$B$5:$AI$268,13,FALSE)</f>
        <v>0</v>
      </c>
      <c r="M172" s="40">
        <f>VLOOKUP(A172,'[15]Compiled Income'!$B$5:$AI$268,10,FALSE)</f>
        <v>0</v>
      </c>
      <c r="N172" s="41">
        <f t="shared" si="16"/>
        <v>162740</v>
      </c>
      <c r="O172" s="42">
        <f>VLOOKUP(A172,'[16]2015-16 Budget (June 2016)'!$B$7:$K$270,10,FALSE)</f>
        <v>9555</v>
      </c>
      <c r="P172" s="42">
        <v>0</v>
      </c>
      <c r="Q172" s="41">
        <f t="shared" si="17"/>
        <v>9555</v>
      </c>
      <c r="R172" s="40">
        <f t="shared" si="18"/>
        <v>172295</v>
      </c>
      <c r="S172" s="40">
        <f>VLOOKUP($A172,'[15]Compiled Income'!$B$5:$AI$268,5,FALSE)</f>
        <v>14033</v>
      </c>
      <c r="T172" s="40">
        <f>VLOOKUP($A172,'[15]Compiled Income'!$B$5:$AI$268,6,FALSE)</f>
        <v>0</v>
      </c>
      <c r="U172" s="41">
        <f t="shared" si="19"/>
        <v>14033</v>
      </c>
      <c r="V172" s="41" t="str">
        <f>IF(VLOOKUP(A172,[17]FederalExpenditureReport!$E$3:$AE$237,26,FALSE)&gt;0,"Yes","No")</f>
        <v>No</v>
      </c>
      <c r="W172" s="40">
        <f t="shared" si="20"/>
        <v>14033</v>
      </c>
      <c r="X172" s="41">
        <f>VLOOKUP($A172,'[15]Compiled Income'!$B$5:$AI$268,24,FALSE)</f>
        <v>15000</v>
      </c>
      <c r="Y172" s="41">
        <f>VLOOKUP($A172,'[15]Compiled Income'!$B$5:$AI$268,28,FALSE)</f>
        <v>0</v>
      </c>
      <c r="Z172" s="41">
        <f>VLOOKUP($A172,'[15]Compiled Income'!$B$5:$AI$268,32,FALSE)</f>
        <v>0</v>
      </c>
      <c r="AA172" s="40">
        <f>VLOOKUP(A172,'[18]2016-17 Budget (June 2016)'!$C$7:$U$301,18,FALSE)</f>
        <v>176826</v>
      </c>
      <c r="AB172" s="40"/>
      <c r="AC172" s="40">
        <f t="shared" si="21"/>
        <v>176826</v>
      </c>
      <c r="AD172" s="40">
        <f>VLOOKUP($A172,'[18]2016-17 Budget (June 2016)'!$C$7:$U$301,10,FALSE)</f>
        <v>9284</v>
      </c>
      <c r="AE172" s="40">
        <f t="shared" si="22"/>
        <v>186110</v>
      </c>
      <c r="AF172" s="40">
        <f>VLOOKUP($A172,'[18]2016-17 Budget (June 2016)'!$C$7:$U$301,19,FALSE)</f>
        <v>46000</v>
      </c>
      <c r="AG172" s="40"/>
      <c r="AH172" s="40">
        <f t="shared" si="23"/>
        <v>46000</v>
      </c>
      <c r="AI172" s="40">
        <v>0</v>
      </c>
    </row>
    <row r="173" spans="1:16359" ht="13.5" thickBot="1" x14ac:dyDescent="0.25">
      <c r="A173" s="37">
        <v>38684780118133</v>
      </c>
      <c r="B173" s="38" t="s">
        <v>356</v>
      </c>
      <c r="C173" s="39" t="s">
        <v>185</v>
      </c>
      <c r="D173" s="40">
        <v>20742.11</v>
      </c>
      <c r="E173" s="40"/>
      <c r="F173" s="40">
        <v>7392</v>
      </c>
      <c r="G173" s="40"/>
      <c r="H173" s="40">
        <f>VLOOKUP($A173,'[15]Compiled Income'!$B$5:$AI$268,9,FALSE)</f>
        <v>55658</v>
      </c>
      <c r="I173" s="40">
        <f>VLOOKUP(A173,'[15]Compiled Income'!$B$5:$AI$268,14,FALSE)</f>
        <v>0</v>
      </c>
      <c r="J173" s="40">
        <f>VLOOKUP(A173,'[15]Compiled Income'!$B$5:$AI$268,15,FALSE)</f>
        <v>0</v>
      </c>
      <c r="K173" s="40">
        <f>VLOOKUP(A173,'[15]Compiled Income'!$B$5:$AI$268,16,FALSE)</f>
        <v>0</v>
      </c>
      <c r="L173" s="40">
        <f>VLOOKUP(A173,'[15]Compiled Income'!$B$5:$AI$268,12,FALSE)+VLOOKUP(A173,'[15]Compiled Income'!$B$5:$AI$268,13,FALSE)</f>
        <v>-268</v>
      </c>
      <c r="M173" s="40">
        <f>VLOOKUP(A173,'[15]Compiled Income'!$B$5:$AI$268,10,FALSE)</f>
        <v>0</v>
      </c>
      <c r="N173" s="41">
        <f t="shared" si="16"/>
        <v>55390</v>
      </c>
      <c r="O173" s="42">
        <f>VLOOKUP(A173,'[16]2015-16 Budget (June 2016)'!$B$7:$K$270,10,FALSE)</f>
        <v>2704</v>
      </c>
      <c r="P173" s="42">
        <v>0</v>
      </c>
      <c r="Q173" s="41">
        <f t="shared" si="17"/>
        <v>2704</v>
      </c>
      <c r="R173" s="40">
        <f t="shared" si="18"/>
        <v>58094</v>
      </c>
      <c r="S173" s="40">
        <f>VLOOKUP($A173,'[15]Compiled Income'!$B$5:$AI$268,5,FALSE)</f>
        <v>0</v>
      </c>
      <c r="T173" s="40">
        <f>VLOOKUP($A173,'[15]Compiled Income'!$B$5:$AI$268,6,FALSE)</f>
        <v>0</v>
      </c>
      <c r="U173" s="41">
        <f t="shared" si="19"/>
        <v>0</v>
      </c>
      <c r="V173" s="41" t="s">
        <v>321</v>
      </c>
      <c r="W173" s="40">
        <f t="shared" si="20"/>
        <v>0</v>
      </c>
      <c r="X173" s="41">
        <f>VLOOKUP($A173,'[15]Compiled Income'!$B$5:$AI$268,24,FALSE)</f>
        <v>0</v>
      </c>
      <c r="Y173" s="41">
        <f>VLOOKUP($A173,'[15]Compiled Income'!$B$5:$AI$268,28,FALSE)</f>
        <v>0</v>
      </c>
      <c r="Z173" s="41">
        <f>VLOOKUP($A173,'[15]Compiled Income'!$B$5:$AI$268,32,FALSE)</f>
        <v>0</v>
      </c>
      <c r="AA173" s="40">
        <f>VLOOKUP(A173,'[18]2016-17 Budget (June 2016)'!$C$7:$U$301,18,FALSE)</f>
        <v>95761</v>
      </c>
      <c r="AB173" s="40"/>
      <c r="AC173" s="40">
        <f t="shared" si="21"/>
        <v>95761</v>
      </c>
      <c r="AD173" s="40">
        <f>VLOOKUP($A173,'[18]2016-17 Budget (June 2016)'!$C$7:$U$301,10,FALSE)</f>
        <v>4839</v>
      </c>
      <c r="AE173" s="40">
        <f t="shared" si="22"/>
        <v>100600</v>
      </c>
      <c r="AF173" s="40">
        <f>VLOOKUP($A173,'[18]2016-17 Budget (June 2016)'!$C$7:$U$301,19,FALSE)</f>
        <v>20375</v>
      </c>
      <c r="AG173" s="40"/>
      <c r="AH173" s="40">
        <f t="shared" si="23"/>
        <v>20375</v>
      </c>
      <c r="AI173" s="40">
        <v>19159</v>
      </c>
    </row>
    <row r="174" spans="1:16359" ht="13.5" thickBot="1" x14ac:dyDescent="0.25">
      <c r="A174" s="37">
        <v>38684780101774</v>
      </c>
      <c r="B174" s="38" t="s">
        <v>356</v>
      </c>
      <c r="C174" s="39" t="s">
        <v>186</v>
      </c>
      <c r="D174" s="40">
        <v>90609.289999999979</v>
      </c>
      <c r="E174" s="40"/>
      <c r="F174" s="40">
        <v>0</v>
      </c>
      <c r="G174" s="40"/>
      <c r="H174" s="40">
        <f>VLOOKUP($A174,'[15]Compiled Income'!$B$5:$AI$268,9,FALSE)</f>
        <v>156376</v>
      </c>
      <c r="I174" s="40">
        <f>VLOOKUP(A174,'[15]Compiled Income'!$B$5:$AI$268,14,FALSE)</f>
        <v>0</v>
      </c>
      <c r="J174" s="40">
        <f>VLOOKUP(A174,'[15]Compiled Income'!$B$5:$AI$268,15,FALSE)</f>
        <v>0</v>
      </c>
      <c r="K174" s="40">
        <f>VLOOKUP(A174,'[15]Compiled Income'!$B$5:$AI$268,16,FALSE)</f>
        <v>0</v>
      </c>
      <c r="L174" s="40">
        <f>VLOOKUP(A174,'[15]Compiled Income'!$B$5:$AI$268,12,FALSE)+VLOOKUP(A174,'[15]Compiled Income'!$B$5:$AI$268,13,FALSE)</f>
        <v>-912</v>
      </c>
      <c r="M174" s="40">
        <f>VLOOKUP(A174,'[15]Compiled Income'!$B$5:$AI$268,10,FALSE)</f>
        <v>0</v>
      </c>
      <c r="N174" s="41">
        <f t="shared" si="16"/>
        <v>155464</v>
      </c>
      <c r="O174" s="42">
        <f>VLOOKUP(A174,'[16]2015-16 Budget (June 2016)'!$B$7:$K$270,10,FALSE)</f>
        <v>6482</v>
      </c>
      <c r="P174" s="42">
        <v>0</v>
      </c>
      <c r="Q174" s="41">
        <f t="shared" si="17"/>
        <v>6482</v>
      </c>
      <c r="R174" s="40">
        <f t="shared" si="18"/>
        <v>161946</v>
      </c>
      <c r="S174" s="40">
        <f>VLOOKUP($A174,'[15]Compiled Income'!$B$5:$AI$268,5,FALSE)</f>
        <v>0</v>
      </c>
      <c r="T174" s="40">
        <f>VLOOKUP($A174,'[15]Compiled Income'!$B$5:$AI$268,6,FALSE)</f>
        <v>0</v>
      </c>
      <c r="U174" s="41">
        <f t="shared" si="19"/>
        <v>0</v>
      </c>
      <c r="V174" s="41" t="s">
        <v>321</v>
      </c>
      <c r="W174" s="40">
        <f t="shared" si="20"/>
        <v>0</v>
      </c>
      <c r="X174" s="41">
        <f>VLOOKUP($A174,'[15]Compiled Income'!$B$5:$AI$268,24,FALSE)</f>
        <v>3000</v>
      </c>
      <c r="Y174" s="41">
        <f>VLOOKUP($A174,'[15]Compiled Income'!$B$5:$AI$268,28,FALSE)</f>
        <v>0</v>
      </c>
      <c r="Z174" s="41">
        <f>VLOOKUP($A174,'[15]Compiled Income'!$B$5:$AI$268,32,FALSE)</f>
        <v>0</v>
      </c>
      <c r="AA174" s="40">
        <f>VLOOKUP(A174,'[18]2016-17 Budget (June 2016)'!$C$7:$U$301,18,FALSE)</f>
        <v>171927</v>
      </c>
      <c r="AB174" s="40"/>
      <c r="AC174" s="40">
        <f t="shared" si="21"/>
        <v>171927</v>
      </c>
      <c r="AD174" s="40">
        <f>VLOOKUP($A174,'[18]2016-17 Budget (June 2016)'!$C$7:$U$301,10,FALSE)</f>
        <v>9153</v>
      </c>
      <c r="AE174" s="40">
        <f t="shared" si="22"/>
        <v>181080</v>
      </c>
      <c r="AF174" s="40">
        <f>VLOOKUP($A174,'[18]2016-17 Budget (June 2016)'!$C$7:$U$301,19,FALSE)</f>
        <v>47750</v>
      </c>
      <c r="AG174" s="40"/>
      <c r="AH174" s="40">
        <f t="shared" si="23"/>
        <v>47750</v>
      </c>
      <c r="AI174" s="40">
        <v>60360</v>
      </c>
    </row>
    <row r="175" spans="1:16359" ht="13.5" thickBot="1" x14ac:dyDescent="0.25">
      <c r="A175" s="37">
        <v>38684780118141</v>
      </c>
      <c r="B175" s="38" t="s">
        <v>356</v>
      </c>
      <c r="C175" s="39" t="s">
        <v>187</v>
      </c>
      <c r="D175" s="40">
        <v>129469.47000000009</v>
      </c>
      <c r="E175" s="40"/>
      <c r="F175" s="40">
        <v>0</v>
      </c>
      <c r="G175" s="40"/>
      <c r="H175" s="40">
        <f>VLOOKUP($A175,'[15]Compiled Income'!$B$5:$AI$268,9,FALSE)</f>
        <v>733897</v>
      </c>
      <c r="I175" s="40">
        <f>VLOOKUP(A175,'[15]Compiled Income'!$B$5:$AI$268,14,FALSE)</f>
        <v>5982</v>
      </c>
      <c r="J175" s="40">
        <f>VLOOKUP(A175,'[15]Compiled Income'!$B$5:$AI$268,15,FALSE)</f>
        <v>0</v>
      </c>
      <c r="K175" s="40">
        <f>VLOOKUP(A175,'[15]Compiled Income'!$B$5:$AI$268,16,FALSE)</f>
        <v>0</v>
      </c>
      <c r="L175" s="40">
        <f>VLOOKUP(A175,'[15]Compiled Income'!$B$5:$AI$268,12,FALSE)+VLOOKUP(A175,'[15]Compiled Income'!$B$5:$AI$268,13,FALSE)</f>
        <v>-418</v>
      </c>
      <c r="M175" s="40">
        <f>VLOOKUP(A175,'[15]Compiled Income'!$B$5:$AI$268,10,FALSE)</f>
        <v>0</v>
      </c>
      <c r="N175" s="41">
        <f t="shared" si="16"/>
        <v>739461</v>
      </c>
      <c r="O175" s="42">
        <f>VLOOKUP(A175,'[16]2015-16 Budget (June 2016)'!$B$7:$K$270,10,FALSE)</f>
        <v>38152</v>
      </c>
      <c r="P175" s="42">
        <v>249</v>
      </c>
      <c r="Q175" s="41">
        <f t="shared" si="17"/>
        <v>38401</v>
      </c>
      <c r="R175" s="40">
        <f t="shared" si="18"/>
        <v>777862</v>
      </c>
      <c r="S175" s="40">
        <f>VLOOKUP($A175,'[15]Compiled Income'!$B$5:$AI$268,5,FALSE)</f>
        <v>178423</v>
      </c>
      <c r="T175" s="40">
        <f>VLOOKUP($A175,'[15]Compiled Income'!$B$5:$AI$268,6,FALSE)</f>
        <v>0</v>
      </c>
      <c r="U175" s="41">
        <f t="shared" si="19"/>
        <v>178423</v>
      </c>
      <c r="V175" s="41" t="str">
        <f>IF(VLOOKUP(A175,[17]FederalExpenditureReport!$E$3:$AE$237,26,FALSE)&gt;0,"Yes","No")</f>
        <v>No</v>
      </c>
      <c r="W175" s="40">
        <f t="shared" si="20"/>
        <v>178423</v>
      </c>
      <c r="X175" s="41">
        <f>VLOOKUP($A175,'[15]Compiled Income'!$B$5:$AI$268,24,FALSE)</f>
        <v>45000</v>
      </c>
      <c r="Y175" s="41">
        <f>VLOOKUP($A175,'[15]Compiled Income'!$B$5:$AI$268,28,FALSE)</f>
        <v>0</v>
      </c>
      <c r="Z175" s="41">
        <f>VLOOKUP($A175,'[15]Compiled Income'!$B$5:$AI$268,32,FALSE)</f>
        <v>0</v>
      </c>
      <c r="AA175" s="40">
        <f>VLOOKUP(A175,'[18]2016-17 Budget (June 2016)'!$C$7:$U$301,18,FALSE)</f>
        <v>714695</v>
      </c>
      <c r="AB175" s="40"/>
      <c r="AC175" s="40">
        <f t="shared" si="21"/>
        <v>714695</v>
      </c>
      <c r="AD175" s="40">
        <f>VLOOKUP($A175,'[18]2016-17 Budget (June 2016)'!$C$7:$U$301,10,FALSE)</f>
        <v>39805</v>
      </c>
      <c r="AE175" s="40">
        <f t="shared" si="22"/>
        <v>754500</v>
      </c>
      <c r="AF175" s="40">
        <f>VLOOKUP($A175,'[18]2016-17 Budget (June 2016)'!$C$7:$U$301,19,FALSE)</f>
        <v>240625</v>
      </c>
      <c r="AG175" s="40"/>
      <c r="AH175" s="40">
        <f t="shared" si="23"/>
        <v>240625</v>
      </c>
      <c r="AI175" s="40">
        <v>87788</v>
      </c>
    </row>
    <row r="176" spans="1:16359" s="22" customFormat="1" ht="13.5" thickBot="1" x14ac:dyDescent="0.25">
      <c r="A176" s="37">
        <v>34674390125591</v>
      </c>
      <c r="B176" s="38" t="s">
        <v>357</v>
      </c>
      <c r="C176" s="39" t="s">
        <v>188</v>
      </c>
      <c r="D176" s="40"/>
      <c r="E176" s="40"/>
      <c r="F176" s="40">
        <v>0</v>
      </c>
      <c r="G176" s="40"/>
      <c r="H176" s="40">
        <f>VLOOKUP($A176,'[15]Compiled Income'!$B$5:$AI$268,9,FALSE)</f>
        <v>56113</v>
      </c>
      <c r="I176" s="40">
        <f>VLOOKUP(A176,'[15]Compiled Income'!$B$5:$AI$268,14,FALSE)</f>
        <v>986</v>
      </c>
      <c r="J176" s="40">
        <f>VLOOKUP(A176,'[15]Compiled Income'!$B$5:$AI$268,15,FALSE)</f>
        <v>0</v>
      </c>
      <c r="K176" s="40">
        <f>VLOOKUP(A176,'[15]Compiled Income'!$B$5:$AI$268,16,FALSE)</f>
        <v>0</v>
      </c>
      <c r="L176" s="40">
        <f>VLOOKUP(A176,'[15]Compiled Income'!$B$5:$AI$268,12,FALSE)+VLOOKUP(A176,'[15]Compiled Income'!$B$5:$AI$268,13,FALSE)</f>
        <v>0</v>
      </c>
      <c r="M176" s="40">
        <f>VLOOKUP(A176,'[15]Compiled Income'!$B$5:$AI$268,10,FALSE)</f>
        <v>0</v>
      </c>
      <c r="N176" s="41">
        <f t="shared" si="16"/>
        <v>57099</v>
      </c>
      <c r="O176" s="42">
        <f>VLOOKUP(A176,'[16]2015-16 Budget (June 2016)'!$B$7:$K$270,10,FALSE)</f>
        <v>3037</v>
      </c>
      <c r="P176" s="42">
        <v>41</v>
      </c>
      <c r="Q176" s="41">
        <f t="shared" si="17"/>
        <v>3078</v>
      </c>
      <c r="R176" s="40">
        <f t="shared" si="18"/>
        <v>60177</v>
      </c>
      <c r="S176" s="40">
        <f>VLOOKUP($A176,'[15]Compiled Income'!$B$5:$AI$268,5,FALSE)</f>
        <v>16790</v>
      </c>
      <c r="T176" s="40">
        <f>VLOOKUP($A176,'[15]Compiled Income'!$B$5:$AI$268,6,FALSE)</f>
        <v>-16132.01</v>
      </c>
      <c r="U176" s="41">
        <f t="shared" si="19"/>
        <v>657.98999999999978</v>
      </c>
      <c r="V176" s="41" t="str">
        <f>IF(VLOOKUP(A176,[17]FederalExpenditureReport!$E$3:$AE$237,26,FALSE)&gt;0,"Yes","No")</f>
        <v>No</v>
      </c>
      <c r="W176" s="40">
        <f t="shared" si="20"/>
        <v>657.98999999999978</v>
      </c>
      <c r="X176" s="41">
        <f>VLOOKUP($A176,'[15]Compiled Income'!$B$5:$AI$268,24,FALSE)</f>
        <v>3000</v>
      </c>
      <c r="Y176" s="41">
        <f>VLOOKUP($A176,'[15]Compiled Income'!$B$5:$AI$268,28,FALSE)</f>
        <v>0</v>
      </c>
      <c r="Z176" s="41">
        <f>VLOOKUP($A176,'[15]Compiled Income'!$B$5:$AI$268,32,FALSE)</f>
        <v>0</v>
      </c>
      <c r="AA176" s="40">
        <f>VLOOKUP(A176,'[18]2016-17 Budget (June 2016)'!$C$7:$U$301,18,FALSE)</f>
        <v>53077</v>
      </c>
      <c r="AB176" s="40"/>
      <c r="AC176" s="40">
        <f t="shared" si="21"/>
        <v>53077</v>
      </c>
      <c r="AD176" s="40">
        <f>VLOOKUP($A176,'[18]2016-17 Budget (June 2016)'!$C$7:$U$301,10,FALSE)</f>
        <v>2857</v>
      </c>
      <c r="AE176" s="40">
        <f t="shared" si="22"/>
        <v>55934</v>
      </c>
      <c r="AF176" s="40">
        <f>VLOOKUP($A176,'[18]2016-17 Budget (June 2016)'!$C$7:$U$301,19,FALSE)</f>
        <v>15500</v>
      </c>
      <c r="AG176" s="40"/>
      <c r="AH176" s="40">
        <f t="shared" si="23"/>
        <v>15500</v>
      </c>
      <c r="AI176" s="40">
        <v>14466</v>
      </c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36"/>
      <c r="IO176" s="36"/>
      <c r="IP176" s="36"/>
      <c r="IQ176" s="36"/>
      <c r="IR176" s="36"/>
      <c r="IS176" s="36"/>
      <c r="IT176" s="36"/>
      <c r="IU176" s="36"/>
      <c r="IV176" s="36"/>
      <c r="IW176" s="36"/>
      <c r="IX176" s="36"/>
      <c r="IY176" s="36"/>
      <c r="IZ176" s="36"/>
      <c r="JA176" s="36"/>
      <c r="JB176" s="36"/>
      <c r="JC176" s="36"/>
      <c r="JD176" s="36"/>
      <c r="JE176" s="36"/>
      <c r="JF176" s="36"/>
      <c r="JG176" s="36"/>
      <c r="JH176" s="36"/>
      <c r="JI176" s="36"/>
      <c r="JJ176" s="36"/>
      <c r="JK176" s="36"/>
      <c r="JL176" s="36"/>
      <c r="JM176" s="36"/>
      <c r="JN176" s="36"/>
      <c r="JO176" s="36"/>
      <c r="JP176" s="36"/>
      <c r="JQ176" s="36"/>
      <c r="JR176" s="36"/>
      <c r="JS176" s="36"/>
      <c r="JT176" s="36"/>
      <c r="JU176" s="36"/>
      <c r="JV176" s="36"/>
      <c r="JW176" s="36"/>
      <c r="JX176" s="36"/>
      <c r="JY176" s="36"/>
      <c r="JZ176" s="36"/>
      <c r="KA176" s="36"/>
      <c r="KB176" s="36"/>
      <c r="KC176" s="36"/>
      <c r="KD176" s="36"/>
      <c r="KE176" s="36"/>
      <c r="KF176" s="36"/>
      <c r="KG176" s="36"/>
      <c r="KH176" s="36"/>
      <c r="KI176" s="36"/>
      <c r="KJ176" s="36"/>
      <c r="KK176" s="36"/>
      <c r="KL176" s="36"/>
      <c r="KM176" s="36"/>
      <c r="KN176" s="36"/>
      <c r="KO176" s="36"/>
      <c r="KP176" s="36"/>
      <c r="KQ176" s="36"/>
      <c r="KR176" s="36"/>
      <c r="KS176" s="36"/>
      <c r="KT176" s="36"/>
      <c r="KU176" s="36"/>
      <c r="KV176" s="36"/>
      <c r="KW176" s="36"/>
      <c r="KX176" s="36"/>
      <c r="KY176" s="36"/>
      <c r="KZ176" s="36"/>
      <c r="LA176" s="36"/>
      <c r="LB176" s="36"/>
      <c r="LC176" s="36"/>
      <c r="LD176" s="36"/>
      <c r="LE176" s="36"/>
      <c r="LF176" s="36"/>
      <c r="LG176" s="36"/>
      <c r="LH176" s="36"/>
      <c r="LI176" s="36"/>
      <c r="LJ176" s="36"/>
      <c r="LK176" s="36"/>
      <c r="LL176" s="36"/>
      <c r="LM176" s="36"/>
      <c r="LN176" s="36"/>
      <c r="LO176" s="36"/>
      <c r="LP176" s="36"/>
      <c r="LQ176" s="36"/>
      <c r="LR176" s="36"/>
      <c r="LS176" s="36"/>
      <c r="LT176" s="36"/>
      <c r="LU176" s="36"/>
      <c r="LV176" s="36"/>
      <c r="LW176" s="36"/>
      <c r="LX176" s="36"/>
      <c r="LY176" s="36"/>
      <c r="LZ176" s="36"/>
      <c r="MA176" s="36"/>
      <c r="MB176" s="36"/>
      <c r="MC176" s="36"/>
      <c r="MD176" s="36"/>
      <c r="ME176" s="36"/>
      <c r="MF176" s="36"/>
      <c r="MG176" s="36"/>
      <c r="MH176" s="36"/>
      <c r="MI176" s="36"/>
      <c r="MJ176" s="36"/>
      <c r="MK176" s="36"/>
      <c r="ML176" s="36"/>
      <c r="MM176" s="36"/>
      <c r="MN176" s="36"/>
      <c r="MO176" s="36"/>
      <c r="MP176" s="36"/>
      <c r="MQ176" s="36"/>
      <c r="MR176" s="36"/>
      <c r="MS176" s="36"/>
      <c r="MT176" s="36"/>
      <c r="MU176" s="36"/>
      <c r="MV176" s="36"/>
      <c r="MW176" s="36"/>
      <c r="MX176" s="36"/>
      <c r="MY176" s="36"/>
      <c r="MZ176" s="36"/>
      <c r="NA176" s="36"/>
      <c r="NB176" s="36"/>
      <c r="NC176" s="36"/>
      <c r="ND176" s="36"/>
      <c r="NE176" s="36"/>
      <c r="NF176" s="36"/>
      <c r="NG176" s="36"/>
      <c r="NH176" s="36"/>
      <c r="NI176" s="36"/>
      <c r="NJ176" s="36"/>
      <c r="NK176" s="36"/>
      <c r="NL176" s="36"/>
      <c r="NM176" s="36"/>
      <c r="NN176" s="36"/>
      <c r="NO176" s="36"/>
      <c r="NP176" s="36"/>
      <c r="NQ176" s="36"/>
      <c r="NR176" s="36"/>
      <c r="NS176" s="36"/>
      <c r="NT176" s="36"/>
      <c r="NU176" s="36"/>
      <c r="NV176" s="36"/>
      <c r="NW176" s="36"/>
      <c r="NX176" s="36"/>
      <c r="NY176" s="36"/>
      <c r="NZ176" s="36"/>
      <c r="OA176" s="36"/>
      <c r="OB176" s="36"/>
      <c r="OC176" s="36"/>
      <c r="OD176" s="36"/>
      <c r="OE176" s="36"/>
      <c r="OF176" s="36"/>
      <c r="OG176" s="36"/>
      <c r="OH176" s="36"/>
      <c r="OI176" s="36"/>
      <c r="OJ176" s="36"/>
      <c r="OK176" s="36"/>
      <c r="OL176" s="36"/>
      <c r="OM176" s="36"/>
      <c r="ON176" s="36"/>
      <c r="OO176" s="36"/>
      <c r="OP176" s="36"/>
      <c r="OQ176" s="36"/>
      <c r="OR176" s="36"/>
      <c r="OS176" s="36"/>
      <c r="OT176" s="36"/>
      <c r="OU176" s="36"/>
      <c r="OV176" s="36"/>
      <c r="OW176" s="36"/>
      <c r="OX176" s="36"/>
      <c r="OY176" s="36"/>
      <c r="OZ176" s="36"/>
      <c r="PA176" s="36"/>
      <c r="PB176" s="36"/>
      <c r="PC176" s="36"/>
      <c r="PD176" s="36"/>
      <c r="PE176" s="36"/>
      <c r="PF176" s="36"/>
      <c r="PG176" s="36"/>
      <c r="PH176" s="36"/>
      <c r="PI176" s="36"/>
      <c r="PJ176" s="36"/>
      <c r="PK176" s="36"/>
      <c r="PL176" s="36"/>
      <c r="PM176" s="36"/>
      <c r="PN176" s="36"/>
      <c r="PO176" s="36"/>
      <c r="PP176" s="36"/>
      <c r="PQ176" s="36"/>
      <c r="PR176" s="36"/>
      <c r="PS176" s="36"/>
      <c r="PT176" s="36"/>
      <c r="PU176" s="36"/>
      <c r="PV176" s="36"/>
      <c r="PW176" s="36"/>
      <c r="PX176" s="36"/>
      <c r="PY176" s="36"/>
      <c r="PZ176" s="36"/>
      <c r="QA176" s="36"/>
      <c r="QB176" s="36"/>
      <c r="QC176" s="36"/>
      <c r="QD176" s="36"/>
      <c r="QE176" s="36"/>
      <c r="QF176" s="36"/>
      <c r="QG176" s="36"/>
      <c r="QH176" s="36"/>
      <c r="QI176" s="36"/>
      <c r="QJ176" s="36"/>
      <c r="QK176" s="36"/>
      <c r="QL176" s="36"/>
      <c r="QM176" s="36"/>
      <c r="QN176" s="36"/>
      <c r="QO176" s="36"/>
      <c r="QP176" s="36"/>
      <c r="QQ176" s="36"/>
      <c r="QR176" s="36"/>
      <c r="QS176" s="36"/>
      <c r="QT176" s="36"/>
      <c r="QU176" s="36"/>
      <c r="QV176" s="36"/>
      <c r="QW176" s="36"/>
      <c r="QX176" s="36"/>
      <c r="QY176" s="36"/>
      <c r="QZ176" s="36"/>
      <c r="RA176" s="36"/>
      <c r="RB176" s="36"/>
      <c r="RC176" s="36"/>
      <c r="RD176" s="36"/>
      <c r="RE176" s="36"/>
      <c r="RF176" s="36"/>
      <c r="RG176" s="36"/>
      <c r="RH176" s="36"/>
      <c r="RI176" s="36"/>
      <c r="RJ176" s="36"/>
      <c r="RK176" s="36"/>
      <c r="RL176" s="36"/>
      <c r="RM176" s="36"/>
      <c r="RN176" s="36"/>
      <c r="RO176" s="36"/>
      <c r="RP176" s="36"/>
      <c r="RQ176" s="36"/>
      <c r="RR176" s="36"/>
      <c r="RS176" s="36"/>
      <c r="RT176" s="36"/>
      <c r="RU176" s="36"/>
      <c r="RV176" s="36"/>
      <c r="RW176" s="36"/>
      <c r="RX176" s="36"/>
      <c r="RY176" s="36"/>
      <c r="RZ176" s="36"/>
      <c r="SA176" s="36"/>
      <c r="SB176" s="36"/>
      <c r="SC176" s="36"/>
      <c r="SD176" s="36"/>
      <c r="SE176" s="36"/>
      <c r="SF176" s="36"/>
      <c r="SG176" s="36"/>
      <c r="SH176" s="36"/>
      <c r="SI176" s="36"/>
      <c r="SJ176" s="36"/>
      <c r="SK176" s="36"/>
      <c r="SL176" s="36"/>
      <c r="SM176" s="36"/>
      <c r="SN176" s="36"/>
      <c r="SO176" s="36"/>
      <c r="SP176" s="36"/>
      <c r="SQ176" s="36"/>
      <c r="SR176" s="36"/>
      <c r="SS176" s="36"/>
      <c r="ST176" s="36"/>
      <c r="SU176" s="36"/>
      <c r="SV176" s="36"/>
      <c r="SW176" s="36"/>
      <c r="SX176" s="36"/>
      <c r="SY176" s="36"/>
      <c r="SZ176" s="36"/>
      <c r="TA176" s="36"/>
      <c r="TB176" s="36"/>
      <c r="TC176" s="36"/>
      <c r="TD176" s="36"/>
      <c r="TE176" s="36"/>
      <c r="TF176" s="36"/>
      <c r="TG176" s="36"/>
      <c r="TH176" s="36"/>
      <c r="TI176" s="36"/>
      <c r="TJ176" s="36"/>
      <c r="TK176" s="36"/>
      <c r="TL176" s="36"/>
      <c r="TM176" s="36"/>
      <c r="TN176" s="36"/>
      <c r="TO176" s="36"/>
      <c r="TP176" s="36"/>
      <c r="TQ176" s="36"/>
      <c r="TR176" s="36"/>
      <c r="TS176" s="36"/>
      <c r="TT176" s="36"/>
      <c r="TU176" s="36"/>
      <c r="TV176" s="36"/>
      <c r="TW176" s="36"/>
      <c r="TX176" s="36"/>
      <c r="TY176" s="36"/>
      <c r="TZ176" s="36"/>
      <c r="UA176" s="36"/>
      <c r="UB176" s="36"/>
      <c r="UC176" s="36"/>
      <c r="UD176" s="36"/>
      <c r="UE176" s="36"/>
      <c r="UF176" s="36"/>
      <c r="UG176" s="36"/>
      <c r="UH176" s="36"/>
      <c r="UI176" s="36"/>
      <c r="UJ176" s="36"/>
      <c r="UK176" s="36"/>
      <c r="UL176" s="36"/>
      <c r="UM176" s="36"/>
      <c r="UN176" s="36"/>
      <c r="UO176" s="36"/>
      <c r="UP176" s="36"/>
      <c r="UQ176" s="36"/>
      <c r="UR176" s="36"/>
      <c r="US176" s="36"/>
      <c r="UT176" s="36"/>
      <c r="UU176" s="36"/>
      <c r="UV176" s="36"/>
      <c r="UW176" s="36"/>
      <c r="UX176" s="36"/>
      <c r="UY176" s="36"/>
      <c r="UZ176" s="36"/>
      <c r="VA176" s="36"/>
      <c r="VB176" s="36"/>
      <c r="VC176" s="36"/>
      <c r="VD176" s="36"/>
      <c r="VE176" s="36"/>
      <c r="VF176" s="36"/>
      <c r="VG176" s="36"/>
      <c r="VH176" s="36"/>
      <c r="VI176" s="36"/>
      <c r="VJ176" s="36"/>
      <c r="VK176" s="36"/>
      <c r="VL176" s="36"/>
      <c r="VM176" s="36"/>
      <c r="VN176" s="36"/>
      <c r="VO176" s="36"/>
      <c r="VP176" s="36"/>
      <c r="VQ176" s="36"/>
      <c r="VR176" s="36"/>
      <c r="VS176" s="36"/>
      <c r="VT176" s="36"/>
      <c r="VU176" s="36"/>
      <c r="VV176" s="36"/>
      <c r="VW176" s="36"/>
      <c r="VX176" s="36"/>
      <c r="VY176" s="36"/>
      <c r="VZ176" s="36"/>
      <c r="WA176" s="36"/>
      <c r="WB176" s="36"/>
      <c r="WC176" s="36"/>
      <c r="WD176" s="36"/>
      <c r="WE176" s="36"/>
      <c r="WF176" s="36"/>
      <c r="WG176" s="36"/>
      <c r="WH176" s="36"/>
      <c r="WI176" s="36"/>
      <c r="WJ176" s="36"/>
      <c r="WK176" s="36"/>
      <c r="WL176" s="36"/>
      <c r="WM176" s="36"/>
      <c r="WN176" s="36"/>
      <c r="WO176" s="36"/>
      <c r="WP176" s="36"/>
      <c r="WQ176" s="36"/>
      <c r="WR176" s="36"/>
      <c r="WS176" s="36"/>
      <c r="WT176" s="36"/>
      <c r="WU176" s="36"/>
      <c r="WV176" s="36"/>
      <c r="WW176" s="36"/>
      <c r="WX176" s="36"/>
      <c r="WY176" s="36"/>
      <c r="WZ176" s="36"/>
      <c r="XA176" s="36"/>
      <c r="XB176" s="36"/>
      <c r="XC176" s="36"/>
      <c r="XD176" s="36"/>
      <c r="XE176" s="36"/>
      <c r="XF176" s="36"/>
      <c r="XG176" s="36"/>
      <c r="XH176" s="36"/>
      <c r="XI176" s="36"/>
      <c r="XJ176" s="36"/>
      <c r="XK176" s="36"/>
      <c r="XL176" s="36"/>
      <c r="XM176" s="36"/>
      <c r="XN176" s="36"/>
      <c r="XO176" s="36"/>
      <c r="XP176" s="36"/>
      <c r="XQ176" s="36"/>
      <c r="XR176" s="36"/>
      <c r="XS176" s="36"/>
      <c r="XT176" s="36"/>
      <c r="XU176" s="36"/>
      <c r="XV176" s="36"/>
      <c r="XW176" s="36"/>
      <c r="XX176" s="36"/>
      <c r="XY176" s="36"/>
      <c r="XZ176" s="36"/>
      <c r="YA176" s="36"/>
      <c r="YB176" s="36"/>
      <c r="YC176" s="36"/>
      <c r="YD176" s="36"/>
      <c r="YE176" s="36"/>
      <c r="YF176" s="36"/>
      <c r="YG176" s="36"/>
      <c r="YH176" s="36"/>
      <c r="YI176" s="36"/>
      <c r="YJ176" s="36"/>
      <c r="YK176" s="36"/>
      <c r="YL176" s="36"/>
      <c r="YM176" s="36"/>
      <c r="YN176" s="36"/>
      <c r="YO176" s="36"/>
      <c r="YP176" s="36"/>
      <c r="YQ176" s="36"/>
      <c r="YR176" s="36"/>
      <c r="YS176" s="36"/>
      <c r="YT176" s="36"/>
      <c r="YU176" s="36"/>
      <c r="YV176" s="36"/>
      <c r="YW176" s="36"/>
      <c r="YX176" s="36"/>
      <c r="YY176" s="36"/>
      <c r="YZ176" s="36"/>
      <c r="ZA176" s="36"/>
      <c r="ZB176" s="36"/>
      <c r="ZC176" s="36"/>
      <c r="ZD176" s="36"/>
      <c r="ZE176" s="36"/>
      <c r="ZF176" s="36"/>
      <c r="ZG176" s="36"/>
      <c r="ZH176" s="36"/>
      <c r="ZI176" s="36"/>
      <c r="ZJ176" s="36"/>
      <c r="ZK176" s="36"/>
      <c r="ZL176" s="36"/>
      <c r="ZM176" s="36"/>
      <c r="ZN176" s="36"/>
      <c r="ZO176" s="36"/>
      <c r="ZP176" s="36"/>
      <c r="ZQ176" s="36"/>
      <c r="ZR176" s="36"/>
      <c r="ZS176" s="36"/>
      <c r="ZT176" s="36"/>
      <c r="ZU176" s="36"/>
      <c r="ZV176" s="36"/>
      <c r="ZW176" s="36"/>
      <c r="ZX176" s="36"/>
      <c r="ZY176" s="36"/>
      <c r="ZZ176" s="36"/>
      <c r="AAA176" s="36"/>
      <c r="AAB176" s="36"/>
      <c r="AAC176" s="36"/>
      <c r="AAD176" s="36"/>
      <c r="AAE176" s="36"/>
      <c r="AAF176" s="36"/>
      <c r="AAG176" s="36"/>
      <c r="AAH176" s="36"/>
      <c r="AAI176" s="36"/>
      <c r="AAJ176" s="36"/>
      <c r="AAK176" s="36"/>
      <c r="AAL176" s="36"/>
      <c r="AAM176" s="36"/>
      <c r="AAN176" s="36"/>
      <c r="AAO176" s="36"/>
      <c r="AAP176" s="36"/>
      <c r="AAQ176" s="36"/>
      <c r="AAR176" s="36"/>
      <c r="AAS176" s="36"/>
      <c r="AAT176" s="36"/>
      <c r="AAU176" s="36"/>
      <c r="AAV176" s="36"/>
      <c r="AAW176" s="36"/>
      <c r="AAX176" s="36"/>
      <c r="AAY176" s="36"/>
      <c r="AAZ176" s="36"/>
      <c r="ABA176" s="36"/>
      <c r="ABB176" s="36"/>
      <c r="ABC176" s="36"/>
      <c r="ABD176" s="36"/>
      <c r="ABE176" s="36"/>
      <c r="ABF176" s="36"/>
      <c r="ABG176" s="36"/>
      <c r="ABH176" s="36"/>
      <c r="ABI176" s="36"/>
      <c r="ABJ176" s="36"/>
      <c r="ABK176" s="36"/>
      <c r="ABL176" s="36"/>
      <c r="ABM176" s="36"/>
      <c r="ABN176" s="36"/>
      <c r="ABO176" s="36"/>
      <c r="ABP176" s="36"/>
      <c r="ABQ176" s="36"/>
      <c r="ABR176" s="36"/>
      <c r="ABS176" s="36"/>
      <c r="ABT176" s="36"/>
      <c r="ABU176" s="36"/>
      <c r="ABV176" s="36"/>
      <c r="ABW176" s="36"/>
      <c r="ABX176" s="36"/>
      <c r="ABY176" s="36"/>
      <c r="ABZ176" s="36"/>
      <c r="ACA176" s="36"/>
      <c r="ACB176" s="36"/>
      <c r="ACC176" s="36"/>
      <c r="ACD176" s="36"/>
      <c r="ACE176" s="36"/>
      <c r="ACF176" s="36"/>
      <c r="ACG176" s="36"/>
      <c r="ACH176" s="36"/>
      <c r="ACI176" s="36"/>
      <c r="ACJ176" s="36"/>
      <c r="ACK176" s="36"/>
      <c r="ACL176" s="36"/>
      <c r="ACM176" s="36"/>
      <c r="ACN176" s="36"/>
      <c r="ACO176" s="36"/>
      <c r="ACP176" s="36"/>
      <c r="ACQ176" s="36"/>
      <c r="ACR176" s="36"/>
      <c r="ACS176" s="36"/>
      <c r="ACT176" s="36"/>
      <c r="ACU176" s="36"/>
      <c r="ACV176" s="36"/>
      <c r="ACW176" s="36"/>
      <c r="ACX176" s="36"/>
      <c r="ACY176" s="36"/>
      <c r="ACZ176" s="36"/>
      <c r="ADA176" s="36"/>
      <c r="ADB176" s="36"/>
      <c r="ADC176" s="36"/>
      <c r="ADD176" s="36"/>
      <c r="ADE176" s="36"/>
      <c r="ADF176" s="36"/>
      <c r="ADG176" s="36"/>
      <c r="ADH176" s="36"/>
      <c r="ADI176" s="36"/>
      <c r="ADJ176" s="36"/>
      <c r="ADK176" s="36"/>
      <c r="ADL176" s="36"/>
      <c r="ADM176" s="36"/>
      <c r="ADN176" s="36"/>
      <c r="ADO176" s="36"/>
      <c r="ADP176" s="36"/>
      <c r="ADQ176" s="36"/>
      <c r="ADR176" s="36"/>
      <c r="ADS176" s="36"/>
      <c r="ADT176" s="36"/>
      <c r="ADU176" s="36"/>
      <c r="ADV176" s="36"/>
      <c r="ADW176" s="36"/>
      <c r="ADX176" s="36"/>
      <c r="ADY176" s="36"/>
      <c r="ADZ176" s="36"/>
      <c r="AEA176" s="36"/>
      <c r="AEB176" s="36"/>
      <c r="AEC176" s="36"/>
      <c r="AED176" s="36"/>
      <c r="AEE176" s="36"/>
      <c r="AEF176" s="36"/>
      <c r="AEG176" s="36"/>
      <c r="AEH176" s="36"/>
      <c r="AEI176" s="36"/>
      <c r="AEJ176" s="36"/>
      <c r="AEK176" s="36"/>
      <c r="AEL176" s="36"/>
      <c r="AEM176" s="36"/>
      <c r="AEN176" s="36"/>
      <c r="AEO176" s="36"/>
      <c r="AEP176" s="36"/>
      <c r="AEQ176" s="36"/>
      <c r="AER176" s="36"/>
      <c r="AES176" s="36"/>
      <c r="AET176" s="36"/>
      <c r="AEU176" s="36"/>
      <c r="AEV176" s="36"/>
      <c r="AEW176" s="36"/>
      <c r="AEX176" s="36"/>
      <c r="AEY176" s="36"/>
      <c r="AEZ176" s="36"/>
      <c r="AFA176" s="36"/>
      <c r="AFB176" s="36"/>
      <c r="AFC176" s="36"/>
      <c r="AFD176" s="36"/>
      <c r="AFE176" s="36"/>
      <c r="AFF176" s="36"/>
      <c r="AFG176" s="36"/>
      <c r="AFH176" s="36"/>
      <c r="AFI176" s="36"/>
      <c r="AFJ176" s="36"/>
      <c r="AFK176" s="36"/>
      <c r="AFL176" s="36"/>
      <c r="AFM176" s="36"/>
      <c r="AFN176" s="36"/>
      <c r="AFO176" s="36"/>
      <c r="AFP176" s="36"/>
      <c r="AFQ176" s="36"/>
      <c r="AFR176" s="36"/>
      <c r="AFS176" s="36"/>
      <c r="AFT176" s="36"/>
      <c r="AFU176" s="36"/>
      <c r="AFV176" s="36"/>
      <c r="AFW176" s="36"/>
      <c r="AFX176" s="36"/>
      <c r="AFY176" s="36"/>
      <c r="AFZ176" s="36"/>
      <c r="AGA176" s="36"/>
      <c r="AGB176" s="36"/>
      <c r="AGC176" s="36"/>
      <c r="AGD176" s="36"/>
      <c r="AGE176" s="36"/>
      <c r="AGF176" s="36"/>
      <c r="AGG176" s="36"/>
      <c r="AGH176" s="36"/>
      <c r="AGI176" s="36"/>
      <c r="AGJ176" s="36"/>
      <c r="AGK176" s="36"/>
      <c r="AGL176" s="36"/>
      <c r="AGM176" s="36"/>
      <c r="AGN176" s="36"/>
      <c r="AGO176" s="36"/>
      <c r="AGP176" s="36"/>
      <c r="AGQ176" s="36"/>
      <c r="AGR176" s="36"/>
      <c r="AGS176" s="36"/>
      <c r="AGT176" s="36"/>
      <c r="AGU176" s="36"/>
      <c r="AGV176" s="36"/>
      <c r="AGW176" s="36"/>
      <c r="AGX176" s="36"/>
      <c r="AGY176" s="36"/>
      <c r="AGZ176" s="36"/>
      <c r="AHA176" s="36"/>
      <c r="AHB176" s="36"/>
      <c r="AHC176" s="36"/>
      <c r="AHD176" s="36"/>
      <c r="AHE176" s="36"/>
      <c r="AHF176" s="36"/>
      <c r="AHG176" s="36"/>
      <c r="AHH176" s="36"/>
      <c r="AHI176" s="36"/>
      <c r="AHJ176" s="36"/>
      <c r="AHK176" s="36"/>
      <c r="AHL176" s="36"/>
      <c r="AHM176" s="36"/>
      <c r="AHN176" s="36"/>
      <c r="AHO176" s="36"/>
      <c r="AHP176" s="36"/>
      <c r="AHQ176" s="36"/>
      <c r="AHR176" s="36"/>
      <c r="AHS176" s="36"/>
      <c r="AHT176" s="36"/>
      <c r="AHU176" s="36"/>
      <c r="AHV176" s="36"/>
      <c r="AHW176" s="36"/>
      <c r="AHX176" s="36"/>
      <c r="AHY176" s="36"/>
      <c r="AHZ176" s="36"/>
      <c r="AIA176" s="36"/>
      <c r="AIB176" s="36"/>
      <c r="AIC176" s="36"/>
      <c r="AID176" s="36"/>
      <c r="AIE176" s="36"/>
      <c r="AIF176" s="36"/>
      <c r="AIG176" s="36"/>
      <c r="AIH176" s="36"/>
      <c r="AII176" s="36"/>
      <c r="AIJ176" s="36"/>
      <c r="AIK176" s="36"/>
      <c r="AIL176" s="36"/>
      <c r="AIM176" s="36"/>
      <c r="AIN176" s="36"/>
      <c r="AIO176" s="36"/>
      <c r="AIP176" s="36"/>
      <c r="AIQ176" s="36"/>
      <c r="AIR176" s="36"/>
      <c r="AIS176" s="36"/>
      <c r="AIT176" s="36"/>
      <c r="AIU176" s="36"/>
      <c r="AIV176" s="36"/>
      <c r="AIW176" s="36"/>
      <c r="AIX176" s="36"/>
      <c r="AIY176" s="36"/>
      <c r="AIZ176" s="36"/>
      <c r="AJA176" s="36"/>
      <c r="AJB176" s="36"/>
      <c r="AJC176" s="36"/>
      <c r="AJD176" s="36"/>
      <c r="AJE176" s="36"/>
      <c r="AJF176" s="36"/>
      <c r="AJG176" s="36"/>
      <c r="AJH176" s="36"/>
      <c r="AJI176" s="36"/>
      <c r="AJJ176" s="36"/>
      <c r="AJK176" s="36"/>
      <c r="AJL176" s="36"/>
      <c r="AJM176" s="36"/>
      <c r="AJN176" s="36"/>
      <c r="AJO176" s="36"/>
      <c r="AJP176" s="36"/>
      <c r="AJQ176" s="36"/>
      <c r="AJR176" s="36"/>
      <c r="AJS176" s="36"/>
      <c r="AJT176" s="36"/>
      <c r="AJU176" s="36"/>
      <c r="AJV176" s="36"/>
      <c r="AJW176" s="36"/>
      <c r="AJX176" s="36"/>
      <c r="AJY176" s="36"/>
      <c r="AJZ176" s="36"/>
      <c r="AKA176" s="36"/>
      <c r="AKB176" s="36"/>
      <c r="AKC176" s="36"/>
      <c r="AKD176" s="36"/>
      <c r="AKE176" s="36"/>
      <c r="AKF176" s="36"/>
      <c r="AKG176" s="36"/>
      <c r="AKH176" s="36"/>
      <c r="AKI176" s="36"/>
      <c r="AKJ176" s="36"/>
      <c r="AKK176" s="36"/>
      <c r="AKL176" s="36"/>
      <c r="AKM176" s="36"/>
      <c r="AKN176" s="36"/>
      <c r="AKO176" s="36"/>
      <c r="AKP176" s="36"/>
      <c r="AKQ176" s="36"/>
      <c r="AKR176" s="36"/>
      <c r="AKS176" s="36"/>
      <c r="AKT176" s="36"/>
      <c r="AKU176" s="36"/>
      <c r="AKV176" s="36"/>
      <c r="AKW176" s="36"/>
      <c r="AKX176" s="36"/>
      <c r="AKY176" s="36"/>
      <c r="AKZ176" s="36"/>
      <c r="ALA176" s="36"/>
      <c r="ALB176" s="36"/>
      <c r="ALC176" s="36"/>
      <c r="ALD176" s="36"/>
      <c r="ALE176" s="36"/>
      <c r="ALF176" s="36"/>
      <c r="ALG176" s="36"/>
      <c r="ALH176" s="36"/>
      <c r="ALI176" s="36"/>
      <c r="ALJ176" s="36"/>
      <c r="ALK176" s="36"/>
      <c r="ALL176" s="36"/>
      <c r="ALM176" s="36"/>
      <c r="ALN176" s="36"/>
      <c r="ALO176" s="36"/>
      <c r="ALP176" s="36"/>
      <c r="ALQ176" s="36"/>
      <c r="ALR176" s="36"/>
      <c r="ALS176" s="36"/>
      <c r="ALT176" s="36"/>
      <c r="ALU176" s="36"/>
      <c r="ALV176" s="36"/>
      <c r="ALW176" s="36"/>
      <c r="ALX176" s="36"/>
      <c r="ALY176" s="36"/>
      <c r="ALZ176" s="36"/>
      <c r="AMA176" s="36"/>
      <c r="AMB176" s="36"/>
      <c r="AMC176" s="36"/>
      <c r="AMD176" s="36"/>
      <c r="AME176" s="36"/>
      <c r="AMF176" s="36"/>
      <c r="AMG176" s="36"/>
      <c r="AMH176" s="36"/>
      <c r="AMI176" s="36"/>
      <c r="AMJ176" s="36"/>
      <c r="AMK176" s="36"/>
      <c r="AML176" s="36"/>
      <c r="AMM176" s="36"/>
      <c r="AMN176" s="36"/>
      <c r="AMO176" s="36"/>
      <c r="AMP176" s="36"/>
      <c r="AMQ176" s="36"/>
      <c r="AMR176" s="36"/>
      <c r="AMS176" s="36"/>
      <c r="AMT176" s="36"/>
      <c r="AMU176" s="36"/>
      <c r="AMV176" s="36"/>
      <c r="AMW176" s="36"/>
      <c r="AMX176" s="36"/>
      <c r="AMY176" s="36"/>
      <c r="AMZ176" s="36"/>
      <c r="ANA176" s="36"/>
      <c r="ANB176" s="36"/>
      <c r="ANC176" s="36"/>
      <c r="AND176" s="36"/>
      <c r="ANE176" s="36"/>
      <c r="ANF176" s="36"/>
      <c r="ANG176" s="36"/>
      <c r="ANH176" s="36"/>
      <c r="ANI176" s="36"/>
      <c r="ANJ176" s="36"/>
      <c r="ANK176" s="36"/>
      <c r="ANL176" s="36"/>
      <c r="ANM176" s="36"/>
      <c r="ANN176" s="36"/>
      <c r="ANO176" s="36"/>
      <c r="ANP176" s="36"/>
      <c r="ANQ176" s="36"/>
      <c r="ANR176" s="36"/>
      <c r="ANS176" s="36"/>
      <c r="ANT176" s="36"/>
      <c r="ANU176" s="36"/>
      <c r="ANV176" s="36"/>
      <c r="ANW176" s="36"/>
      <c r="ANX176" s="36"/>
      <c r="ANY176" s="36"/>
      <c r="ANZ176" s="36"/>
      <c r="AOA176" s="36"/>
      <c r="AOB176" s="36"/>
      <c r="AOC176" s="36"/>
      <c r="AOD176" s="36"/>
      <c r="AOE176" s="36"/>
      <c r="AOF176" s="36"/>
      <c r="AOG176" s="36"/>
      <c r="AOH176" s="36"/>
      <c r="AOI176" s="36"/>
      <c r="AOJ176" s="36"/>
      <c r="AOK176" s="36"/>
      <c r="AOL176" s="36"/>
      <c r="AOM176" s="36"/>
      <c r="AON176" s="36"/>
      <c r="AOO176" s="36"/>
      <c r="AOP176" s="36"/>
      <c r="AOQ176" s="36"/>
      <c r="AOR176" s="36"/>
      <c r="AOS176" s="36"/>
      <c r="AOT176" s="36"/>
      <c r="AOU176" s="36"/>
      <c r="AOV176" s="36"/>
      <c r="AOW176" s="36"/>
      <c r="AOX176" s="36"/>
      <c r="AOY176" s="36"/>
      <c r="AOZ176" s="36"/>
      <c r="APA176" s="36"/>
      <c r="APB176" s="36"/>
      <c r="APC176" s="36"/>
      <c r="APD176" s="36"/>
      <c r="APE176" s="36"/>
      <c r="APF176" s="36"/>
      <c r="APG176" s="36"/>
      <c r="APH176" s="36"/>
      <c r="API176" s="36"/>
      <c r="APJ176" s="36"/>
      <c r="APK176" s="36"/>
      <c r="APL176" s="36"/>
      <c r="APM176" s="36"/>
      <c r="APN176" s="36"/>
      <c r="APO176" s="36"/>
      <c r="APP176" s="36"/>
      <c r="APQ176" s="36"/>
      <c r="APR176" s="36"/>
      <c r="APS176" s="36"/>
      <c r="APT176" s="36"/>
      <c r="APU176" s="36"/>
      <c r="APV176" s="36"/>
      <c r="APW176" s="36"/>
      <c r="APX176" s="36"/>
      <c r="APY176" s="36"/>
      <c r="APZ176" s="36"/>
      <c r="AQA176" s="36"/>
      <c r="AQB176" s="36"/>
      <c r="AQC176" s="36"/>
      <c r="AQD176" s="36"/>
      <c r="AQE176" s="36"/>
      <c r="AQF176" s="36"/>
      <c r="AQG176" s="36"/>
      <c r="AQH176" s="36"/>
      <c r="AQI176" s="36"/>
      <c r="AQJ176" s="36"/>
      <c r="AQK176" s="36"/>
      <c r="AQL176" s="36"/>
      <c r="AQM176" s="36"/>
      <c r="AQN176" s="36"/>
      <c r="AQO176" s="36"/>
      <c r="AQP176" s="36"/>
      <c r="AQQ176" s="36"/>
      <c r="AQR176" s="36"/>
      <c r="AQS176" s="36"/>
      <c r="AQT176" s="36"/>
      <c r="AQU176" s="36"/>
      <c r="AQV176" s="36"/>
      <c r="AQW176" s="36"/>
      <c r="AQX176" s="36"/>
      <c r="AQY176" s="36"/>
      <c r="AQZ176" s="36"/>
      <c r="ARA176" s="36"/>
      <c r="ARB176" s="36"/>
      <c r="ARC176" s="36"/>
      <c r="ARD176" s="36"/>
      <c r="ARE176" s="36"/>
      <c r="ARF176" s="36"/>
      <c r="ARG176" s="36"/>
      <c r="ARH176" s="36"/>
      <c r="ARI176" s="36"/>
      <c r="ARJ176" s="36"/>
      <c r="ARK176" s="36"/>
      <c r="ARL176" s="36"/>
      <c r="ARM176" s="36"/>
      <c r="ARN176" s="36"/>
      <c r="ARO176" s="36"/>
      <c r="ARP176" s="36"/>
      <c r="ARQ176" s="36"/>
      <c r="ARR176" s="36"/>
      <c r="ARS176" s="36"/>
      <c r="ART176" s="36"/>
      <c r="ARU176" s="36"/>
      <c r="ARV176" s="36"/>
      <c r="ARW176" s="36"/>
      <c r="ARX176" s="36"/>
      <c r="ARY176" s="36"/>
      <c r="ARZ176" s="36"/>
      <c r="ASA176" s="36"/>
      <c r="ASB176" s="36"/>
      <c r="ASC176" s="36"/>
      <c r="ASD176" s="36"/>
      <c r="ASE176" s="36"/>
      <c r="ASF176" s="36"/>
      <c r="ASG176" s="36"/>
      <c r="ASH176" s="36"/>
      <c r="ASI176" s="36"/>
      <c r="ASJ176" s="36"/>
      <c r="ASK176" s="36"/>
      <c r="ASL176" s="36"/>
      <c r="ASM176" s="36"/>
      <c r="ASN176" s="36"/>
      <c r="ASO176" s="36"/>
      <c r="ASP176" s="36"/>
      <c r="ASQ176" s="36"/>
      <c r="ASR176" s="36"/>
      <c r="ASS176" s="36"/>
      <c r="AST176" s="36"/>
      <c r="ASU176" s="36"/>
      <c r="ASV176" s="36"/>
      <c r="ASW176" s="36"/>
      <c r="ASX176" s="36"/>
      <c r="ASY176" s="36"/>
      <c r="ASZ176" s="36"/>
      <c r="ATA176" s="36"/>
      <c r="ATB176" s="36"/>
      <c r="ATC176" s="36"/>
      <c r="ATD176" s="36"/>
      <c r="ATE176" s="36"/>
      <c r="ATF176" s="36"/>
      <c r="ATG176" s="36"/>
      <c r="ATH176" s="36"/>
      <c r="ATI176" s="36"/>
      <c r="ATJ176" s="36"/>
      <c r="ATK176" s="36"/>
      <c r="ATL176" s="36"/>
      <c r="ATM176" s="36"/>
      <c r="ATN176" s="36"/>
      <c r="ATO176" s="36"/>
      <c r="ATP176" s="36"/>
      <c r="ATQ176" s="36"/>
      <c r="ATR176" s="36"/>
      <c r="ATS176" s="36"/>
      <c r="ATT176" s="36"/>
      <c r="ATU176" s="36"/>
      <c r="ATV176" s="36"/>
      <c r="ATW176" s="36"/>
      <c r="ATX176" s="36"/>
      <c r="ATY176" s="36"/>
      <c r="ATZ176" s="36"/>
      <c r="AUA176" s="36"/>
      <c r="AUB176" s="36"/>
      <c r="AUC176" s="36"/>
      <c r="AUD176" s="36"/>
      <c r="AUE176" s="36"/>
      <c r="AUF176" s="36"/>
      <c r="AUG176" s="36"/>
      <c r="AUH176" s="36"/>
      <c r="AUI176" s="36"/>
      <c r="AUJ176" s="36"/>
      <c r="AUK176" s="36"/>
      <c r="AUL176" s="36"/>
      <c r="AUM176" s="36"/>
      <c r="AUN176" s="36"/>
      <c r="AUO176" s="36"/>
      <c r="AUP176" s="36"/>
      <c r="AUQ176" s="36"/>
      <c r="AUR176" s="36"/>
      <c r="AUS176" s="36"/>
      <c r="AUT176" s="36"/>
      <c r="AUU176" s="36"/>
      <c r="AUV176" s="36"/>
      <c r="AUW176" s="36"/>
      <c r="AUX176" s="36"/>
      <c r="AUY176" s="36"/>
      <c r="AUZ176" s="36"/>
      <c r="AVA176" s="36"/>
      <c r="AVB176" s="36"/>
      <c r="AVC176" s="36"/>
      <c r="AVD176" s="36"/>
      <c r="AVE176" s="36"/>
      <c r="AVF176" s="36"/>
      <c r="AVG176" s="36"/>
      <c r="AVH176" s="36"/>
      <c r="AVI176" s="36"/>
      <c r="AVJ176" s="36"/>
      <c r="AVK176" s="36"/>
      <c r="AVL176" s="36"/>
      <c r="AVM176" s="36"/>
      <c r="AVN176" s="36"/>
      <c r="AVO176" s="36"/>
      <c r="AVP176" s="36"/>
      <c r="AVQ176" s="36"/>
      <c r="AVR176" s="36"/>
      <c r="AVS176" s="36"/>
      <c r="AVT176" s="36"/>
      <c r="AVU176" s="36"/>
      <c r="AVV176" s="36"/>
      <c r="AVW176" s="36"/>
      <c r="AVX176" s="36"/>
      <c r="AVY176" s="36"/>
      <c r="AVZ176" s="36"/>
      <c r="AWA176" s="36"/>
      <c r="AWB176" s="36"/>
      <c r="AWC176" s="36"/>
      <c r="AWD176" s="36"/>
      <c r="AWE176" s="36"/>
      <c r="AWF176" s="36"/>
      <c r="AWG176" s="36"/>
      <c r="AWH176" s="36"/>
      <c r="AWI176" s="36"/>
      <c r="AWJ176" s="36"/>
      <c r="AWK176" s="36"/>
      <c r="AWL176" s="36"/>
      <c r="AWM176" s="36"/>
      <c r="AWN176" s="36"/>
      <c r="AWO176" s="36"/>
      <c r="AWP176" s="36"/>
      <c r="AWQ176" s="36"/>
      <c r="AWR176" s="36"/>
      <c r="AWS176" s="36"/>
      <c r="AWT176" s="36"/>
      <c r="AWU176" s="36"/>
      <c r="AWV176" s="36"/>
      <c r="AWW176" s="36"/>
      <c r="AWX176" s="36"/>
      <c r="AWY176" s="36"/>
      <c r="AWZ176" s="36"/>
      <c r="AXA176" s="36"/>
      <c r="AXB176" s="36"/>
      <c r="AXC176" s="36"/>
      <c r="AXD176" s="36"/>
      <c r="AXE176" s="36"/>
      <c r="AXF176" s="36"/>
      <c r="AXG176" s="36"/>
      <c r="AXH176" s="36"/>
      <c r="AXI176" s="36"/>
      <c r="AXJ176" s="36"/>
      <c r="AXK176" s="36"/>
      <c r="AXL176" s="36"/>
      <c r="AXM176" s="36"/>
      <c r="AXN176" s="36"/>
      <c r="AXO176" s="36"/>
      <c r="AXP176" s="36"/>
      <c r="AXQ176" s="36"/>
      <c r="AXR176" s="36"/>
      <c r="AXS176" s="36"/>
      <c r="AXT176" s="36"/>
      <c r="AXU176" s="36"/>
      <c r="AXV176" s="36"/>
      <c r="AXW176" s="36"/>
      <c r="AXX176" s="36"/>
      <c r="AXY176" s="36"/>
      <c r="AXZ176" s="36"/>
      <c r="AYA176" s="36"/>
      <c r="AYB176" s="36"/>
      <c r="AYC176" s="36"/>
      <c r="AYD176" s="36"/>
      <c r="AYE176" s="36"/>
      <c r="AYF176" s="36"/>
      <c r="AYG176" s="36"/>
      <c r="AYH176" s="36"/>
      <c r="AYI176" s="36"/>
      <c r="AYJ176" s="36"/>
      <c r="AYK176" s="36"/>
      <c r="AYL176" s="36"/>
      <c r="AYM176" s="36"/>
      <c r="AYN176" s="36"/>
      <c r="AYO176" s="36"/>
      <c r="AYP176" s="36"/>
      <c r="AYQ176" s="36"/>
      <c r="AYR176" s="36"/>
      <c r="AYS176" s="36"/>
      <c r="AYT176" s="36"/>
      <c r="AYU176" s="36"/>
      <c r="AYV176" s="36"/>
      <c r="AYW176" s="36"/>
      <c r="AYX176" s="36"/>
      <c r="AYY176" s="36"/>
      <c r="AYZ176" s="36"/>
      <c r="AZA176" s="36"/>
      <c r="AZB176" s="36"/>
      <c r="AZC176" s="36"/>
      <c r="AZD176" s="36"/>
      <c r="AZE176" s="36"/>
      <c r="AZF176" s="36"/>
      <c r="AZG176" s="36"/>
      <c r="AZH176" s="36"/>
      <c r="AZI176" s="36"/>
      <c r="AZJ176" s="36"/>
      <c r="AZK176" s="36"/>
      <c r="AZL176" s="36"/>
      <c r="AZM176" s="36"/>
      <c r="AZN176" s="36"/>
      <c r="AZO176" s="36"/>
      <c r="AZP176" s="36"/>
      <c r="AZQ176" s="36"/>
      <c r="AZR176" s="36"/>
      <c r="AZS176" s="36"/>
      <c r="AZT176" s="36"/>
      <c r="AZU176" s="36"/>
      <c r="AZV176" s="36"/>
      <c r="AZW176" s="36"/>
      <c r="AZX176" s="36"/>
      <c r="AZY176" s="36"/>
      <c r="AZZ176" s="36"/>
      <c r="BAA176" s="36"/>
      <c r="BAB176" s="36"/>
      <c r="BAC176" s="36"/>
      <c r="BAD176" s="36"/>
      <c r="BAE176" s="36"/>
      <c r="BAF176" s="36"/>
      <c r="BAG176" s="36"/>
      <c r="BAH176" s="36"/>
      <c r="BAI176" s="36"/>
      <c r="BAJ176" s="36"/>
      <c r="BAK176" s="36"/>
      <c r="BAL176" s="36"/>
      <c r="BAM176" s="36"/>
      <c r="BAN176" s="36"/>
      <c r="BAO176" s="36"/>
      <c r="BAP176" s="36"/>
      <c r="BAQ176" s="36"/>
      <c r="BAR176" s="36"/>
      <c r="BAS176" s="36"/>
      <c r="BAT176" s="36"/>
      <c r="BAU176" s="36"/>
      <c r="BAV176" s="36"/>
      <c r="BAW176" s="36"/>
      <c r="BAX176" s="36"/>
      <c r="BAY176" s="36"/>
      <c r="BAZ176" s="36"/>
      <c r="BBA176" s="36"/>
      <c r="BBB176" s="36"/>
      <c r="BBC176" s="36"/>
      <c r="BBD176" s="36"/>
      <c r="BBE176" s="36"/>
      <c r="BBF176" s="36"/>
      <c r="BBG176" s="36"/>
      <c r="BBH176" s="36"/>
      <c r="BBI176" s="36"/>
      <c r="BBJ176" s="36"/>
      <c r="BBK176" s="36"/>
      <c r="BBL176" s="36"/>
      <c r="BBM176" s="36"/>
      <c r="BBN176" s="36"/>
      <c r="BBO176" s="36"/>
      <c r="BBP176" s="36"/>
      <c r="BBQ176" s="36"/>
      <c r="BBR176" s="36"/>
      <c r="BBS176" s="36"/>
      <c r="BBT176" s="36"/>
      <c r="BBU176" s="36"/>
      <c r="BBV176" s="36"/>
      <c r="BBW176" s="36"/>
      <c r="BBX176" s="36"/>
      <c r="BBY176" s="36"/>
      <c r="BBZ176" s="36"/>
      <c r="BCA176" s="36"/>
      <c r="BCB176" s="36"/>
      <c r="BCC176" s="36"/>
      <c r="BCD176" s="36"/>
      <c r="BCE176" s="36"/>
      <c r="BCF176" s="36"/>
      <c r="BCG176" s="36"/>
      <c r="BCH176" s="36"/>
      <c r="BCI176" s="36"/>
      <c r="BCJ176" s="36"/>
      <c r="BCK176" s="36"/>
      <c r="BCL176" s="36"/>
      <c r="BCM176" s="36"/>
      <c r="BCN176" s="36"/>
      <c r="BCO176" s="36"/>
      <c r="BCP176" s="36"/>
      <c r="BCQ176" s="36"/>
      <c r="BCR176" s="36"/>
      <c r="BCS176" s="36"/>
      <c r="BCT176" s="36"/>
      <c r="BCU176" s="36"/>
      <c r="BCV176" s="36"/>
      <c r="BCW176" s="36"/>
      <c r="BCX176" s="36"/>
      <c r="BCY176" s="36"/>
      <c r="BCZ176" s="36"/>
      <c r="BDA176" s="36"/>
      <c r="BDB176" s="36"/>
      <c r="BDC176" s="36"/>
      <c r="BDD176" s="36"/>
      <c r="BDE176" s="36"/>
      <c r="BDF176" s="36"/>
      <c r="BDG176" s="36"/>
      <c r="BDH176" s="36"/>
      <c r="BDI176" s="36"/>
      <c r="BDJ176" s="36"/>
      <c r="BDK176" s="36"/>
      <c r="BDL176" s="36"/>
      <c r="BDM176" s="36"/>
      <c r="BDN176" s="36"/>
      <c r="BDO176" s="36"/>
      <c r="BDP176" s="36"/>
      <c r="BDQ176" s="36"/>
      <c r="BDR176" s="36"/>
      <c r="BDS176" s="36"/>
      <c r="BDT176" s="36"/>
      <c r="BDU176" s="36"/>
      <c r="BDV176" s="36"/>
      <c r="BDW176" s="36"/>
      <c r="BDX176" s="36"/>
      <c r="BDY176" s="36"/>
      <c r="BDZ176" s="36"/>
      <c r="BEA176" s="36"/>
      <c r="BEB176" s="36"/>
      <c r="BEC176" s="36"/>
      <c r="BED176" s="36"/>
      <c r="BEE176" s="36"/>
      <c r="BEF176" s="36"/>
      <c r="BEG176" s="36"/>
      <c r="BEH176" s="36"/>
      <c r="BEI176" s="36"/>
      <c r="BEJ176" s="36"/>
      <c r="BEK176" s="36"/>
      <c r="BEL176" s="36"/>
      <c r="BEM176" s="36"/>
      <c r="BEN176" s="36"/>
      <c r="BEO176" s="36"/>
      <c r="BEP176" s="36"/>
      <c r="BEQ176" s="36"/>
      <c r="BER176" s="36"/>
      <c r="BES176" s="36"/>
      <c r="BET176" s="36"/>
      <c r="BEU176" s="36"/>
      <c r="BEV176" s="36"/>
      <c r="BEW176" s="36"/>
      <c r="BEX176" s="36"/>
      <c r="BEY176" s="36"/>
      <c r="BEZ176" s="36"/>
      <c r="BFA176" s="36"/>
      <c r="BFB176" s="36"/>
      <c r="BFC176" s="36"/>
      <c r="BFD176" s="36"/>
      <c r="BFE176" s="36"/>
      <c r="BFF176" s="36"/>
      <c r="BFG176" s="36"/>
      <c r="BFH176" s="36"/>
      <c r="BFI176" s="36"/>
      <c r="BFJ176" s="36"/>
      <c r="BFK176" s="36"/>
      <c r="BFL176" s="36"/>
      <c r="BFM176" s="36"/>
      <c r="BFN176" s="36"/>
      <c r="BFO176" s="36"/>
      <c r="BFP176" s="36"/>
      <c r="BFQ176" s="36"/>
      <c r="BFR176" s="36"/>
      <c r="BFS176" s="36"/>
      <c r="BFT176" s="36"/>
      <c r="BFU176" s="36"/>
      <c r="BFV176" s="36"/>
      <c r="BFW176" s="36"/>
      <c r="BFX176" s="36"/>
      <c r="BFY176" s="36"/>
      <c r="BFZ176" s="36"/>
      <c r="BGA176" s="36"/>
      <c r="BGB176" s="36"/>
      <c r="BGC176" s="36"/>
      <c r="BGD176" s="36"/>
      <c r="BGE176" s="36"/>
      <c r="BGF176" s="36"/>
      <c r="BGG176" s="36"/>
      <c r="BGH176" s="36"/>
      <c r="BGI176" s="36"/>
      <c r="BGJ176" s="36"/>
      <c r="BGK176" s="36"/>
      <c r="BGL176" s="36"/>
      <c r="BGM176" s="36"/>
      <c r="BGN176" s="36"/>
      <c r="BGO176" s="36"/>
      <c r="BGP176" s="36"/>
      <c r="BGQ176" s="36"/>
      <c r="BGR176" s="36"/>
      <c r="BGS176" s="36"/>
      <c r="BGT176" s="36"/>
      <c r="BGU176" s="36"/>
      <c r="BGV176" s="36"/>
      <c r="BGW176" s="36"/>
      <c r="BGX176" s="36"/>
      <c r="BGY176" s="36"/>
      <c r="BGZ176" s="36"/>
      <c r="BHA176" s="36"/>
      <c r="BHB176" s="36"/>
      <c r="BHC176" s="36"/>
      <c r="BHD176" s="36"/>
      <c r="BHE176" s="36"/>
      <c r="BHF176" s="36"/>
      <c r="BHG176" s="36"/>
      <c r="BHH176" s="36"/>
      <c r="BHI176" s="36"/>
      <c r="BHJ176" s="36"/>
      <c r="BHK176" s="36"/>
      <c r="BHL176" s="36"/>
      <c r="BHM176" s="36"/>
      <c r="BHN176" s="36"/>
      <c r="BHO176" s="36"/>
      <c r="BHP176" s="36"/>
      <c r="BHQ176" s="36"/>
      <c r="BHR176" s="36"/>
      <c r="BHS176" s="36"/>
      <c r="BHT176" s="36"/>
      <c r="BHU176" s="36"/>
      <c r="BHV176" s="36"/>
      <c r="BHW176" s="36"/>
      <c r="BHX176" s="36"/>
      <c r="BHY176" s="36"/>
      <c r="BHZ176" s="36"/>
      <c r="BIA176" s="36"/>
      <c r="BIB176" s="36"/>
      <c r="BIC176" s="36"/>
      <c r="BID176" s="36"/>
      <c r="BIE176" s="36"/>
      <c r="BIF176" s="36"/>
      <c r="BIG176" s="36"/>
      <c r="BIH176" s="36"/>
      <c r="BII176" s="36"/>
      <c r="BIJ176" s="36"/>
      <c r="BIK176" s="36"/>
      <c r="BIL176" s="36"/>
      <c r="BIM176" s="36"/>
      <c r="BIN176" s="36"/>
      <c r="BIO176" s="36"/>
      <c r="BIP176" s="36"/>
      <c r="BIQ176" s="36"/>
      <c r="BIR176" s="36"/>
      <c r="BIS176" s="36"/>
      <c r="BIT176" s="36"/>
      <c r="BIU176" s="36"/>
      <c r="BIV176" s="36"/>
      <c r="BIW176" s="36"/>
      <c r="BIX176" s="36"/>
      <c r="BIY176" s="36"/>
      <c r="BIZ176" s="36"/>
      <c r="BJA176" s="36"/>
      <c r="BJB176" s="36"/>
      <c r="BJC176" s="36"/>
      <c r="BJD176" s="36"/>
      <c r="BJE176" s="36"/>
      <c r="BJF176" s="36"/>
      <c r="BJG176" s="36"/>
      <c r="BJH176" s="36"/>
      <c r="BJI176" s="36"/>
      <c r="BJJ176" s="36"/>
      <c r="BJK176" s="36"/>
      <c r="BJL176" s="36"/>
      <c r="BJM176" s="36"/>
      <c r="BJN176" s="36"/>
      <c r="BJO176" s="36"/>
      <c r="BJP176" s="36"/>
      <c r="BJQ176" s="36"/>
      <c r="BJR176" s="36"/>
      <c r="BJS176" s="36"/>
      <c r="BJT176" s="36"/>
      <c r="BJU176" s="36"/>
      <c r="BJV176" s="36"/>
      <c r="BJW176" s="36"/>
      <c r="BJX176" s="36"/>
      <c r="BJY176" s="36"/>
      <c r="BJZ176" s="36"/>
      <c r="BKA176" s="36"/>
      <c r="BKB176" s="36"/>
      <c r="BKC176" s="36"/>
      <c r="BKD176" s="36"/>
      <c r="BKE176" s="36"/>
      <c r="BKF176" s="36"/>
      <c r="BKG176" s="36"/>
      <c r="BKH176" s="36"/>
      <c r="BKI176" s="36"/>
      <c r="BKJ176" s="36"/>
      <c r="BKK176" s="36"/>
      <c r="BKL176" s="36"/>
      <c r="BKM176" s="36"/>
      <c r="BKN176" s="36"/>
      <c r="BKO176" s="36"/>
      <c r="BKP176" s="36"/>
      <c r="BKQ176" s="36"/>
      <c r="BKR176" s="36"/>
      <c r="BKS176" s="36"/>
      <c r="BKT176" s="36"/>
      <c r="BKU176" s="36"/>
      <c r="BKV176" s="36"/>
      <c r="BKW176" s="36"/>
      <c r="BKX176" s="36"/>
      <c r="BKY176" s="36"/>
      <c r="BKZ176" s="36"/>
      <c r="BLA176" s="36"/>
      <c r="BLB176" s="36"/>
      <c r="BLC176" s="36"/>
      <c r="BLD176" s="36"/>
      <c r="BLE176" s="36"/>
      <c r="BLF176" s="36"/>
      <c r="BLG176" s="36"/>
      <c r="BLH176" s="36"/>
      <c r="BLI176" s="36"/>
      <c r="BLJ176" s="36"/>
      <c r="BLK176" s="36"/>
      <c r="BLL176" s="36"/>
      <c r="BLM176" s="36"/>
      <c r="BLN176" s="36"/>
      <c r="BLO176" s="36"/>
      <c r="BLP176" s="36"/>
      <c r="BLQ176" s="36"/>
      <c r="BLR176" s="36"/>
      <c r="BLS176" s="36"/>
      <c r="BLT176" s="36"/>
      <c r="BLU176" s="36"/>
      <c r="BLV176" s="36"/>
      <c r="BLW176" s="36"/>
      <c r="BLX176" s="36"/>
      <c r="BLY176" s="36"/>
      <c r="BLZ176" s="36"/>
      <c r="BMA176" s="36"/>
      <c r="BMB176" s="36"/>
      <c r="BMC176" s="36"/>
      <c r="BMD176" s="36"/>
      <c r="BME176" s="36"/>
      <c r="BMF176" s="36"/>
      <c r="BMG176" s="36"/>
      <c r="BMH176" s="36"/>
      <c r="BMI176" s="36"/>
      <c r="BMJ176" s="36"/>
      <c r="BMK176" s="36"/>
      <c r="BML176" s="36"/>
      <c r="BMM176" s="36"/>
      <c r="BMN176" s="36"/>
      <c r="BMO176" s="36"/>
      <c r="BMP176" s="36"/>
      <c r="BMQ176" s="36"/>
      <c r="BMR176" s="36"/>
      <c r="BMS176" s="36"/>
      <c r="BMT176" s="36"/>
      <c r="BMU176" s="36"/>
      <c r="BMV176" s="36"/>
      <c r="BMW176" s="36"/>
      <c r="BMX176" s="36"/>
      <c r="BMY176" s="36"/>
      <c r="BMZ176" s="36"/>
      <c r="BNA176" s="36"/>
      <c r="BNB176" s="36"/>
      <c r="BNC176" s="36"/>
      <c r="BND176" s="36"/>
      <c r="BNE176" s="36"/>
      <c r="BNF176" s="36"/>
      <c r="BNG176" s="36"/>
      <c r="BNH176" s="36"/>
      <c r="BNI176" s="36"/>
      <c r="BNJ176" s="36"/>
      <c r="BNK176" s="36"/>
      <c r="BNL176" s="36"/>
      <c r="BNM176" s="36"/>
      <c r="BNN176" s="36"/>
      <c r="BNO176" s="36"/>
      <c r="BNP176" s="36"/>
      <c r="BNQ176" s="36"/>
      <c r="BNR176" s="36"/>
      <c r="BNS176" s="36"/>
      <c r="BNT176" s="36"/>
      <c r="BNU176" s="36"/>
      <c r="BNV176" s="36"/>
      <c r="BNW176" s="36"/>
      <c r="BNX176" s="36"/>
      <c r="BNY176" s="36"/>
      <c r="BNZ176" s="36"/>
      <c r="BOA176" s="36"/>
      <c r="BOB176" s="36"/>
      <c r="BOC176" s="36"/>
      <c r="BOD176" s="36"/>
      <c r="BOE176" s="36"/>
      <c r="BOF176" s="36"/>
      <c r="BOG176" s="36"/>
      <c r="BOH176" s="36"/>
      <c r="BOI176" s="36"/>
      <c r="BOJ176" s="36"/>
      <c r="BOK176" s="36"/>
      <c r="BOL176" s="36"/>
      <c r="BOM176" s="36"/>
      <c r="BON176" s="36"/>
      <c r="BOO176" s="36"/>
      <c r="BOP176" s="36"/>
      <c r="BOQ176" s="36"/>
      <c r="BOR176" s="36"/>
      <c r="BOS176" s="36"/>
      <c r="BOT176" s="36"/>
      <c r="BOU176" s="36"/>
      <c r="BOV176" s="36"/>
      <c r="BOW176" s="36"/>
      <c r="BOX176" s="36"/>
      <c r="BOY176" s="36"/>
      <c r="BOZ176" s="36"/>
      <c r="BPA176" s="36"/>
      <c r="BPB176" s="36"/>
      <c r="BPC176" s="36"/>
      <c r="BPD176" s="36"/>
      <c r="BPE176" s="36"/>
      <c r="BPF176" s="36"/>
      <c r="BPG176" s="36"/>
      <c r="BPH176" s="36"/>
      <c r="BPI176" s="36"/>
      <c r="BPJ176" s="36"/>
      <c r="BPK176" s="36"/>
      <c r="BPL176" s="36"/>
      <c r="BPM176" s="36"/>
      <c r="BPN176" s="36"/>
      <c r="BPO176" s="36"/>
      <c r="BPP176" s="36"/>
      <c r="BPQ176" s="36"/>
      <c r="BPR176" s="36"/>
      <c r="BPS176" s="36"/>
      <c r="BPT176" s="36"/>
      <c r="BPU176" s="36"/>
      <c r="BPV176" s="36"/>
      <c r="BPW176" s="36"/>
      <c r="BPX176" s="36"/>
      <c r="BPY176" s="36"/>
      <c r="BPZ176" s="36"/>
      <c r="BQA176" s="36"/>
      <c r="BQB176" s="36"/>
      <c r="BQC176" s="36"/>
      <c r="BQD176" s="36"/>
      <c r="BQE176" s="36"/>
      <c r="BQF176" s="36"/>
      <c r="BQG176" s="36"/>
      <c r="BQH176" s="36"/>
      <c r="BQI176" s="36"/>
      <c r="BQJ176" s="36"/>
      <c r="BQK176" s="36"/>
      <c r="BQL176" s="36"/>
      <c r="BQM176" s="36"/>
      <c r="BQN176" s="36"/>
      <c r="BQO176" s="36"/>
      <c r="BQP176" s="36"/>
      <c r="BQQ176" s="36"/>
      <c r="BQR176" s="36"/>
      <c r="BQS176" s="36"/>
      <c r="BQT176" s="36"/>
      <c r="BQU176" s="36"/>
      <c r="BQV176" s="36"/>
      <c r="BQW176" s="36"/>
      <c r="BQX176" s="36"/>
      <c r="BQY176" s="36"/>
      <c r="BQZ176" s="36"/>
      <c r="BRA176" s="36"/>
      <c r="BRB176" s="36"/>
      <c r="BRC176" s="36"/>
      <c r="BRD176" s="36"/>
      <c r="BRE176" s="36"/>
      <c r="BRF176" s="36"/>
      <c r="BRG176" s="36"/>
      <c r="BRH176" s="36"/>
      <c r="BRI176" s="36"/>
      <c r="BRJ176" s="36"/>
      <c r="BRK176" s="36"/>
      <c r="BRL176" s="36"/>
      <c r="BRM176" s="36"/>
      <c r="BRN176" s="36"/>
      <c r="BRO176" s="36"/>
      <c r="BRP176" s="36"/>
      <c r="BRQ176" s="36"/>
      <c r="BRR176" s="36"/>
      <c r="BRS176" s="36"/>
      <c r="BRT176" s="36"/>
      <c r="BRU176" s="36"/>
      <c r="BRV176" s="36"/>
      <c r="BRW176" s="36"/>
      <c r="BRX176" s="36"/>
      <c r="BRY176" s="36"/>
      <c r="BRZ176" s="36"/>
      <c r="BSA176" s="36"/>
      <c r="BSB176" s="36"/>
      <c r="BSC176" s="36"/>
      <c r="BSD176" s="36"/>
      <c r="BSE176" s="36"/>
      <c r="BSF176" s="36"/>
      <c r="BSG176" s="36"/>
      <c r="BSH176" s="36"/>
      <c r="BSI176" s="36"/>
      <c r="BSJ176" s="36"/>
      <c r="BSK176" s="36"/>
      <c r="BSL176" s="36"/>
      <c r="BSM176" s="36"/>
      <c r="BSN176" s="36"/>
      <c r="BSO176" s="36"/>
      <c r="BSP176" s="36"/>
      <c r="BSQ176" s="36"/>
      <c r="BSR176" s="36"/>
      <c r="BSS176" s="36"/>
      <c r="BST176" s="36"/>
      <c r="BSU176" s="36"/>
      <c r="BSV176" s="36"/>
      <c r="BSW176" s="36"/>
      <c r="BSX176" s="36"/>
      <c r="BSY176" s="36"/>
      <c r="BSZ176" s="36"/>
      <c r="BTA176" s="36"/>
      <c r="BTB176" s="36"/>
      <c r="BTC176" s="36"/>
      <c r="BTD176" s="36"/>
      <c r="BTE176" s="36"/>
      <c r="BTF176" s="36"/>
      <c r="BTG176" s="36"/>
      <c r="BTH176" s="36"/>
      <c r="BTI176" s="36"/>
      <c r="BTJ176" s="36"/>
      <c r="BTK176" s="36"/>
      <c r="BTL176" s="36"/>
      <c r="BTM176" s="36"/>
      <c r="BTN176" s="36"/>
      <c r="BTO176" s="36"/>
      <c r="BTP176" s="36"/>
      <c r="BTQ176" s="36"/>
      <c r="BTR176" s="36"/>
      <c r="BTS176" s="36"/>
      <c r="BTT176" s="36"/>
      <c r="BTU176" s="36"/>
      <c r="BTV176" s="36"/>
      <c r="BTW176" s="36"/>
      <c r="BTX176" s="36"/>
      <c r="BTY176" s="36"/>
      <c r="BTZ176" s="36"/>
      <c r="BUA176" s="36"/>
      <c r="BUB176" s="36"/>
      <c r="BUC176" s="36"/>
      <c r="BUD176" s="36"/>
      <c r="BUE176" s="36"/>
      <c r="BUF176" s="36"/>
      <c r="BUG176" s="36"/>
      <c r="BUH176" s="36"/>
      <c r="BUI176" s="36"/>
      <c r="BUJ176" s="36"/>
      <c r="BUK176" s="36"/>
      <c r="BUL176" s="36"/>
      <c r="BUM176" s="36"/>
      <c r="BUN176" s="36"/>
      <c r="BUO176" s="36"/>
      <c r="BUP176" s="36"/>
      <c r="BUQ176" s="36"/>
      <c r="BUR176" s="36"/>
      <c r="BUS176" s="36"/>
      <c r="BUT176" s="36"/>
      <c r="BUU176" s="36"/>
      <c r="BUV176" s="36"/>
      <c r="BUW176" s="36"/>
      <c r="BUX176" s="36"/>
      <c r="BUY176" s="36"/>
      <c r="BUZ176" s="36"/>
      <c r="BVA176" s="36"/>
      <c r="BVB176" s="36"/>
      <c r="BVC176" s="36"/>
      <c r="BVD176" s="36"/>
      <c r="BVE176" s="36"/>
      <c r="BVF176" s="36"/>
      <c r="BVG176" s="36"/>
      <c r="BVH176" s="36"/>
      <c r="BVI176" s="36"/>
      <c r="BVJ176" s="36"/>
      <c r="BVK176" s="36"/>
      <c r="BVL176" s="36"/>
      <c r="BVM176" s="36"/>
      <c r="BVN176" s="36"/>
      <c r="BVO176" s="36"/>
      <c r="BVP176" s="36"/>
      <c r="BVQ176" s="36"/>
      <c r="BVR176" s="36"/>
      <c r="BVS176" s="36"/>
      <c r="BVT176" s="36"/>
      <c r="BVU176" s="36"/>
      <c r="BVV176" s="36"/>
      <c r="BVW176" s="36"/>
      <c r="BVX176" s="36"/>
      <c r="BVY176" s="36"/>
      <c r="BVZ176" s="36"/>
      <c r="BWA176" s="36"/>
      <c r="BWB176" s="36"/>
      <c r="BWC176" s="36"/>
      <c r="BWD176" s="36"/>
      <c r="BWE176" s="36"/>
      <c r="BWF176" s="36"/>
      <c r="BWG176" s="36"/>
      <c r="BWH176" s="36"/>
      <c r="BWI176" s="36"/>
      <c r="BWJ176" s="36"/>
      <c r="BWK176" s="36"/>
      <c r="BWL176" s="36"/>
      <c r="BWM176" s="36"/>
      <c r="BWN176" s="36"/>
      <c r="BWO176" s="36"/>
      <c r="BWP176" s="36"/>
      <c r="BWQ176" s="36"/>
      <c r="BWR176" s="36"/>
      <c r="BWS176" s="36"/>
      <c r="BWT176" s="36"/>
      <c r="BWU176" s="36"/>
      <c r="BWV176" s="36"/>
      <c r="BWW176" s="36"/>
      <c r="BWX176" s="36"/>
      <c r="BWY176" s="36"/>
      <c r="BWZ176" s="36"/>
      <c r="BXA176" s="36"/>
      <c r="BXB176" s="36"/>
      <c r="BXC176" s="36"/>
      <c r="BXD176" s="36"/>
      <c r="BXE176" s="36"/>
      <c r="BXF176" s="36"/>
      <c r="BXG176" s="36"/>
      <c r="BXH176" s="36"/>
      <c r="BXI176" s="36"/>
      <c r="BXJ176" s="36"/>
      <c r="BXK176" s="36"/>
      <c r="BXL176" s="36"/>
      <c r="BXM176" s="36"/>
      <c r="BXN176" s="36"/>
      <c r="BXO176" s="36"/>
      <c r="BXP176" s="36"/>
      <c r="BXQ176" s="36"/>
      <c r="BXR176" s="36"/>
      <c r="BXS176" s="36"/>
      <c r="BXT176" s="36"/>
      <c r="BXU176" s="36"/>
      <c r="BXV176" s="36"/>
      <c r="BXW176" s="36"/>
      <c r="BXX176" s="36"/>
      <c r="BXY176" s="36"/>
      <c r="BXZ176" s="36"/>
      <c r="BYA176" s="36"/>
      <c r="BYB176" s="36"/>
      <c r="BYC176" s="36"/>
      <c r="BYD176" s="36"/>
      <c r="BYE176" s="36"/>
      <c r="BYF176" s="36"/>
      <c r="BYG176" s="36"/>
      <c r="BYH176" s="36"/>
      <c r="BYI176" s="36"/>
      <c r="BYJ176" s="36"/>
      <c r="BYK176" s="36"/>
      <c r="BYL176" s="36"/>
      <c r="BYM176" s="36"/>
      <c r="BYN176" s="36"/>
      <c r="BYO176" s="36"/>
      <c r="BYP176" s="36"/>
      <c r="BYQ176" s="36"/>
      <c r="BYR176" s="36"/>
      <c r="BYS176" s="36"/>
      <c r="BYT176" s="36"/>
      <c r="BYU176" s="36"/>
      <c r="BYV176" s="36"/>
      <c r="BYW176" s="36"/>
      <c r="BYX176" s="36"/>
      <c r="BYY176" s="36"/>
      <c r="BYZ176" s="36"/>
      <c r="BZA176" s="36"/>
      <c r="BZB176" s="36"/>
      <c r="BZC176" s="36"/>
      <c r="BZD176" s="36"/>
      <c r="BZE176" s="36"/>
      <c r="BZF176" s="36"/>
      <c r="BZG176" s="36"/>
      <c r="BZH176" s="36"/>
      <c r="BZI176" s="36"/>
      <c r="BZJ176" s="36"/>
      <c r="BZK176" s="36"/>
      <c r="BZL176" s="36"/>
      <c r="BZM176" s="36"/>
      <c r="BZN176" s="36"/>
      <c r="BZO176" s="36"/>
      <c r="BZP176" s="36"/>
      <c r="BZQ176" s="36"/>
      <c r="BZR176" s="36"/>
      <c r="BZS176" s="36"/>
      <c r="BZT176" s="36"/>
      <c r="BZU176" s="36"/>
      <c r="BZV176" s="36"/>
      <c r="BZW176" s="36"/>
      <c r="BZX176" s="36"/>
      <c r="BZY176" s="36"/>
      <c r="BZZ176" s="36"/>
      <c r="CAA176" s="36"/>
      <c r="CAB176" s="36"/>
      <c r="CAC176" s="36"/>
      <c r="CAD176" s="36"/>
      <c r="CAE176" s="36"/>
      <c r="CAF176" s="36"/>
      <c r="CAG176" s="36"/>
      <c r="CAH176" s="36"/>
      <c r="CAI176" s="36"/>
      <c r="CAJ176" s="36"/>
      <c r="CAK176" s="36"/>
      <c r="CAL176" s="36"/>
      <c r="CAM176" s="36"/>
      <c r="CAN176" s="36"/>
      <c r="CAO176" s="36"/>
      <c r="CAP176" s="36"/>
      <c r="CAQ176" s="36"/>
      <c r="CAR176" s="36"/>
      <c r="CAS176" s="36"/>
      <c r="CAT176" s="36"/>
      <c r="CAU176" s="36"/>
      <c r="CAV176" s="36"/>
      <c r="CAW176" s="36"/>
      <c r="CAX176" s="36"/>
      <c r="CAY176" s="36"/>
      <c r="CAZ176" s="36"/>
      <c r="CBA176" s="36"/>
      <c r="CBB176" s="36"/>
      <c r="CBC176" s="36"/>
      <c r="CBD176" s="36"/>
      <c r="CBE176" s="36"/>
      <c r="CBF176" s="36"/>
      <c r="CBG176" s="36"/>
      <c r="CBH176" s="36"/>
      <c r="CBI176" s="36"/>
      <c r="CBJ176" s="36"/>
      <c r="CBK176" s="36"/>
      <c r="CBL176" s="36"/>
      <c r="CBM176" s="36"/>
      <c r="CBN176" s="36"/>
      <c r="CBO176" s="36"/>
      <c r="CBP176" s="36"/>
      <c r="CBQ176" s="36"/>
      <c r="CBR176" s="36"/>
      <c r="CBS176" s="36"/>
      <c r="CBT176" s="36"/>
      <c r="CBU176" s="36"/>
      <c r="CBV176" s="36"/>
      <c r="CBW176" s="36"/>
      <c r="CBX176" s="36"/>
      <c r="CBY176" s="36"/>
      <c r="CBZ176" s="36"/>
      <c r="CCA176" s="36"/>
      <c r="CCB176" s="36"/>
      <c r="CCC176" s="36"/>
      <c r="CCD176" s="36"/>
      <c r="CCE176" s="36"/>
      <c r="CCF176" s="36"/>
      <c r="CCG176" s="36"/>
      <c r="CCH176" s="36"/>
      <c r="CCI176" s="36"/>
      <c r="CCJ176" s="36"/>
      <c r="CCK176" s="36"/>
      <c r="CCL176" s="36"/>
      <c r="CCM176" s="36"/>
      <c r="CCN176" s="36"/>
      <c r="CCO176" s="36"/>
      <c r="CCP176" s="36"/>
      <c r="CCQ176" s="36"/>
      <c r="CCR176" s="36"/>
      <c r="CCS176" s="36"/>
      <c r="CCT176" s="36"/>
      <c r="CCU176" s="36"/>
      <c r="CCV176" s="36"/>
      <c r="CCW176" s="36"/>
      <c r="CCX176" s="36"/>
      <c r="CCY176" s="36"/>
      <c r="CCZ176" s="36"/>
      <c r="CDA176" s="36"/>
      <c r="CDB176" s="36"/>
      <c r="CDC176" s="36"/>
      <c r="CDD176" s="36"/>
      <c r="CDE176" s="36"/>
      <c r="CDF176" s="36"/>
      <c r="CDG176" s="36"/>
      <c r="CDH176" s="36"/>
      <c r="CDI176" s="36"/>
      <c r="CDJ176" s="36"/>
      <c r="CDK176" s="36"/>
      <c r="CDL176" s="36"/>
      <c r="CDM176" s="36"/>
      <c r="CDN176" s="36"/>
      <c r="CDO176" s="36"/>
      <c r="CDP176" s="36"/>
      <c r="CDQ176" s="36"/>
      <c r="CDR176" s="36"/>
      <c r="CDS176" s="36"/>
      <c r="CDT176" s="36"/>
      <c r="CDU176" s="36"/>
      <c r="CDV176" s="36"/>
      <c r="CDW176" s="36"/>
      <c r="CDX176" s="36"/>
      <c r="CDY176" s="36"/>
      <c r="CDZ176" s="36"/>
      <c r="CEA176" s="36"/>
      <c r="CEB176" s="36"/>
      <c r="CEC176" s="36"/>
      <c r="CED176" s="36"/>
      <c r="CEE176" s="36"/>
      <c r="CEF176" s="36"/>
      <c r="CEG176" s="36"/>
      <c r="CEH176" s="36"/>
      <c r="CEI176" s="36"/>
      <c r="CEJ176" s="36"/>
      <c r="CEK176" s="36"/>
      <c r="CEL176" s="36"/>
      <c r="CEM176" s="36"/>
      <c r="CEN176" s="36"/>
      <c r="CEO176" s="36"/>
      <c r="CEP176" s="36"/>
      <c r="CEQ176" s="36"/>
      <c r="CER176" s="36"/>
      <c r="CES176" s="36"/>
      <c r="CET176" s="36"/>
      <c r="CEU176" s="36"/>
      <c r="CEV176" s="36"/>
      <c r="CEW176" s="36"/>
      <c r="CEX176" s="36"/>
      <c r="CEY176" s="36"/>
      <c r="CEZ176" s="36"/>
      <c r="CFA176" s="36"/>
      <c r="CFB176" s="36"/>
      <c r="CFC176" s="36"/>
      <c r="CFD176" s="36"/>
      <c r="CFE176" s="36"/>
      <c r="CFF176" s="36"/>
      <c r="CFG176" s="36"/>
      <c r="CFH176" s="36"/>
      <c r="CFI176" s="36"/>
      <c r="CFJ176" s="36"/>
      <c r="CFK176" s="36"/>
      <c r="CFL176" s="36"/>
      <c r="CFM176" s="36"/>
      <c r="CFN176" s="36"/>
      <c r="CFO176" s="36"/>
      <c r="CFP176" s="36"/>
      <c r="CFQ176" s="36"/>
      <c r="CFR176" s="36"/>
      <c r="CFS176" s="36"/>
      <c r="CFT176" s="36"/>
      <c r="CFU176" s="36"/>
      <c r="CFV176" s="36"/>
      <c r="CFW176" s="36"/>
      <c r="CFX176" s="36"/>
      <c r="CFY176" s="36"/>
      <c r="CFZ176" s="36"/>
      <c r="CGA176" s="36"/>
      <c r="CGB176" s="36"/>
      <c r="CGC176" s="36"/>
      <c r="CGD176" s="36"/>
      <c r="CGE176" s="36"/>
      <c r="CGF176" s="36"/>
      <c r="CGG176" s="36"/>
      <c r="CGH176" s="36"/>
      <c r="CGI176" s="36"/>
      <c r="CGJ176" s="36"/>
      <c r="CGK176" s="36"/>
      <c r="CGL176" s="36"/>
      <c r="CGM176" s="36"/>
      <c r="CGN176" s="36"/>
      <c r="CGO176" s="36"/>
      <c r="CGP176" s="36"/>
      <c r="CGQ176" s="36"/>
      <c r="CGR176" s="36"/>
      <c r="CGS176" s="36"/>
      <c r="CGT176" s="36"/>
      <c r="CGU176" s="36"/>
      <c r="CGV176" s="36"/>
      <c r="CGW176" s="36"/>
      <c r="CGX176" s="36"/>
      <c r="CGY176" s="36"/>
      <c r="CGZ176" s="36"/>
      <c r="CHA176" s="36"/>
      <c r="CHB176" s="36"/>
      <c r="CHC176" s="36"/>
      <c r="CHD176" s="36"/>
      <c r="CHE176" s="36"/>
      <c r="CHF176" s="36"/>
      <c r="CHG176" s="36"/>
      <c r="CHH176" s="36"/>
      <c r="CHI176" s="36"/>
      <c r="CHJ176" s="36"/>
      <c r="CHK176" s="36"/>
      <c r="CHL176" s="36"/>
      <c r="CHM176" s="36"/>
      <c r="CHN176" s="36"/>
      <c r="CHO176" s="36"/>
      <c r="CHP176" s="36"/>
      <c r="CHQ176" s="36"/>
      <c r="CHR176" s="36"/>
      <c r="CHS176" s="36"/>
      <c r="CHT176" s="36"/>
      <c r="CHU176" s="36"/>
      <c r="CHV176" s="36"/>
      <c r="CHW176" s="36"/>
      <c r="CHX176" s="36"/>
      <c r="CHY176" s="36"/>
      <c r="CHZ176" s="36"/>
      <c r="CIA176" s="36"/>
      <c r="CIB176" s="36"/>
      <c r="CIC176" s="36"/>
      <c r="CID176" s="36"/>
      <c r="CIE176" s="36"/>
      <c r="CIF176" s="36"/>
      <c r="CIG176" s="36"/>
      <c r="CIH176" s="36"/>
      <c r="CII176" s="36"/>
      <c r="CIJ176" s="36"/>
      <c r="CIK176" s="36"/>
      <c r="CIL176" s="36"/>
      <c r="CIM176" s="36"/>
      <c r="CIN176" s="36"/>
      <c r="CIO176" s="36"/>
      <c r="CIP176" s="36"/>
      <c r="CIQ176" s="36"/>
      <c r="CIR176" s="36"/>
      <c r="CIS176" s="36"/>
      <c r="CIT176" s="36"/>
      <c r="CIU176" s="36"/>
      <c r="CIV176" s="36"/>
      <c r="CIW176" s="36"/>
      <c r="CIX176" s="36"/>
      <c r="CIY176" s="36"/>
      <c r="CIZ176" s="36"/>
      <c r="CJA176" s="36"/>
      <c r="CJB176" s="36"/>
      <c r="CJC176" s="36"/>
      <c r="CJD176" s="36"/>
      <c r="CJE176" s="36"/>
      <c r="CJF176" s="36"/>
      <c r="CJG176" s="36"/>
      <c r="CJH176" s="36"/>
      <c r="CJI176" s="36"/>
      <c r="CJJ176" s="36"/>
      <c r="CJK176" s="36"/>
      <c r="CJL176" s="36"/>
      <c r="CJM176" s="36"/>
      <c r="CJN176" s="36"/>
      <c r="CJO176" s="36"/>
      <c r="CJP176" s="36"/>
      <c r="CJQ176" s="36"/>
      <c r="CJR176" s="36"/>
      <c r="CJS176" s="36"/>
      <c r="CJT176" s="36"/>
      <c r="CJU176" s="36"/>
      <c r="CJV176" s="36"/>
      <c r="CJW176" s="36"/>
      <c r="CJX176" s="36"/>
      <c r="CJY176" s="36"/>
      <c r="CJZ176" s="36"/>
      <c r="CKA176" s="36"/>
      <c r="CKB176" s="36"/>
      <c r="CKC176" s="36"/>
      <c r="CKD176" s="36"/>
      <c r="CKE176" s="36"/>
      <c r="CKF176" s="36"/>
      <c r="CKG176" s="36"/>
      <c r="CKH176" s="36"/>
      <c r="CKI176" s="36"/>
      <c r="CKJ176" s="36"/>
      <c r="CKK176" s="36"/>
      <c r="CKL176" s="36"/>
      <c r="CKM176" s="36"/>
      <c r="CKN176" s="36"/>
      <c r="CKO176" s="36"/>
      <c r="CKP176" s="36"/>
      <c r="CKQ176" s="36"/>
      <c r="CKR176" s="36"/>
      <c r="CKS176" s="36"/>
      <c r="CKT176" s="36"/>
      <c r="CKU176" s="36"/>
      <c r="CKV176" s="36"/>
      <c r="CKW176" s="36"/>
      <c r="CKX176" s="36"/>
      <c r="CKY176" s="36"/>
      <c r="CKZ176" s="36"/>
      <c r="CLA176" s="36"/>
      <c r="CLB176" s="36"/>
      <c r="CLC176" s="36"/>
      <c r="CLD176" s="36"/>
      <c r="CLE176" s="36"/>
      <c r="CLF176" s="36"/>
      <c r="CLG176" s="36"/>
      <c r="CLH176" s="36"/>
      <c r="CLI176" s="36"/>
      <c r="CLJ176" s="36"/>
      <c r="CLK176" s="36"/>
      <c r="CLL176" s="36"/>
      <c r="CLM176" s="36"/>
      <c r="CLN176" s="36"/>
      <c r="CLO176" s="36"/>
      <c r="CLP176" s="36"/>
      <c r="CLQ176" s="36"/>
      <c r="CLR176" s="36"/>
      <c r="CLS176" s="36"/>
      <c r="CLT176" s="36"/>
      <c r="CLU176" s="36"/>
      <c r="CLV176" s="36"/>
      <c r="CLW176" s="36"/>
      <c r="CLX176" s="36"/>
      <c r="CLY176" s="36"/>
      <c r="CLZ176" s="36"/>
      <c r="CMA176" s="36"/>
      <c r="CMB176" s="36"/>
      <c r="CMC176" s="36"/>
      <c r="CMD176" s="36"/>
      <c r="CME176" s="36"/>
      <c r="CMF176" s="36"/>
      <c r="CMG176" s="36"/>
      <c r="CMH176" s="36"/>
      <c r="CMI176" s="36"/>
      <c r="CMJ176" s="36"/>
      <c r="CMK176" s="36"/>
      <c r="CML176" s="36"/>
      <c r="CMM176" s="36"/>
      <c r="CMN176" s="36"/>
      <c r="CMO176" s="36"/>
      <c r="CMP176" s="36"/>
      <c r="CMQ176" s="36"/>
      <c r="CMR176" s="36"/>
      <c r="CMS176" s="36"/>
      <c r="CMT176" s="36"/>
      <c r="CMU176" s="36"/>
      <c r="CMV176" s="36"/>
      <c r="CMW176" s="36"/>
      <c r="CMX176" s="36"/>
      <c r="CMY176" s="36"/>
      <c r="CMZ176" s="36"/>
      <c r="CNA176" s="36"/>
      <c r="CNB176" s="36"/>
      <c r="CNC176" s="36"/>
      <c r="CND176" s="36"/>
      <c r="CNE176" s="36"/>
      <c r="CNF176" s="36"/>
      <c r="CNG176" s="36"/>
      <c r="CNH176" s="36"/>
      <c r="CNI176" s="36"/>
      <c r="CNJ176" s="36"/>
      <c r="CNK176" s="36"/>
      <c r="CNL176" s="36"/>
      <c r="CNM176" s="36"/>
      <c r="CNN176" s="36"/>
      <c r="CNO176" s="36"/>
      <c r="CNP176" s="36"/>
      <c r="CNQ176" s="36"/>
      <c r="CNR176" s="36"/>
      <c r="CNS176" s="36"/>
      <c r="CNT176" s="36"/>
      <c r="CNU176" s="36"/>
      <c r="CNV176" s="36"/>
      <c r="CNW176" s="36"/>
      <c r="CNX176" s="36"/>
      <c r="CNY176" s="36"/>
      <c r="CNZ176" s="36"/>
      <c r="COA176" s="36"/>
      <c r="COB176" s="36"/>
      <c r="COC176" s="36"/>
      <c r="COD176" s="36"/>
      <c r="COE176" s="36"/>
      <c r="COF176" s="36"/>
      <c r="COG176" s="36"/>
      <c r="COH176" s="36"/>
      <c r="COI176" s="36"/>
      <c r="COJ176" s="36"/>
      <c r="COK176" s="36"/>
      <c r="COL176" s="36"/>
      <c r="COM176" s="36"/>
      <c r="CON176" s="36"/>
      <c r="COO176" s="36"/>
      <c r="COP176" s="36"/>
      <c r="COQ176" s="36"/>
      <c r="COR176" s="36"/>
      <c r="COS176" s="36"/>
      <c r="COT176" s="36"/>
      <c r="COU176" s="36"/>
      <c r="COV176" s="36"/>
      <c r="COW176" s="36"/>
      <c r="COX176" s="36"/>
      <c r="COY176" s="36"/>
      <c r="COZ176" s="36"/>
      <c r="CPA176" s="36"/>
      <c r="CPB176" s="36"/>
      <c r="CPC176" s="36"/>
      <c r="CPD176" s="36"/>
      <c r="CPE176" s="36"/>
      <c r="CPF176" s="36"/>
      <c r="CPG176" s="36"/>
      <c r="CPH176" s="36"/>
      <c r="CPI176" s="36"/>
      <c r="CPJ176" s="36"/>
      <c r="CPK176" s="36"/>
      <c r="CPL176" s="36"/>
      <c r="CPM176" s="36"/>
      <c r="CPN176" s="36"/>
      <c r="CPO176" s="36"/>
      <c r="CPP176" s="36"/>
      <c r="CPQ176" s="36"/>
      <c r="CPR176" s="36"/>
      <c r="CPS176" s="36"/>
      <c r="CPT176" s="36"/>
      <c r="CPU176" s="36"/>
      <c r="CPV176" s="36"/>
      <c r="CPW176" s="36"/>
      <c r="CPX176" s="36"/>
      <c r="CPY176" s="36"/>
      <c r="CPZ176" s="36"/>
      <c r="CQA176" s="36"/>
      <c r="CQB176" s="36"/>
      <c r="CQC176" s="36"/>
      <c r="CQD176" s="36"/>
      <c r="CQE176" s="36"/>
      <c r="CQF176" s="36"/>
      <c r="CQG176" s="36"/>
      <c r="CQH176" s="36"/>
      <c r="CQI176" s="36"/>
      <c r="CQJ176" s="36"/>
      <c r="CQK176" s="36"/>
      <c r="CQL176" s="36"/>
      <c r="CQM176" s="36"/>
      <c r="CQN176" s="36"/>
      <c r="CQO176" s="36"/>
      <c r="CQP176" s="36"/>
      <c r="CQQ176" s="36"/>
      <c r="CQR176" s="36"/>
      <c r="CQS176" s="36"/>
      <c r="CQT176" s="36"/>
      <c r="CQU176" s="36"/>
      <c r="CQV176" s="36"/>
      <c r="CQW176" s="36"/>
      <c r="CQX176" s="36"/>
      <c r="CQY176" s="36"/>
      <c r="CQZ176" s="36"/>
      <c r="CRA176" s="36"/>
      <c r="CRB176" s="36"/>
      <c r="CRC176" s="36"/>
      <c r="CRD176" s="36"/>
      <c r="CRE176" s="36"/>
      <c r="CRF176" s="36"/>
      <c r="CRG176" s="36"/>
      <c r="CRH176" s="36"/>
      <c r="CRI176" s="36"/>
      <c r="CRJ176" s="36"/>
      <c r="CRK176" s="36"/>
      <c r="CRL176" s="36"/>
      <c r="CRM176" s="36"/>
      <c r="CRN176" s="36"/>
      <c r="CRO176" s="36"/>
      <c r="CRP176" s="36"/>
      <c r="CRQ176" s="36"/>
      <c r="CRR176" s="36"/>
      <c r="CRS176" s="36"/>
      <c r="CRT176" s="36"/>
      <c r="CRU176" s="36"/>
      <c r="CRV176" s="36"/>
      <c r="CRW176" s="36"/>
      <c r="CRX176" s="36"/>
      <c r="CRY176" s="36"/>
      <c r="CRZ176" s="36"/>
      <c r="CSA176" s="36"/>
      <c r="CSB176" s="36"/>
      <c r="CSC176" s="36"/>
      <c r="CSD176" s="36"/>
      <c r="CSE176" s="36"/>
      <c r="CSF176" s="36"/>
      <c r="CSG176" s="36"/>
      <c r="CSH176" s="36"/>
      <c r="CSI176" s="36"/>
      <c r="CSJ176" s="36"/>
      <c r="CSK176" s="36"/>
      <c r="CSL176" s="36"/>
      <c r="CSM176" s="36"/>
      <c r="CSN176" s="36"/>
      <c r="CSO176" s="36"/>
      <c r="CSP176" s="36"/>
      <c r="CSQ176" s="36"/>
      <c r="CSR176" s="36"/>
      <c r="CSS176" s="36"/>
      <c r="CST176" s="36"/>
      <c r="CSU176" s="36"/>
      <c r="CSV176" s="36"/>
      <c r="CSW176" s="36"/>
      <c r="CSX176" s="36"/>
      <c r="CSY176" s="36"/>
      <c r="CSZ176" s="36"/>
      <c r="CTA176" s="36"/>
      <c r="CTB176" s="36"/>
      <c r="CTC176" s="36"/>
      <c r="CTD176" s="36"/>
      <c r="CTE176" s="36"/>
      <c r="CTF176" s="36"/>
      <c r="CTG176" s="36"/>
      <c r="CTH176" s="36"/>
      <c r="CTI176" s="36"/>
      <c r="CTJ176" s="36"/>
      <c r="CTK176" s="36"/>
      <c r="CTL176" s="36"/>
      <c r="CTM176" s="36"/>
      <c r="CTN176" s="36"/>
      <c r="CTO176" s="36"/>
      <c r="CTP176" s="36"/>
      <c r="CTQ176" s="36"/>
      <c r="CTR176" s="36"/>
      <c r="CTS176" s="36"/>
      <c r="CTT176" s="36"/>
      <c r="CTU176" s="36"/>
      <c r="CTV176" s="36"/>
      <c r="CTW176" s="36"/>
      <c r="CTX176" s="36"/>
      <c r="CTY176" s="36"/>
      <c r="CTZ176" s="36"/>
      <c r="CUA176" s="36"/>
      <c r="CUB176" s="36"/>
      <c r="CUC176" s="36"/>
      <c r="CUD176" s="36"/>
      <c r="CUE176" s="36"/>
      <c r="CUF176" s="36"/>
      <c r="CUG176" s="36"/>
      <c r="CUH176" s="36"/>
      <c r="CUI176" s="36"/>
      <c r="CUJ176" s="36"/>
      <c r="CUK176" s="36"/>
      <c r="CUL176" s="36"/>
      <c r="CUM176" s="36"/>
      <c r="CUN176" s="36"/>
      <c r="CUO176" s="36"/>
      <c r="CUP176" s="36"/>
      <c r="CUQ176" s="36"/>
      <c r="CUR176" s="36"/>
      <c r="CUS176" s="36"/>
      <c r="CUT176" s="36"/>
      <c r="CUU176" s="36"/>
      <c r="CUV176" s="36"/>
      <c r="CUW176" s="36"/>
      <c r="CUX176" s="36"/>
      <c r="CUY176" s="36"/>
      <c r="CUZ176" s="36"/>
      <c r="CVA176" s="36"/>
      <c r="CVB176" s="36"/>
      <c r="CVC176" s="36"/>
      <c r="CVD176" s="36"/>
      <c r="CVE176" s="36"/>
      <c r="CVF176" s="36"/>
      <c r="CVG176" s="36"/>
      <c r="CVH176" s="36"/>
      <c r="CVI176" s="36"/>
      <c r="CVJ176" s="36"/>
      <c r="CVK176" s="36"/>
      <c r="CVL176" s="36"/>
      <c r="CVM176" s="36"/>
      <c r="CVN176" s="36"/>
      <c r="CVO176" s="36"/>
      <c r="CVP176" s="36"/>
      <c r="CVQ176" s="36"/>
      <c r="CVR176" s="36"/>
      <c r="CVS176" s="36"/>
      <c r="CVT176" s="36"/>
      <c r="CVU176" s="36"/>
      <c r="CVV176" s="36"/>
      <c r="CVW176" s="36"/>
      <c r="CVX176" s="36"/>
      <c r="CVY176" s="36"/>
      <c r="CVZ176" s="36"/>
      <c r="CWA176" s="36"/>
      <c r="CWB176" s="36"/>
      <c r="CWC176" s="36"/>
      <c r="CWD176" s="36"/>
      <c r="CWE176" s="36"/>
      <c r="CWF176" s="36"/>
      <c r="CWG176" s="36"/>
      <c r="CWH176" s="36"/>
      <c r="CWI176" s="36"/>
      <c r="CWJ176" s="36"/>
      <c r="CWK176" s="36"/>
      <c r="CWL176" s="36"/>
      <c r="CWM176" s="36"/>
      <c r="CWN176" s="36"/>
      <c r="CWO176" s="36"/>
      <c r="CWP176" s="36"/>
      <c r="CWQ176" s="36"/>
      <c r="CWR176" s="36"/>
      <c r="CWS176" s="36"/>
      <c r="CWT176" s="36"/>
      <c r="CWU176" s="36"/>
      <c r="CWV176" s="36"/>
      <c r="CWW176" s="36"/>
      <c r="CWX176" s="36"/>
      <c r="CWY176" s="36"/>
      <c r="CWZ176" s="36"/>
      <c r="CXA176" s="36"/>
      <c r="CXB176" s="36"/>
      <c r="CXC176" s="36"/>
      <c r="CXD176" s="36"/>
      <c r="CXE176" s="36"/>
      <c r="CXF176" s="36"/>
      <c r="CXG176" s="36"/>
      <c r="CXH176" s="36"/>
      <c r="CXI176" s="36"/>
      <c r="CXJ176" s="36"/>
      <c r="CXK176" s="36"/>
      <c r="CXL176" s="36"/>
      <c r="CXM176" s="36"/>
      <c r="CXN176" s="36"/>
      <c r="CXO176" s="36"/>
      <c r="CXP176" s="36"/>
      <c r="CXQ176" s="36"/>
      <c r="CXR176" s="36"/>
      <c r="CXS176" s="36"/>
      <c r="CXT176" s="36"/>
      <c r="CXU176" s="36"/>
      <c r="CXV176" s="36"/>
      <c r="CXW176" s="36"/>
      <c r="CXX176" s="36"/>
      <c r="CXY176" s="36"/>
      <c r="CXZ176" s="36"/>
      <c r="CYA176" s="36"/>
      <c r="CYB176" s="36"/>
      <c r="CYC176" s="36"/>
      <c r="CYD176" s="36"/>
      <c r="CYE176" s="36"/>
      <c r="CYF176" s="36"/>
      <c r="CYG176" s="36"/>
      <c r="CYH176" s="36"/>
      <c r="CYI176" s="36"/>
      <c r="CYJ176" s="36"/>
      <c r="CYK176" s="36"/>
      <c r="CYL176" s="36"/>
      <c r="CYM176" s="36"/>
      <c r="CYN176" s="36"/>
      <c r="CYO176" s="36"/>
      <c r="CYP176" s="36"/>
      <c r="CYQ176" s="36"/>
      <c r="CYR176" s="36"/>
      <c r="CYS176" s="36"/>
      <c r="CYT176" s="36"/>
      <c r="CYU176" s="36"/>
      <c r="CYV176" s="36"/>
      <c r="CYW176" s="36"/>
      <c r="CYX176" s="36"/>
      <c r="CYY176" s="36"/>
      <c r="CYZ176" s="36"/>
      <c r="CZA176" s="36"/>
      <c r="CZB176" s="36"/>
      <c r="CZC176" s="36"/>
      <c r="CZD176" s="36"/>
      <c r="CZE176" s="36"/>
      <c r="CZF176" s="36"/>
      <c r="CZG176" s="36"/>
      <c r="CZH176" s="36"/>
      <c r="CZI176" s="36"/>
      <c r="CZJ176" s="36"/>
      <c r="CZK176" s="36"/>
      <c r="CZL176" s="36"/>
      <c r="CZM176" s="36"/>
      <c r="CZN176" s="36"/>
      <c r="CZO176" s="36"/>
      <c r="CZP176" s="36"/>
      <c r="CZQ176" s="36"/>
      <c r="CZR176" s="36"/>
      <c r="CZS176" s="36"/>
      <c r="CZT176" s="36"/>
      <c r="CZU176" s="36"/>
      <c r="CZV176" s="36"/>
      <c r="CZW176" s="36"/>
      <c r="CZX176" s="36"/>
      <c r="CZY176" s="36"/>
      <c r="CZZ176" s="36"/>
      <c r="DAA176" s="36"/>
      <c r="DAB176" s="36"/>
      <c r="DAC176" s="36"/>
      <c r="DAD176" s="36"/>
      <c r="DAE176" s="36"/>
      <c r="DAF176" s="36"/>
      <c r="DAG176" s="36"/>
      <c r="DAH176" s="36"/>
      <c r="DAI176" s="36"/>
      <c r="DAJ176" s="36"/>
      <c r="DAK176" s="36"/>
      <c r="DAL176" s="36"/>
      <c r="DAM176" s="36"/>
      <c r="DAN176" s="36"/>
      <c r="DAO176" s="36"/>
      <c r="DAP176" s="36"/>
      <c r="DAQ176" s="36"/>
      <c r="DAR176" s="36"/>
      <c r="DAS176" s="36"/>
      <c r="DAT176" s="36"/>
      <c r="DAU176" s="36"/>
      <c r="DAV176" s="36"/>
      <c r="DAW176" s="36"/>
      <c r="DAX176" s="36"/>
      <c r="DAY176" s="36"/>
      <c r="DAZ176" s="36"/>
      <c r="DBA176" s="36"/>
      <c r="DBB176" s="36"/>
      <c r="DBC176" s="36"/>
      <c r="DBD176" s="36"/>
      <c r="DBE176" s="36"/>
      <c r="DBF176" s="36"/>
      <c r="DBG176" s="36"/>
      <c r="DBH176" s="36"/>
      <c r="DBI176" s="36"/>
      <c r="DBJ176" s="36"/>
      <c r="DBK176" s="36"/>
      <c r="DBL176" s="36"/>
      <c r="DBM176" s="36"/>
      <c r="DBN176" s="36"/>
      <c r="DBO176" s="36"/>
      <c r="DBP176" s="36"/>
      <c r="DBQ176" s="36"/>
      <c r="DBR176" s="36"/>
      <c r="DBS176" s="36"/>
      <c r="DBT176" s="36"/>
      <c r="DBU176" s="36"/>
      <c r="DBV176" s="36"/>
      <c r="DBW176" s="36"/>
      <c r="DBX176" s="36"/>
      <c r="DBY176" s="36"/>
      <c r="DBZ176" s="36"/>
      <c r="DCA176" s="36"/>
      <c r="DCB176" s="36"/>
      <c r="DCC176" s="36"/>
      <c r="DCD176" s="36"/>
      <c r="DCE176" s="36"/>
      <c r="DCF176" s="36"/>
      <c r="DCG176" s="36"/>
      <c r="DCH176" s="36"/>
      <c r="DCI176" s="36"/>
      <c r="DCJ176" s="36"/>
      <c r="DCK176" s="36"/>
      <c r="DCL176" s="36"/>
      <c r="DCM176" s="36"/>
      <c r="DCN176" s="36"/>
      <c r="DCO176" s="36"/>
      <c r="DCP176" s="36"/>
      <c r="DCQ176" s="36"/>
      <c r="DCR176" s="36"/>
      <c r="DCS176" s="36"/>
      <c r="DCT176" s="36"/>
      <c r="DCU176" s="36"/>
      <c r="DCV176" s="36"/>
      <c r="DCW176" s="36"/>
      <c r="DCX176" s="36"/>
      <c r="DCY176" s="36"/>
      <c r="DCZ176" s="36"/>
      <c r="DDA176" s="36"/>
      <c r="DDB176" s="36"/>
      <c r="DDC176" s="36"/>
      <c r="DDD176" s="36"/>
      <c r="DDE176" s="36"/>
      <c r="DDF176" s="36"/>
      <c r="DDG176" s="36"/>
      <c r="DDH176" s="36"/>
      <c r="DDI176" s="36"/>
      <c r="DDJ176" s="36"/>
      <c r="DDK176" s="36"/>
      <c r="DDL176" s="36"/>
      <c r="DDM176" s="36"/>
      <c r="DDN176" s="36"/>
      <c r="DDO176" s="36"/>
      <c r="DDP176" s="36"/>
      <c r="DDQ176" s="36"/>
      <c r="DDR176" s="36"/>
      <c r="DDS176" s="36"/>
      <c r="DDT176" s="36"/>
      <c r="DDU176" s="36"/>
      <c r="DDV176" s="36"/>
      <c r="DDW176" s="36"/>
      <c r="DDX176" s="36"/>
      <c r="DDY176" s="36"/>
      <c r="DDZ176" s="36"/>
      <c r="DEA176" s="36"/>
      <c r="DEB176" s="36"/>
      <c r="DEC176" s="36"/>
      <c r="DED176" s="36"/>
      <c r="DEE176" s="36"/>
      <c r="DEF176" s="36"/>
      <c r="DEG176" s="36"/>
      <c r="DEH176" s="36"/>
      <c r="DEI176" s="36"/>
      <c r="DEJ176" s="36"/>
      <c r="DEK176" s="36"/>
      <c r="DEL176" s="36"/>
      <c r="DEM176" s="36"/>
      <c r="DEN176" s="36"/>
      <c r="DEO176" s="36"/>
      <c r="DEP176" s="36"/>
      <c r="DEQ176" s="36"/>
      <c r="DER176" s="36"/>
      <c r="DES176" s="36"/>
      <c r="DET176" s="36"/>
      <c r="DEU176" s="36"/>
      <c r="DEV176" s="36"/>
      <c r="DEW176" s="36"/>
      <c r="DEX176" s="36"/>
      <c r="DEY176" s="36"/>
      <c r="DEZ176" s="36"/>
      <c r="DFA176" s="36"/>
      <c r="DFB176" s="36"/>
      <c r="DFC176" s="36"/>
      <c r="DFD176" s="36"/>
      <c r="DFE176" s="36"/>
      <c r="DFF176" s="36"/>
      <c r="DFG176" s="36"/>
      <c r="DFH176" s="36"/>
      <c r="DFI176" s="36"/>
      <c r="DFJ176" s="36"/>
      <c r="DFK176" s="36"/>
      <c r="DFL176" s="36"/>
      <c r="DFM176" s="36"/>
      <c r="DFN176" s="36"/>
      <c r="DFO176" s="36"/>
      <c r="DFP176" s="36"/>
      <c r="DFQ176" s="36"/>
      <c r="DFR176" s="36"/>
      <c r="DFS176" s="36"/>
      <c r="DFT176" s="36"/>
      <c r="DFU176" s="36"/>
      <c r="DFV176" s="36"/>
      <c r="DFW176" s="36"/>
      <c r="DFX176" s="36"/>
      <c r="DFY176" s="36"/>
      <c r="DFZ176" s="36"/>
      <c r="DGA176" s="36"/>
      <c r="DGB176" s="36"/>
      <c r="DGC176" s="36"/>
      <c r="DGD176" s="36"/>
      <c r="DGE176" s="36"/>
      <c r="DGF176" s="36"/>
      <c r="DGG176" s="36"/>
      <c r="DGH176" s="36"/>
      <c r="DGI176" s="36"/>
      <c r="DGJ176" s="36"/>
      <c r="DGK176" s="36"/>
      <c r="DGL176" s="36"/>
      <c r="DGM176" s="36"/>
      <c r="DGN176" s="36"/>
      <c r="DGO176" s="36"/>
      <c r="DGP176" s="36"/>
      <c r="DGQ176" s="36"/>
      <c r="DGR176" s="36"/>
      <c r="DGS176" s="36"/>
      <c r="DGT176" s="36"/>
      <c r="DGU176" s="36"/>
      <c r="DGV176" s="36"/>
      <c r="DGW176" s="36"/>
      <c r="DGX176" s="36"/>
      <c r="DGY176" s="36"/>
      <c r="DGZ176" s="36"/>
      <c r="DHA176" s="36"/>
      <c r="DHB176" s="36"/>
      <c r="DHC176" s="36"/>
      <c r="DHD176" s="36"/>
      <c r="DHE176" s="36"/>
      <c r="DHF176" s="36"/>
      <c r="DHG176" s="36"/>
      <c r="DHH176" s="36"/>
      <c r="DHI176" s="36"/>
      <c r="DHJ176" s="36"/>
      <c r="DHK176" s="36"/>
      <c r="DHL176" s="36"/>
      <c r="DHM176" s="36"/>
      <c r="DHN176" s="36"/>
      <c r="DHO176" s="36"/>
      <c r="DHP176" s="36"/>
      <c r="DHQ176" s="36"/>
      <c r="DHR176" s="36"/>
      <c r="DHS176" s="36"/>
      <c r="DHT176" s="36"/>
      <c r="DHU176" s="36"/>
      <c r="DHV176" s="36"/>
      <c r="DHW176" s="36"/>
      <c r="DHX176" s="36"/>
      <c r="DHY176" s="36"/>
      <c r="DHZ176" s="36"/>
      <c r="DIA176" s="36"/>
      <c r="DIB176" s="36"/>
      <c r="DIC176" s="36"/>
      <c r="DID176" s="36"/>
      <c r="DIE176" s="36"/>
      <c r="DIF176" s="36"/>
      <c r="DIG176" s="36"/>
      <c r="DIH176" s="36"/>
      <c r="DII176" s="36"/>
      <c r="DIJ176" s="36"/>
      <c r="DIK176" s="36"/>
      <c r="DIL176" s="36"/>
      <c r="DIM176" s="36"/>
      <c r="DIN176" s="36"/>
      <c r="DIO176" s="36"/>
      <c r="DIP176" s="36"/>
      <c r="DIQ176" s="36"/>
      <c r="DIR176" s="36"/>
      <c r="DIS176" s="36"/>
      <c r="DIT176" s="36"/>
      <c r="DIU176" s="36"/>
      <c r="DIV176" s="36"/>
      <c r="DIW176" s="36"/>
      <c r="DIX176" s="36"/>
      <c r="DIY176" s="36"/>
      <c r="DIZ176" s="36"/>
      <c r="DJA176" s="36"/>
      <c r="DJB176" s="36"/>
      <c r="DJC176" s="36"/>
      <c r="DJD176" s="36"/>
      <c r="DJE176" s="36"/>
      <c r="DJF176" s="36"/>
      <c r="DJG176" s="36"/>
      <c r="DJH176" s="36"/>
      <c r="DJI176" s="36"/>
      <c r="DJJ176" s="36"/>
      <c r="DJK176" s="36"/>
      <c r="DJL176" s="36"/>
      <c r="DJM176" s="36"/>
      <c r="DJN176" s="36"/>
      <c r="DJO176" s="36"/>
      <c r="DJP176" s="36"/>
      <c r="DJQ176" s="36"/>
      <c r="DJR176" s="36"/>
      <c r="DJS176" s="36"/>
      <c r="DJT176" s="36"/>
      <c r="DJU176" s="36"/>
      <c r="DJV176" s="36"/>
      <c r="DJW176" s="36"/>
      <c r="DJX176" s="36"/>
      <c r="DJY176" s="36"/>
      <c r="DJZ176" s="36"/>
      <c r="DKA176" s="36"/>
      <c r="DKB176" s="36"/>
      <c r="DKC176" s="36"/>
      <c r="DKD176" s="36"/>
      <c r="DKE176" s="36"/>
      <c r="DKF176" s="36"/>
      <c r="DKG176" s="36"/>
      <c r="DKH176" s="36"/>
      <c r="DKI176" s="36"/>
      <c r="DKJ176" s="36"/>
      <c r="DKK176" s="36"/>
      <c r="DKL176" s="36"/>
      <c r="DKM176" s="36"/>
      <c r="DKN176" s="36"/>
      <c r="DKO176" s="36"/>
      <c r="DKP176" s="36"/>
      <c r="DKQ176" s="36"/>
      <c r="DKR176" s="36"/>
      <c r="DKS176" s="36"/>
      <c r="DKT176" s="36"/>
      <c r="DKU176" s="36"/>
      <c r="DKV176" s="36"/>
      <c r="DKW176" s="36"/>
      <c r="DKX176" s="36"/>
      <c r="DKY176" s="36"/>
      <c r="DKZ176" s="36"/>
      <c r="DLA176" s="36"/>
      <c r="DLB176" s="36"/>
      <c r="DLC176" s="36"/>
      <c r="DLD176" s="36"/>
      <c r="DLE176" s="36"/>
      <c r="DLF176" s="36"/>
      <c r="DLG176" s="36"/>
      <c r="DLH176" s="36"/>
      <c r="DLI176" s="36"/>
      <c r="DLJ176" s="36"/>
      <c r="DLK176" s="36"/>
      <c r="DLL176" s="36"/>
      <c r="DLM176" s="36"/>
      <c r="DLN176" s="36"/>
      <c r="DLO176" s="36"/>
      <c r="DLP176" s="36"/>
      <c r="DLQ176" s="36"/>
      <c r="DLR176" s="36"/>
      <c r="DLS176" s="36"/>
      <c r="DLT176" s="36"/>
      <c r="DLU176" s="36"/>
      <c r="DLV176" s="36"/>
      <c r="DLW176" s="36"/>
      <c r="DLX176" s="36"/>
      <c r="DLY176" s="36"/>
      <c r="DLZ176" s="36"/>
      <c r="DMA176" s="36"/>
      <c r="DMB176" s="36"/>
      <c r="DMC176" s="36"/>
      <c r="DMD176" s="36"/>
      <c r="DME176" s="36"/>
      <c r="DMF176" s="36"/>
      <c r="DMG176" s="36"/>
      <c r="DMH176" s="36"/>
      <c r="DMI176" s="36"/>
      <c r="DMJ176" s="36"/>
      <c r="DMK176" s="36"/>
      <c r="DML176" s="36"/>
      <c r="DMM176" s="36"/>
      <c r="DMN176" s="36"/>
      <c r="DMO176" s="36"/>
      <c r="DMP176" s="36"/>
      <c r="DMQ176" s="36"/>
      <c r="DMR176" s="36"/>
      <c r="DMS176" s="36"/>
      <c r="DMT176" s="36"/>
      <c r="DMU176" s="36"/>
      <c r="DMV176" s="36"/>
      <c r="DMW176" s="36"/>
      <c r="DMX176" s="36"/>
      <c r="DMY176" s="36"/>
      <c r="DMZ176" s="36"/>
      <c r="DNA176" s="36"/>
      <c r="DNB176" s="36"/>
      <c r="DNC176" s="36"/>
      <c r="DND176" s="36"/>
      <c r="DNE176" s="36"/>
      <c r="DNF176" s="36"/>
      <c r="DNG176" s="36"/>
      <c r="DNH176" s="36"/>
      <c r="DNI176" s="36"/>
      <c r="DNJ176" s="36"/>
      <c r="DNK176" s="36"/>
      <c r="DNL176" s="36"/>
      <c r="DNM176" s="36"/>
      <c r="DNN176" s="36"/>
      <c r="DNO176" s="36"/>
      <c r="DNP176" s="36"/>
      <c r="DNQ176" s="36"/>
      <c r="DNR176" s="36"/>
      <c r="DNS176" s="36"/>
      <c r="DNT176" s="36"/>
      <c r="DNU176" s="36"/>
      <c r="DNV176" s="36"/>
      <c r="DNW176" s="36"/>
      <c r="DNX176" s="36"/>
      <c r="DNY176" s="36"/>
      <c r="DNZ176" s="36"/>
      <c r="DOA176" s="36"/>
      <c r="DOB176" s="36"/>
      <c r="DOC176" s="36"/>
      <c r="DOD176" s="36"/>
      <c r="DOE176" s="36"/>
      <c r="DOF176" s="36"/>
      <c r="DOG176" s="36"/>
      <c r="DOH176" s="36"/>
      <c r="DOI176" s="36"/>
      <c r="DOJ176" s="36"/>
      <c r="DOK176" s="36"/>
      <c r="DOL176" s="36"/>
      <c r="DOM176" s="36"/>
      <c r="DON176" s="36"/>
      <c r="DOO176" s="36"/>
      <c r="DOP176" s="36"/>
      <c r="DOQ176" s="36"/>
      <c r="DOR176" s="36"/>
      <c r="DOS176" s="36"/>
      <c r="DOT176" s="36"/>
      <c r="DOU176" s="36"/>
      <c r="DOV176" s="36"/>
      <c r="DOW176" s="36"/>
      <c r="DOX176" s="36"/>
      <c r="DOY176" s="36"/>
      <c r="DOZ176" s="36"/>
      <c r="DPA176" s="36"/>
      <c r="DPB176" s="36"/>
      <c r="DPC176" s="36"/>
      <c r="DPD176" s="36"/>
      <c r="DPE176" s="36"/>
      <c r="DPF176" s="36"/>
      <c r="DPG176" s="36"/>
      <c r="DPH176" s="36"/>
      <c r="DPI176" s="36"/>
      <c r="DPJ176" s="36"/>
      <c r="DPK176" s="36"/>
      <c r="DPL176" s="36"/>
      <c r="DPM176" s="36"/>
      <c r="DPN176" s="36"/>
      <c r="DPO176" s="36"/>
      <c r="DPP176" s="36"/>
      <c r="DPQ176" s="36"/>
      <c r="DPR176" s="36"/>
      <c r="DPS176" s="36"/>
      <c r="DPT176" s="36"/>
      <c r="DPU176" s="36"/>
      <c r="DPV176" s="36"/>
      <c r="DPW176" s="36"/>
      <c r="DPX176" s="36"/>
      <c r="DPY176" s="36"/>
      <c r="DPZ176" s="36"/>
      <c r="DQA176" s="36"/>
      <c r="DQB176" s="36"/>
      <c r="DQC176" s="36"/>
      <c r="DQD176" s="36"/>
      <c r="DQE176" s="36"/>
      <c r="DQF176" s="36"/>
      <c r="DQG176" s="36"/>
      <c r="DQH176" s="36"/>
      <c r="DQI176" s="36"/>
      <c r="DQJ176" s="36"/>
      <c r="DQK176" s="36"/>
      <c r="DQL176" s="36"/>
      <c r="DQM176" s="36"/>
      <c r="DQN176" s="36"/>
      <c r="DQO176" s="36"/>
      <c r="DQP176" s="36"/>
      <c r="DQQ176" s="36"/>
      <c r="DQR176" s="36"/>
      <c r="DQS176" s="36"/>
      <c r="DQT176" s="36"/>
      <c r="DQU176" s="36"/>
      <c r="DQV176" s="36"/>
      <c r="DQW176" s="36"/>
      <c r="DQX176" s="36"/>
      <c r="DQY176" s="36"/>
      <c r="DQZ176" s="36"/>
      <c r="DRA176" s="36"/>
      <c r="DRB176" s="36"/>
      <c r="DRC176" s="36"/>
      <c r="DRD176" s="36"/>
      <c r="DRE176" s="36"/>
      <c r="DRF176" s="36"/>
      <c r="DRG176" s="36"/>
      <c r="DRH176" s="36"/>
      <c r="DRI176" s="36"/>
      <c r="DRJ176" s="36"/>
      <c r="DRK176" s="36"/>
      <c r="DRL176" s="36"/>
      <c r="DRM176" s="36"/>
      <c r="DRN176" s="36"/>
      <c r="DRO176" s="36"/>
      <c r="DRP176" s="36"/>
      <c r="DRQ176" s="36"/>
      <c r="DRR176" s="36"/>
      <c r="DRS176" s="36"/>
      <c r="DRT176" s="36"/>
      <c r="DRU176" s="36"/>
      <c r="DRV176" s="36"/>
      <c r="DRW176" s="36"/>
      <c r="DRX176" s="36"/>
      <c r="DRY176" s="36"/>
      <c r="DRZ176" s="36"/>
      <c r="DSA176" s="36"/>
      <c r="DSB176" s="36"/>
      <c r="DSC176" s="36"/>
      <c r="DSD176" s="36"/>
      <c r="DSE176" s="36"/>
      <c r="DSF176" s="36"/>
      <c r="DSG176" s="36"/>
      <c r="DSH176" s="36"/>
      <c r="DSI176" s="36"/>
      <c r="DSJ176" s="36"/>
      <c r="DSK176" s="36"/>
      <c r="DSL176" s="36"/>
      <c r="DSM176" s="36"/>
      <c r="DSN176" s="36"/>
      <c r="DSO176" s="36"/>
      <c r="DSP176" s="36"/>
      <c r="DSQ176" s="36"/>
      <c r="DSR176" s="36"/>
      <c r="DSS176" s="36"/>
      <c r="DST176" s="36"/>
      <c r="DSU176" s="36"/>
      <c r="DSV176" s="36"/>
      <c r="DSW176" s="36"/>
      <c r="DSX176" s="36"/>
      <c r="DSY176" s="36"/>
      <c r="DSZ176" s="36"/>
      <c r="DTA176" s="36"/>
      <c r="DTB176" s="36"/>
      <c r="DTC176" s="36"/>
      <c r="DTD176" s="36"/>
      <c r="DTE176" s="36"/>
      <c r="DTF176" s="36"/>
      <c r="DTG176" s="36"/>
      <c r="DTH176" s="36"/>
      <c r="DTI176" s="36"/>
      <c r="DTJ176" s="36"/>
      <c r="DTK176" s="36"/>
      <c r="DTL176" s="36"/>
      <c r="DTM176" s="36"/>
      <c r="DTN176" s="36"/>
      <c r="DTO176" s="36"/>
      <c r="DTP176" s="36"/>
      <c r="DTQ176" s="36"/>
      <c r="DTR176" s="36"/>
      <c r="DTS176" s="36"/>
      <c r="DTT176" s="36"/>
      <c r="DTU176" s="36"/>
      <c r="DTV176" s="36"/>
      <c r="DTW176" s="36"/>
      <c r="DTX176" s="36"/>
      <c r="DTY176" s="36"/>
      <c r="DTZ176" s="36"/>
      <c r="DUA176" s="36"/>
      <c r="DUB176" s="36"/>
      <c r="DUC176" s="36"/>
      <c r="DUD176" s="36"/>
      <c r="DUE176" s="36"/>
      <c r="DUF176" s="36"/>
      <c r="DUG176" s="36"/>
      <c r="DUH176" s="36"/>
      <c r="DUI176" s="36"/>
      <c r="DUJ176" s="36"/>
      <c r="DUK176" s="36"/>
      <c r="DUL176" s="36"/>
      <c r="DUM176" s="36"/>
      <c r="DUN176" s="36"/>
      <c r="DUO176" s="36"/>
      <c r="DUP176" s="36"/>
      <c r="DUQ176" s="36"/>
      <c r="DUR176" s="36"/>
      <c r="DUS176" s="36"/>
      <c r="DUT176" s="36"/>
      <c r="DUU176" s="36"/>
      <c r="DUV176" s="36"/>
      <c r="DUW176" s="36"/>
      <c r="DUX176" s="36"/>
      <c r="DUY176" s="36"/>
      <c r="DUZ176" s="36"/>
      <c r="DVA176" s="36"/>
      <c r="DVB176" s="36"/>
      <c r="DVC176" s="36"/>
      <c r="DVD176" s="36"/>
      <c r="DVE176" s="36"/>
      <c r="DVF176" s="36"/>
      <c r="DVG176" s="36"/>
      <c r="DVH176" s="36"/>
      <c r="DVI176" s="36"/>
      <c r="DVJ176" s="36"/>
      <c r="DVK176" s="36"/>
      <c r="DVL176" s="36"/>
      <c r="DVM176" s="36"/>
      <c r="DVN176" s="36"/>
      <c r="DVO176" s="36"/>
      <c r="DVP176" s="36"/>
      <c r="DVQ176" s="36"/>
      <c r="DVR176" s="36"/>
      <c r="DVS176" s="36"/>
      <c r="DVT176" s="36"/>
      <c r="DVU176" s="36"/>
      <c r="DVV176" s="36"/>
      <c r="DVW176" s="36"/>
      <c r="DVX176" s="36"/>
      <c r="DVY176" s="36"/>
      <c r="DVZ176" s="36"/>
      <c r="DWA176" s="36"/>
      <c r="DWB176" s="36"/>
      <c r="DWC176" s="36"/>
      <c r="DWD176" s="36"/>
      <c r="DWE176" s="36"/>
      <c r="DWF176" s="36"/>
      <c r="DWG176" s="36"/>
      <c r="DWH176" s="36"/>
      <c r="DWI176" s="36"/>
      <c r="DWJ176" s="36"/>
      <c r="DWK176" s="36"/>
      <c r="DWL176" s="36"/>
      <c r="DWM176" s="36"/>
      <c r="DWN176" s="36"/>
      <c r="DWO176" s="36"/>
      <c r="DWP176" s="36"/>
      <c r="DWQ176" s="36"/>
      <c r="DWR176" s="36"/>
      <c r="DWS176" s="36"/>
      <c r="DWT176" s="36"/>
      <c r="DWU176" s="36"/>
      <c r="DWV176" s="36"/>
      <c r="DWW176" s="36"/>
      <c r="DWX176" s="36"/>
      <c r="DWY176" s="36"/>
      <c r="DWZ176" s="36"/>
      <c r="DXA176" s="36"/>
      <c r="DXB176" s="36"/>
      <c r="DXC176" s="36"/>
      <c r="DXD176" s="36"/>
      <c r="DXE176" s="36"/>
      <c r="DXF176" s="36"/>
      <c r="DXG176" s="36"/>
      <c r="DXH176" s="36"/>
      <c r="DXI176" s="36"/>
      <c r="DXJ176" s="36"/>
      <c r="DXK176" s="36"/>
      <c r="DXL176" s="36"/>
      <c r="DXM176" s="36"/>
      <c r="DXN176" s="36"/>
      <c r="DXO176" s="36"/>
      <c r="DXP176" s="36"/>
      <c r="DXQ176" s="36"/>
      <c r="DXR176" s="36"/>
      <c r="DXS176" s="36"/>
      <c r="DXT176" s="36"/>
      <c r="DXU176" s="36"/>
      <c r="DXV176" s="36"/>
      <c r="DXW176" s="36"/>
      <c r="DXX176" s="36"/>
      <c r="DXY176" s="36"/>
      <c r="DXZ176" s="36"/>
      <c r="DYA176" s="36"/>
      <c r="DYB176" s="36"/>
      <c r="DYC176" s="36"/>
      <c r="DYD176" s="36"/>
      <c r="DYE176" s="36"/>
      <c r="DYF176" s="36"/>
      <c r="DYG176" s="36"/>
      <c r="DYH176" s="36"/>
      <c r="DYI176" s="36"/>
      <c r="DYJ176" s="36"/>
      <c r="DYK176" s="36"/>
      <c r="DYL176" s="36"/>
      <c r="DYM176" s="36"/>
      <c r="DYN176" s="36"/>
      <c r="DYO176" s="36"/>
      <c r="DYP176" s="36"/>
      <c r="DYQ176" s="36"/>
      <c r="DYR176" s="36"/>
      <c r="DYS176" s="36"/>
      <c r="DYT176" s="36"/>
      <c r="DYU176" s="36"/>
      <c r="DYV176" s="36"/>
      <c r="DYW176" s="36"/>
      <c r="DYX176" s="36"/>
      <c r="DYY176" s="36"/>
      <c r="DYZ176" s="36"/>
      <c r="DZA176" s="36"/>
      <c r="DZB176" s="36"/>
      <c r="DZC176" s="36"/>
      <c r="DZD176" s="36"/>
      <c r="DZE176" s="36"/>
      <c r="DZF176" s="36"/>
      <c r="DZG176" s="36"/>
      <c r="DZH176" s="36"/>
      <c r="DZI176" s="36"/>
      <c r="DZJ176" s="36"/>
      <c r="DZK176" s="36"/>
      <c r="DZL176" s="36"/>
      <c r="DZM176" s="36"/>
      <c r="DZN176" s="36"/>
      <c r="DZO176" s="36"/>
      <c r="DZP176" s="36"/>
      <c r="DZQ176" s="36"/>
      <c r="DZR176" s="36"/>
      <c r="DZS176" s="36"/>
      <c r="DZT176" s="36"/>
      <c r="DZU176" s="36"/>
      <c r="DZV176" s="36"/>
      <c r="DZW176" s="36"/>
      <c r="DZX176" s="36"/>
      <c r="DZY176" s="36"/>
      <c r="DZZ176" s="36"/>
      <c r="EAA176" s="36"/>
      <c r="EAB176" s="36"/>
      <c r="EAC176" s="36"/>
      <c r="EAD176" s="36"/>
      <c r="EAE176" s="36"/>
      <c r="EAF176" s="36"/>
      <c r="EAG176" s="36"/>
      <c r="EAH176" s="36"/>
      <c r="EAI176" s="36"/>
      <c r="EAJ176" s="36"/>
      <c r="EAK176" s="36"/>
      <c r="EAL176" s="36"/>
      <c r="EAM176" s="36"/>
      <c r="EAN176" s="36"/>
      <c r="EAO176" s="36"/>
      <c r="EAP176" s="36"/>
      <c r="EAQ176" s="36"/>
      <c r="EAR176" s="36"/>
      <c r="EAS176" s="36"/>
      <c r="EAT176" s="36"/>
      <c r="EAU176" s="36"/>
      <c r="EAV176" s="36"/>
      <c r="EAW176" s="36"/>
      <c r="EAX176" s="36"/>
      <c r="EAY176" s="36"/>
      <c r="EAZ176" s="36"/>
      <c r="EBA176" s="36"/>
      <c r="EBB176" s="36"/>
      <c r="EBC176" s="36"/>
      <c r="EBD176" s="36"/>
      <c r="EBE176" s="36"/>
      <c r="EBF176" s="36"/>
      <c r="EBG176" s="36"/>
      <c r="EBH176" s="36"/>
      <c r="EBI176" s="36"/>
      <c r="EBJ176" s="36"/>
      <c r="EBK176" s="36"/>
      <c r="EBL176" s="36"/>
      <c r="EBM176" s="36"/>
      <c r="EBN176" s="36"/>
      <c r="EBO176" s="36"/>
      <c r="EBP176" s="36"/>
      <c r="EBQ176" s="36"/>
      <c r="EBR176" s="36"/>
      <c r="EBS176" s="36"/>
      <c r="EBT176" s="36"/>
      <c r="EBU176" s="36"/>
      <c r="EBV176" s="36"/>
      <c r="EBW176" s="36"/>
      <c r="EBX176" s="36"/>
      <c r="EBY176" s="36"/>
      <c r="EBZ176" s="36"/>
      <c r="ECA176" s="36"/>
      <c r="ECB176" s="36"/>
      <c r="ECC176" s="36"/>
      <c r="ECD176" s="36"/>
      <c r="ECE176" s="36"/>
      <c r="ECF176" s="36"/>
      <c r="ECG176" s="36"/>
      <c r="ECH176" s="36"/>
      <c r="ECI176" s="36"/>
      <c r="ECJ176" s="36"/>
      <c r="ECK176" s="36"/>
      <c r="ECL176" s="36"/>
      <c r="ECM176" s="36"/>
      <c r="ECN176" s="36"/>
      <c r="ECO176" s="36"/>
      <c r="ECP176" s="36"/>
      <c r="ECQ176" s="36"/>
      <c r="ECR176" s="36"/>
      <c r="ECS176" s="36"/>
      <c r="ECT176" s="36"/>
      <c r="ECU176" s="36"/>
      <c r="ECV176" s="36"/>
      <c r="ECW176" s="36"/>
      <c r="ECX176" s="36"/>
      <c r="ECY176" s="36"/>
      <c r="ECZ176" s="36"/>
      <c r="EDA176" s="36"/>
      <c r="EDB176" s="36"/>
      <c r="EDC176" s="36"/>
      <c r="EDD176" s="36"/>
      <c r="EDE176" s="36"/>
      <c r="EDF176" s="36"/>
      <c r="EDG176" s="36"/>
      <c r="EDH176" s="36"/>
      <c r="EDI176" s="36"/>
      <c r="EDJ176" s="36"/>
      <c r="EDK176" s="36"/>
      <c r="EDL176" s="36"/>
      <c r="EDM176" s="36"/>
      <c r="EDN176" s="36"/>
      <c r="EDO176" s="36"/>
      <c r="EDP176" s="36"/>
      <c r="EDQ176" s="36"/>
      <c r="EDR176" s="36"/>
      <c r="EDS176" s="36"/>
      <c r="EDT176" s="36"/>
      <c r="EDU176" s="36"/>
      <c r="EDV176" s="36"/>
      <c r="EDW176" s="36"/>
      <c r="EDX176" s="36"/>
      <c r="EDY176" s="36"/>
      <c r="EDZ176" s="36"/>
      <c r="EEA176" s="36"/>
      <c r="EEB176" s="36"/>
      <c r="EEC176" s="36"/>
      <c r="EED176" s="36"/>
      <c r="EEE176" s="36"/>
      <c r="EEF176" s="36"/>
      <c r="EEG176" s="36"/>
      <c r="EEH176" s="36"/>
      <c r="EEI176" s="36"/>
      <c r="EEJ176" s="36"/>
      <c r="EEK176" s="36"/>
      <c r="EEL176" s="36"/>
      <c r="EEM176" s="36"/>
      <c r="EEN176" s="36"/>
      <c r="EEO176" s="36"/>
      <c r="EEP176" s="36"/>
      <c r="EEQ176" s="36"/>
      <c r="EER176" s="36"/>
      <c r="EES176" s="36"/>
      <c r="EET176" s="36"/>
      <c r="EEU176" s="36"/>
      <c r="EEV176" s="36"/>
      <c r="EEW176" s="36"/>
      <c r="EEX176" s="36"/>
      <c r="EEY176" s="36"/>
      <c r="EEZ176" s="36"/>
      <c r="EFA176" s="36"/>
      <c r="EFB176" s="36"/>
      <c r="EFC176" s="36"/>
      <c r="EFD176" s="36"/>
      <c r="EFE176" s="36"/>
      <c r="EFF176" s="36"/>
      <c r="EFG176" s="36"/>
      <c r="EFH176" s="36"/>
      <c r="EFI176" s="36"/>
      <c r="EFJ176" s="36"/>
      <c r="EFK176" s="36"/>
      <c r="EFL176" s="36"/>
      <c r="EFM176" s="36"/>
      <c r="EFN176" s="36"/>
      <c r="EFO176" s="36"/>
      <c r="EFP176" s="36"/>
      <c r="EFQ176" s="36"/>
      <c r="EFR176" s="36"/>
      <c r="EFS176" s="36"/>
      <c r="EFT176" s="36"/>
      <c r="EFU176" s="36"/>
      <c r="EFV176" s="36"/>
      <c r="EFW176" s="36"/>
      <c r="EFX176" s="36"/>
      <c r="EFY176" s="36"/>
      <c r="EFZ176" s="36"/>
      <c r="EGA176" s="36"/>
      <c r="EGB176" s="36"/>
      <c r="EGC176" s="36"/>
      <c r="EGD176" s="36"/>
      <c r="EGE176" s="36"/>
      <c r="EGF176" s="36"/>
      <c r="EGG176" s="36"/>
      <c r="EGH176" s="36"/>
      <c r="EGI176" s="36"/>
      <c r="EGJ176" s="36"/>
      <c r="EGK176" s="36"/>
      <c r="EGL176" s="36"/>
      <c r="EGM176" s="36"/>
      <c r="EGN176" s="36"/>
      <c r="EGO176" s="36"/>
      <c r="EGP176" s="36"/>
      <c r="EGQ176" s="36"/>
      <c r="EGR176" s="36"/>
      <c r="EGS176" s="36"/>
      <c r="EGT176" s="36"/>
      <c r="EGU176" s="36"/>
      <c r="EGV176" s="36"/>
      <c r="EGW176" s="36"/>
      <c r="EGX176" s="36"/>
      <c r="EGY176" s="36"/>
      <c r="EGZ176" s="36"/>
      <c r="EHA176" s="36"/>
      <c r="EHB176" s="36"/>
      <c r="EHC176" s="36"/>
      <c r="EHD176" s="36"/>
      <c r="EHE176" s="36"/>
      <c r="EHF176" s="36"/>
      <c r="EHG176" s="36"/>
      <c r="EHH176" s="36"/>
      <c r="EHI176" s="36"/>
      <c r="EHJ176" s="36"/>
      <c r="EHK176" s="36"/>
      <c r="EHL176" s="36"/>
      <c r="EHM176" s="36"/>
      <c r="EHN176" s="36"/>
      <c r="EHO176" s="36"/>
      <c r="EHP176" s="36"/>
      <c r="EHQ176" s="36"/>
      <c r="EHR176" s="36"/>
      <c r="EHS176" s="36"/>
      <c r="EHT176" s="36"/>
      <c r="EHU176" s="36"/>
      <c r="EHV176" s="36"/>
      <c r="EHW176" s="36"/>
      <c r="EHX176" s="36"/>
      <c r="EHY176" s="36"/>
      <c r="EHZ176" s="36"/>
      <c r="EIA176" s="36"/>
      <c r="EIB176" s="36"/>
      <c r="EIC176" s="36"/>
      <c r="EID176" s="36"/>
      <c r="EIE176" s="36"/>
      <c r="EIF176" s="36"/>
      <c r="EIG176" s="36"/>
      <c r="EIH176" s="36"/>
      <c r="EII176" s="36"/>
      <c r="EIJ176" s="36"/>
      <c r="EIK176" s="36"/>
      <c r="EIL176" s="36"/>
      <c r="EIM176" s="36"/>
      <c r="EIN176" s="36"/>
      <c r="EIO176" s="36"/>
      <c r="EIP176" s="36"/>
      <c r="EIQ176" s="36"/>
      <c r="EIR176" s="36"/>
      <c r="EIS176" s="36"/>
      <c r="EIT176" s="36"/>
      <c r="EIU176" s="36"/>
      <c r="EIV176" s="36"/>
      <c r="EIW176" s="36"/>
      <c r="EIX176" s="36"/>
      <c r="EIY176" s="36"/>
      <c r="EIZ176" s="36"/>
      <c r="EJA176" s="36"/>
      <c r="EJB176" s="36"/>
      <c r="EJC176" s="36"/>
      <c r="EJD176" s="36"/>
      <c r="EJE176" s="36"/>
      <c r="EJF176" s="36"/>
      <c r="EJG176" s="36"/>
      <c r="EJH176" s="36"/>
      <c r="EJI176" s="36"/>
      <c r="EJJ176" s="36"/>
      <c r="EJK176" s="36"/>
      <c r="EJL176" s="36"/>
      <c r="EJM176" s="36"/>
      <c r="EJN176" s="36"/>
      <c r="EJO176" s="36"/>
      <c r="EJP176" s="36"/>
      <c r="EJQ176" s="36"/>
      <c r="EJR176" s="36"/>
      <c r="EJS176" s="36"/>
      <c r="EJT176" s="36"/>
      <c r="EJU176" s="36"/>
      <c r="EJV176" s="36"/>
      <c r="EJW176" s="36"/>
      <c r="EJX176" s="36"/>
      <c r="EJY176" s="36"/>
      <c r="EJZ176" s="36"/>
      <c r="EKA176" s="36"/>
      <c r="EKB176" s="36"/>
      <c r="EKC176" s="36"/>
      <c r="EKD176" s="36"/>
      <c r="EKE176" s="36"/>
      <c r="EKF176" s="36"/>
      <c r="EKG176" s="36"/>
      <c r="EKH176" s="36"/>
      <c r="EKI176" s="36"/>
      <c r="EKJ176" s="36"/>
      <c r="EKK176" s="36"/>
      <c r="EKL176" s="36"/>
      <c r="EKM176" s="36"/>
      <c r="EKN176" s="36"/>
      <c r="EKO176" s="36"/>
      <c r="EKP176" s="36"/>
      <c r="EKQ176" s="36"/>
      <c r="EKR176" s="36"/>
      <c r="EKS176" s="36"/>
      <c r="EKT176" s="36"/>
      <c r="EKU176" s="36"/>
      <c r="EKV176" s="36"/>
      <c r="EKW176" s="36"/>
      <c r="EKX176" s="36"/>
      <c r="EKY176" s="36"/>
      <c r="EKZ176" s="36"/>
      <c r="ELA176" s="36"/>
      <c r="ELB176" s="36"/>
      <c r="ELC176" s="36"/>
      <c r="ELD176" s="36"/>
      <c r="ELE176" s="36"/>
      <c r="ELF176" s="36"/>
      <c r="ELG176" s="36"/>
      <c r="ELH176" s="36"/>
      <c r="ELI176" s="36"/>
      <c r="ELJ176" s="36"/>
      <c r="ELK176" s="36"/>
      <c r="ELL176" s="36"/>
      <c r="ELM176" s="36"/>
      <c r="ELN176" s="36"/>
      <c r="ELO176" s="36"/>
      <c r="ELP176" s="36"/>
      <c r="ELQ176" s="36"/>
      <c r="ELR176" s="36"/>
      <c r="ELS176" s="36"/>
      <c r="ELT176" s="36"/>
      <c r="ELU176" s="36"/>
      <c r="ELV176" s="36"/>
      <c r="ELW176" s="36"/>
      <c r="ELX176" s="36"/>
      <c r="ELY176" s="36"/>
      <c r="ELZ176" s="36"/>
      <c r="EMA176" s="36"/>
      <c r="EMB176" s="36"/>
      <c r="EMC176" s="36"/>
      <c r="EMD176" s="36"/>
      <c r="EME176" s="36"/>
      <c r="EMF176" s="36"/>
      <c r="EMG176" s="36"/>
      <c r="EMH176" s="36"/>
      <c r="EMI176" s="36"/>
      <c r="EMJ176" s="36"/>
      <c r="EMK176" s="36"/>
      <c r="EML176" s="36"/>
      <c r="EMM176" s="36"/>
      <c r="EMN176" s="36"/>
      <c r="EMO176" s="36"/>
      <c r="EMP176" s="36"/>
      <c r="EMQ176" s="36"/>
      <c r="EMR176" s="36"/>
      <c r="EMS176" s="36"/>
      <c r="EMT176" s="36"/>
      <c r="EMU176" s="36"/>
      <c r="EMV176" s="36"/>
      <c r="EMW176" s="36"/>
      <c r="EMX176" s="36"/>
      <c r="EMY176" s="36"/>
      <c r="EMZ176" s="36"/>
      <c r="ENA176" s="36"/>
      <c r="ENB176" s="36"/>
      <c r="ENC176" s="36"/>
      <c r="END176" s="36"/>
      <c r="ENE176" s="36"/>
      <c r="ENF176" s="36"/>
      <c r="ENG176" s="36"/>
      <c r="ENH176" s="36"/>
      <c r="ENI176" s="36"/>
      <c r="ENJ176" s="36"/>
      <c r="ENK176" s="36"/>
      <c r="ENL176" s="36"/>
      <c r="ENM176" s="36"/>
      <c r="ENN176" s="36"/>
      <c r="ENO176" s="36"/>
      <c r="ENP176" s="36"/>
      <c r="ENQ176" s="36"/>
      <c r="ENR176" s="36"/>
      <c r="ENS176" s="36"/>
      <c r="ENT176" s="36"/>
      <c r="ENU176" s="36"/>
      <c r="ENV176" s="36"/>
      <c r="ENW176" s="36"/>
      <c r="ENX176" s="36"/>
      <c r="ENY176" s="36"/>
      <c r="ENZ176" s="36"/>
      <c r="EOA176" s="36"/>
      <c r="EOB176" s="36"/>
      <c r="EOC176" s="36"/>
      <c r="EOD176" s="36"/>
      <c r="EOE176" s="36"/>
      <c r="EOF176" s="36"/>
      <c r="EOG176" s="36"/>
      <c r="EOH176" s="36"/>
      <c r="EOI176" s="36"/>
      <c r="EOJ176" s="36"/>
      <c r="EOK176" s="36"/>
      <c r="EOL176" s="36"/>
      <c r="EOM176" s="36"/>
      <c r="EON176" s="36"/>
      <c r="EOO176" s="36"/>
      <c r="EOP176" s="36"/>
      <c r="EOQ176" s="36"/>
      <c r="EOR176" s="36"/>
      <c r="EOS176" s="36"/>
      <c r="EOT176" s="36"/>
      <c r="EOU176" s="36"/>
      <c r="EOV176" s="36"/>
      <c r="EOW176" s="36"/>
      <c r="EOX176" s="36"/>
      <c r="EOY176" s="36"/>
      <c r="EOZ176" s="36"/>
      <c r="EPA176" s="36"/>
      <c r="EPB176" s="36"/>
      <c r="EPC176" s="36"/>
      <c r="EPD176" s="36"/>
      <c r="EPE176" s="36"/>
      <c r="EPF176" s="36"/>
      <c r="EPG176" s="36"/>
      <c r="EPH176" s="36"/>
      <c r="EPI176" s="36"/>
      <c r="EPJ176" s="36"/>
      <c r="EPK176" s="36"/>
      <c r="EPL176" s="36"/>
      <c r="EPM176" s="36"/>
      <c r="EPN176" s="36"/>
      <c r="EPO176" s="36"/>
      <c r="EPP176" s="36"/>
      <c r="EPQ176" s="36"/>
      <c r="EPR176" s="36"/>
      <c r="EPS176" s="36"/>
      <c r="EPT176" s="36"/>
      <c r="EPU176" s="36"/>
      <c r="EPV176" s="36"/>
      <c r="EPW176" s="36"/>
      <c r="EPX176" s="36"/>
      <c r="EPY176" s="36"/>
      <c r="EPZ176" s="36"/>
      <c r="EQA176" s="36"/>
      <c r="EQB176" s="36"/>
      <c r="EQC176" s="36"/>
      <c r="EQD176" s="36"/>
      <c r="EQE176" s="36"/>
      <c r="EQF176" s="36"/>
      <c r="EQG176" s="36"/>
      <c r="EQH176" s="36"/>
      <c r="EQI176" s="36"/>
      <c r="EQJ176" s="36"/>
      <c r="EQK176" s="36"/>
      <c r="EQL176" s="36"/>
      <c r="EQM176" s="36"/>
      <c r="EQN176" s="36"/>
      <c r="EQO176" s="36"/>
      <c r="EQP176" s="36"/>
      <c r="EQQ176" s="36"/>
      <c r="EQR176" s="36"/>
      <c r="EQS176" s="36"/>
      <c r="EQT176" s="36"/>
      <c r="EQU176" s="36"/>
      <c r="EQV176" s="36"/>
      <c r="EQW176" s="36"/>
      <c r="EQX176" s="36"/>
      <c r="EQY176" s="36"/>
      <c r="EQZ176" s="36"/>
      <c r="ERA176" s="36"/>
      <c r="ERB176" s="36"/>
      <c r="ERC176" s="36"/>
      <c r="ERD176" s="36"/>
      <c r="ERE176" s="36"/>
      <c r="ERF176" s="36"/>
      <c r="ERG176" s="36"/>
      <c r="ERH176" s="36"/>
      <c r="ERI176" s="36"/>
      <c r="ERJ176" s="36"/>
      <c r="ERK176" s="36"/>
      <c r="ERL176" s="36"/>
      <c r="ERM176" s="36"/>
      <c r="ERN176" s="36"/>
      <c r="ERO176" s="36"/>
      <c r="ERP176" s="36"/>
      <c r="ERQ176" s="36"/>
      <c r="ERR176" s="36"/>
      <c r="ERS176" s="36"/>
      <c r="ERT176" s="36"/>
      <c r="ERU176" s="36"/>
      <c r="ERV176" s="36"/>
      <c r="ERW176" s="36"/>
      <c r="ERX176" s="36"/>
      <c r="ERY176" s="36"/>
      <c r="ERZ176" s="36"/>
      <c r="ESA176" s="36"/>
      <c r="ESB176" s="36"/>
      <c r="ESC176" s="36"/>
      <c r="ESD176" s="36"/>
      <c r="ESE176" s="36"/>
      <c r="ESF176" s="36"/>
      <c r="ESG176" s="36"/>
      <c r="ESH176" s="36"/>
      <c r="ESI176" s="36"/>
      <c r="ESJ176" s="36"/>
      <c r="ESK176" s="36"/>
      <c r="ESL176" s="36"/>
      <c r="ESM176" s="36"/>
      <c r="ESN176" s="36"/>
      <c r="ESO176" s="36"/>
      <c r="ESP176" s="36"/>
      <c r="ESQ176" s="36"/>
      <c r="ESR176" s="36"/>
      <c r="ESS176" s="36"/>
      <c r="EST176" s="36"/>
      <c r="ESU176" s="36"/>
      <c r="ESV176" s="36"/>
      <c r="ESW176" s="36"/>
      <c r="ESX176" s="36"/>
      <c r="ESY176" s="36"/>
      <c r="ESZ176" s="36"/>
      <c r="ETA176" s="36"/>
      <c r="ETB176" s="36"/>
      <c r="ETC176" s="36"/>
      <c r="ETD176" s="36"/>
      <c r="ETE176" s="36"/>
      <c r="ETF176" s="36"/>
      <c r="ETG176" s="36"/>
      <c r="ETH176" s="36"/>
      <c r="ETI176" s="36"/>
      <c r="ETJ176" s="36"/>
      <c r="ETK176" s="36"/>
      <c r="ETL176" s="36"/>
      <c r="ETM176" s="36"/>
      <c r="ETN176" s="36"/>
      <c r="ETO176" s="36"/>
      <c r="ETP176" s="36"/>
      <c r="ETQ176" s="36"/>
      <c r="ETR176" s="36"/>
      <c r="ETS176" s="36"/>
      <c r="ETT176" s="36"/>
      <c r="ETU176" s="36"/>
      <c r="ETV176" s="36"/>
      <c r="ETW176" s="36"/>
      <c r="ETX176" s="36"/>
      <c r="ETY176" s="36"/>
      <c r="ETZ176" s="36"/>
      <c r="EUA176" s="36"/>
      <c r="EUB176" s="36"/>
      <c r="EUC176" s="36"/>
      <c r="EUD176" s="36"/>
      <c r="EUE176" s="36"/>
      <c r="EUF176" s="36"/>
      <c r="EUG176" s="36"/>
      <c r="EUH176" s="36"/>
      <c r="EUI176" s="36"/>
      <c r="EUJ176" s="36"/>
      <c r="EUK176" s="36"/>
      <c r="EUL176" s="36"/>
      <c r="EUM176" s="36"/>
      <c r="EUN176" s="36"/>
      <c r="EUO176" s="36"/>
      <c r="EUP176" s="36"/>
      <c r="EUQ176" s="36"/>
      <c r="EUR176" s="36"/>
      <c r="EUS176" s="36"/>
      <c r="EUT176" s="36"/>
      <c r="EUU176" s="36"/>
      <c r="EUV176" s="36"/>
      <c r="EUW176" s="36"/>
      <c r="EUX176" s="36"/>
      <c r="EUY176" s="36"/>
      <c r="EUZ176" s="36"/>
      <c r="EVA176" s="36"/>
      <c r="EVB176" s="36"/>
      <c r="EVC176" s="36"/>
      <c r="EVD176" s="36"/>
      <c r="EVE176" s="36"/>
      <c r="EVF176" s="36"/>
      <c r="EVG176" s="36"/>
      <c r="EVH176" s="36"/>
      <c r="EVI176" s="36"/>
      <c r="EVJ176" s="36"/>
      <c r="EVK176" s="36"/>
      <c r="EVL176" s="36"/>
      <c r="EVM176" s="36"/>
      <c r="EVN176" s="36"/>
      <c r="EVO176" s="36"/>
      <c r="EVP176" s="36"/>
      <c r="EVQ176" s="36"/>
      <c r="EVR176" s="36"/>
      <c r="EVS176" s="36"/>
      <c r="EVT176" s="36"/>
      <c r="EVU176" s="36"/>
      <c r="EVV176" s="36"/>
      <c r="EVW176" s="36"/>
      <c r="EVX176" s="36"/>
      <c r="EVY176" s="36"/>
      <c r="EVZ176" s="36"/>
      <c r="EWA176" s="36"/>
      <c r="EWB176" s="36"/>
      <c r="EWC176" s="36"/>
      <c r="EWD176" s="36"/>
      <c r="EWE176" s="36"/>
      <c r="EWF176" s="36"/>
      <c r="EWG176" s="36"/>
      <c r="EWH176" s="36"/>
      <c r="EWI176" s="36"/>
      <c r="EWJ176" s="36"/>
      <c r="EWK176" s="36"/>
      <c r="EWL176" s="36"/>
      <c r="EWM176" s="36"/>
      <c r="EWN176" s="36"/>
      <c r="EWO176" s="36"/>
      <c r="EWP176" s="36"/>
      <c r="EWQ176" s="36"/>
      <c r="EWR176" s="36"/>
      <c r="EWS176" s="36"/>
      <c r="EWT176" s="36"/>
      <c r="EWU176" s="36"/>
      <c r="EWV176" s="36"/>
      <c r="EWW176" s="36"/>
      <c r="EWX176" s="36"/>
      <c r="EWY176" s="36"/>
      <c r="EWZ176" s="36"/>
      <c r="EXA176" s="36"/>
      <c r="EXB176" s="36"/>
      <c r="EXC176" s="36"/>
      <c r="EXD176" s="36"/>
      <c r="EXE176" s="36"/>
      <c r="EXF176" s="36"/>
      <c r="EXG176" s="36"/>
      <c r="EXH176" s="36"/>
      <c r="EXI176" s="36"/>
      <c r="EXJ176" s="36"/>
      <c r="EXK176" s="36"/>
      <c r="EXL176" s="36"/>
      <c r="EXM176" s="36"/>
      <c r="EXN176" s="36"/>
      <c r="EXO176" s="36"/>
      <c r="EXP176" s="36"/>
      <c r="EXQ176" s="36"/>
      <c r="EXR176" s="36"/>
      <c r="EXS176" s="36"/>
      <c r="EXT176" s="36"/>
      <c r="EXU176" s="36"/>
      <c r="EXV176" s="36"/>
      <c r="EXW176" s="36"/>
      <c r="EXX176" s="36"/>
      <c r="EXY176" s="36"/>
      <c r="EXZ176" s="36"/>
      <c r="EYA176" s="36"/>
      <c r="EYB176" s="36"/>
      <c r="EYC176" s="36"/>
      <c r="EYD176" s="36"/>
      <c r="EYE176" s="36"/>
      <c r="EYF176" s="36"/>
      <c r="EYG176" s="36"/>
      <c r="EYH176" s="36"/>
      <c r="EYI176" s="36"/>
      <c r="EYJ176" s="36"/>
      <c r="EYK176" s="36"/>
      <c r="EYL176" s="36"/>
      <c r="EYM176" s="36"/>
      <c r="EYN176" s="36"/>
      <c r="EYO176" s="36"/>
      <c r="EYP176" s="36"/>
      <c r="EYQ176" s="36"/>
      <c r="EYR176" s="36"/>
      <c r="EYS176" s="36"/>
      <c r="EYT176" s="36"/>
      <c r="EYU176" s="36"/>
      <c r="EYV176" s="36"/>
      <c r="EYW176" s="36"/>
      <c r="EYX176" s="36"/>
      <c r="EYY176" s="36"/>
      <c r="EYZ176" s="36"/>
      <c r="EZA176" s="36"/>
      <c r="EZB176" s="36"/>
      <c r="EZC176" s="36"/>
      <c r="EZD176" s="36"/>
      <c r="EZE176" s="36"/>
      <c r="EZF176" s="36"/>
      <c r="EZG176" s="36"/>
      <c r="EZH176" s="36"/>
      <c r="EZI176" s="36"/>
      <c r="EZJ176" s="36"/>
      <c r="EZK176" s="36"/>
      <c r="EZL176" s="36"/>
      <c r="EZM176" s="36"/>
      <c r="EZN176" s="36"/>
      <c r="EZO176" s="36"/>
      <c r="EZP176" s="36"/>
      <c r="EZQ176" s="36"/>
      <c r="EZR176" s="36"/>
      <c r="EZS176" s="36"/>
      <c r="EZT176" s="36"/>
      <c r="EZU176" s="36"/>
      <c r="EZV176" s="36"/>
      <c r="EZW176" s="36"/>
      <c r="EZX176" s="36"/>
      <c r="EZY176" s="36"/>
      <c r="EZZ176" s="36"/>
      <c r="FAA176" s="36"/>
      <c r="FAB176" s="36"/>
      <c r="FAC176" s="36"/>
      <c r="FAD176" s="36"/>
      <c r="FAE176" s="36"/>
      <c r="FAF176" s="36"/>
      <c r="FAG176" s="36"/>
      <c r="FAH176" s="36"/>
      <c r="FAI176" s="36"/>
      <c r="FAJ176" s="36"/>
      <c r="FAK176" s="36"/>
      <c r="FAL176" s="36"/>
      <c r="FAM176" s="36"/>
      <c r="FAN176" s="36"/>
      <c r="FAO176" s="36"/>
      <c r="FAP176" s="36"/>
      <c r="FAQ176" s="36"/>
      <c r="FAR176" s="36"/>
      <c r="FAS176" s="36"/>
      <c r="FAT176" s="36"/>
      <c r="FAU176" s="36"/>
      <c r="FAV176" s="36"/>
      <c r="FAW176" s="36"/>
      <c r="FAX176" s="36"/>
      <c r="FAY176" s="36"/>
      <c r="FAZ176" s="36"/>
      <c r="FBA176" s="36"/>
      <c r="FBB176" s="36"/>
      <c r="FBC176" s="36"/>
      <c r="FBD176" s="36"/>
      <c r="FBE176" s="36"/>
      <c r="FBF176" s="36"/>
      <c r="FBG176" s="36"/>
      <c r="FBH176" s="36"/>
      <c r="FBI176" s="36"/>
      <c r="FBJ176" s="36"/>
      <c r="FBK176" s="36"/>
      <c r="FBL176" s="36"/>
      <c r="FBM176" s="36"/>
      <c r="FBN176" s="36"/>
      <c r="FBO176" s="36"/>
      <c r="FBP176" s="36"/>
      <c r="FBQ176" s="36"/>
      <c r="FBR176" s="36"/>
      <c r="FBS176" s="36"/>
      <c r="FBT176" s="36"/>
      <c r="FBU176" s="36"/>
      <c r="FBV176" s="36"/>
      <c r="FBW176" s="36"/>
      <c r="FBX176" s="36"/>
      <c r="FBY176" s="36"/>
      <c r="FBZ176" s="36"/>
      <c r="FCA176" s="36"/>
      <c r="FCB176" s="36"/>
      <c r="FCC176" s="36"/>
      <c r="FCD176" s="36"/>
      <c r="FCE176" s="36"/>
      <c r="FCF176" s="36"/>
      <c r="FCG176" s="36"/>
      <c r="FCH176" s="36"/>
      <c r="FCI176" s="36"/>
      <c r="FCJ176" s="36"/>
      <c r="FCK176" s="36"/>
      <c r="FCL176" s="36"/>
      <c r="FCM176" s="36"/>
      <c r="FCN176" s="36"/>
      <c r="FCO176" s="36"/>
      <c r="FCP176" s="36"/>
      <c r="FCQ176" s="36"/>
      <c r="FCR176" s="36"/>
      <c r="FCS176" s="36"/>
      <c r="FCT176" s="36"/>
      <c r="FCU176" s="36"/>
      <c r="FCV176" s="36"/>
      <c r="FCW176" s="36"/>
      <c r="FCX176" s="36"/>
      <c r="FCY176" s="36"/>
      <c r="FCZ176" s="36"/>
      <c r="FDA176" s="36"/>
      <c r="FDB176" s="36"/>
      <c r="FDC176" s="36"/>
      <c r="FDD176" s="36"/>
      <c r="FDE176" s="36"/>
      <c r="FDF176" s="36"/>
      <c r="FDG176" s="36"/>
      <c r="FDH176" s="36"/>
      <c r="FDI176" s="36"/>
      <c r="FDJ176" s="36"/>
      <c r="FDK176" s="36"/>
      <c r="FDL176" s="36"/>
      <c r="FDM176" s="36"/>
      <c r="FDN176" s="36"/>
      <c r="FDO176" s="36"/>
      <c r="FDP176" s="36"/>
      <c r="FDQ176" s="36"/>
      <c r="FDR176" s="36"/>
      <c r="FDS176" s="36"/>
      <c r="FDT176" s="36"/>
      <c r="FDU176" s="36"/>
      <c r="FDV176" s="36"/>
      <c r="FDW176" s="36"/>
      <c r="FDX176" s="36"/>
      <c r="FDY176" s="36"/>
      <c r="FDZ176" s="36"/>
      <c r="FEA176" s="36"/>
      <c r="FEB176" s="36"/>
      <c r="FEC176" s="36"/>
      <c r="FED176" s="36"/>
      <c r="FEE176" s="36"/>
      <c r="FEF176" s="36"/>
      <c r="FEG176" s="36"/>
      <c r="FEH176" s="36"/>
      <c r="FEI176" s="36"/>
      <c r="FEJ176" s="36"/>
      <c r="FEK176" s="36"/>
      <c r="FEL176" s="36"/>
      <c r="FEM176" s="36"/>
      <c r="FEN176" s="36"/>
      <c r="FEO176" s="36"/>
      <c r="FEP176" s="36"/>
      <c r="FEQ176" s="36"/>
      <c r="FER176" s="36"/>
      <c r="FES176" s="36"/>
      <c r="FET176" s="36"/>
      <c r="FEU176" s="36"/>
      <c r="FEV176" s="36"/>
      <c r="FEW176" s="36"/>
      <c r="FEX176" s="36"/>
      <c r="FEY176" s="36"/>
      <c r="FEZ176" s="36"/>
      <c r="FFA176" s="36"/>
      <c r="FFB176" s="36"/>
      <c r="FFC176" s="36"/>
      <c r="FFD176" s="36"/>
      <c r="FFE176" s="36"/>
      <c r="FFF176" s="36"/>
      <c r="FFG176" s="36"/>
      <c r="FFH176" s="36"/>
      <c r="FFI176" s="36"/>
      <c r="FFJ176" s="36"/>
      <c r="FFK176" s="36"/>
      <c r="FFL176" s="36"/>
      <c r="FFM176" s="36"/>
      <c r="FFN176" s="36"/>
      <c r="FFO176" s="36"/>
      <c r="FFP176" s="36"/>
      <c r="FFQ176" s="36"/>
      <c r="FFR176" s="36"/>
      <c r="FFS176" s="36"/>
      <c r="FFT176" s="36"/>
      <c r="FFU176" s="36"/>
      <c r="FFV176" s="36"/>
      <c r="FFW176" s="36"/>
      <c r="FFX176" s="36"/>
      <c r="FFY176" s="36"/>
      <c r="FFZ176" s="36"/>
      <c r="FGA176" s="36"/>
      <c r="FGB176" s="36"/>
      <c r="FGC176" s="36"/>
      <c r="FGD176" s="36"/>
      <c r="FGE176" s="36"/>
      <c r="FGF176" s="36"/>
      <c r="FGG176" s="36"/>
      <c r="FGH176" s="36"/>
      <c r="FGI176" s="36"/>
      <c r="FGJ176" s="36"/>
      <c r="FGK176" s="36"/>
      <c r="FGL176" s="36"/>
      <c r="FGM176" s="36"/>
      <c r="FGN176" s="36"/>
      <c r="FGO176" s="36"/>
      <c r="FGP176" s="36"/>
      <c r="FGQ176" s="36"/>
      <c r="FGR176" s="36"/>
      <c r="FGS176" s="36"/>
      <c r="FGT176" s="36"/>
      <c r="FGU176" s="36"/>
      <c r="FGV176" s="36"/>
      <c r="FGW176" s="36"/>
      <c r="FGX176" s="36"/>
      <c r="FGY176" s="36"/>
      <c r="FGZ176" s="36"/>
      <c r="FHA176" s="36"/>
      <c r="FHB176" s="36"/>
      <c r="FHC176" s="36"/>
      <c r="FHD176" s="36"/>
      <c r="FHE176" s="36"/>
      <c r="FHF176" s="36"/>
      <c r="FHG176" s="36"/>
      <c r="FHH176" s="36"/>
      <c r="FHI176" s="36"/>
      <c r="FHJ176" s="36"/>
      <c r="FHK176" s="36"/>
      <c r="FHL176" s="36"/>
      <c r="FHM176" s="36"/>
      <c r="FHN176" s="36"/>
      <c r="FHO176" s="36"/>
      <c r="FHP176" s="36"/>
      <c r="FHQ176" s="36"/>
      <c r="FHR176" s="36"/>
      <c r="FHS176" s="36"/>
      <c r="FHT176" s="36"/>
      <c r="FHU176" s="36"/>
      <c r="FHV176" s="36"/>
      <c r="FHW176" s="36"/>
      <c r="FHX176" s="36"/>
      <c r="FHY176" s="36"/>
      <c r="FHZ176" s="36"/>
      <c r="FIA176" s="36"/>
      <c r="FIB176" s="36"/>
      <c r="FIC176" s="36"/>
      <c r="FID176" s="36"/>
      <c r="FIE176" s="36"/>
      <c r="FIF176" s="36"/>
      <c r="FIG176" s="36"/>
      <c r="FIH176" s="36"/>
      <c r="FII176" s="36"/>
      <c r="FIJ176" s="36"/>
      <c r="FIK176" s="36"/>
      <c r="FIL176" s="36"/>
      <c r="FIM176" s="36"/>
      <c r="FIN176" s="36"/>
      <c r="FIO176" s="36"/>
      <c r="FIP176" s="36"/>
      <c r="FIQ176" s="36"/>
      <c r="FIR176" s="36"/>
      <c r="FIS176" s="36"/>
      <c r="FIT176" s="36"/>
      <c r="FIU176" s="36"/>
      <c r="FIV176" s="36"/>
      <c r="FIW176" s="36"/>
      <c r="FIX176" s="36"/>
      <c r="FIY176" s="36"/>
      <c r="FIZ176" s="36"/>
      <c r="FJA176" s="36"/>
      <c r="FJB176" s="36"/>
      <c r="FJC176" s="36"/>
      <c r="FJD176" s="36"/>
      <c r="FJE176" s="36"/>
      <c r="FJF176" s="36"/>
      <c r="FJG176" s="36"/>
      <c r="FJH176" s="36"/>
      <c r="FJI176" s="36"/>
      <c r="FJJ176" s="36"/>
      <c r="FJK176" s="36"/>
      <c r="FJL176" s="36"/>
      <c r="FJM176" s="36"/>
      <c r="FJN176" s="36"/>
      <c r="FJO176" s="36"/>
      <c r="FJP176" s="36"/>
      <c r="FJQ176" s="36"/>
      <c r="FJR176" s="36"/>
      <c r="FJS176" s="36"/>
      <c r="FJT176" s="36"/>
      <c r="FJU176" s="36"/>
      <c r="FJV176" s="36"/>
      <c r="FJW176" s="36"/>
      <c r="FJX176" s="36"/>
      <c r="FJY176" s="36"/>
      <c r="FJZ176" s="36"/>
      <c r="FKA176" s="36"/>
      <c r="FKB176" s="36"/>
      <c r="FKC176" s="36"/>
      <c r="FKD176" s="36"/>
      <c r="FKE176" s="36"/>
      <c r="FKF176" s="36"/>
      <c r="FKG176" s="36"/>
      <c r="FKH176" s="36"/>
      <c r="FKI176" s="36"/>
      <c r="FKJ176" s="36"/>
      <c r="FKK176" s="36"/>
      <c r="FKL176" s="36"/>
      <c r="FKM176" s="36"/>
      <c r="FKN176" s="36"/>
      <c r="FKO176" s="36"/>
      <c r="FKP176" s="36"/>
      <c r="FKQ176" s="36"/>
      <c r="FKR176" s="36"/>
      <c r="FKS176" s="36"/>
      <c r="FKT176" s="36"/>
      <c r="FKU176" s="36"/>
      <c r="FKV176" s="36"/>
      <c r="FKW176" s="36"/>
      <c r="FKX176" s="36"/>
      <c r="FKY176" s="36"/>
      <c r="FKZ176" s="36"/>
      <c r="FLA176" s="36"/>
      <c r="FLB176" s="36"/>
      <c r="FLC176" s="36"/>
      <c r="FLD176" s="36"/>
      <c r="FLE176" s="36"/>
      <c r="FLF176" s="36"/>
      <c r="FLG176" s="36"/>
      <c r="FLH176" s="36"/>
      <c r="FLI176" s="36"/>
      <c r="FLJ176" s="36"/>
      <c r="FLK176" s="36"/>
      <c r="FLL176" s="36"/>
      <c r="FLM176" s="36"/>
      <c r="FLN176" s="36"/>
      <c r="FLO176" s="36"/>
      <c r="FLP176" s="36"/>
      <c r="FLQ176" s="36"/>
      <c r="FLR176" s="36"/>
      <c r="FLS176" s="36"/>
      <c r="FLT176" s="36"/>
      <c r="FLU176" s="36"/>
      <c r="FLV176" s="36"/>
      <c r="FLW176" s="36"/>
      <c r="FLX176" s="36"/>
      <c r="FLY176" s="36"/>
      <c r="FLZ176" s="36"/>
      <c r="FMA176" s="36"/>
      <c r="FMB176" s="36"/>
      <c r="FMC176" s="36"/>
      <c r="FMD176" s="36"/>
      <c r="FME176" s="36"/>
      <c r="FMF176" s="36"/>
      <c r="FMG176" s="36"/>
      <c r="FMH176" s="36"/>
      <c r="FMI176" s="36"/>
      <c r="FMJ176" s="36"/>
      <c r="FMK176" s="36"/>
      <c r="FML176" s="36"/>
      <c r="FMM176" s="36"/>
      <c r="FMN176" s="36"/>
      <c r="FMO176" s="36"/>
      <c r="FMP176" s="36"/>
      <c r="FMQ176" s="36"/>
      <c r="FMR176" s="36"/>
      <c r="FMS176" s="36"/>
      <c r="FMT176" s="36"/>
      <c r="FMU176" s="36"/>
      <c r="FMV176" s="36"/>
      <c r="FMW176" s="36"/>
      <c r="FMX176" s="36"/>
      <c r="FMY176" s="36"/>
      <c r="FMZ176" s="36"/>
      <c r="FNA176" s="36"/>
      <c r="FNB176" s="36"/>
      <c r="FNC176" s="36"/>
      <c r="FND176" s="36"/>
      <c r="FNE176" s="36"/>
      <c r="FNF176" s="36"/>
      <c r="FNG176" s="36"/>
      <c r="FNH176" s="36"/>
      <c r="FNI176" s="36"/>
      <c r="FNJ176" s="36"/>
      <c r="FNK176" s="36"/>
      <c r="FNL176" s="36"/>
      <c r="FNM176" s="36"/>
      <c r="FNN176" s="36"/>
      <c r="FNO176" s="36"/>
      <c r="FNP176" s="36"/>
      <c r="FNQ176" s="36"/>
      <c r="FNR176" s="36"/>
      <c r="FNS176" s="36"/>
      <c r="FNT176" s="36"/>
      <c r="FNU176" s="36"/>
      <c r="FNV176" s="36"/>
      <c r="FNW176" s="36"/>
      <c r="FNX176" s="36"/>
      <c r="FNY176" s="36"/>
      <c r="FNZ176" s="36"/>
      <c r="FOA176" s="36"/>
      <c r="FOB176" s="36"/>
      <c r="FOC176" s="36"/>
      <c r="FOD176" s="36"/>
      <c r="FOE176" s="36"/>
      <c r="FOF176" s="36"/>
      <c r="FOG176" s="36"/>
      <c r="FOH176" s="36"/>
      <c r="FOI176" s="36"/>
      <c r="FOJ176" s="36"/>
      <c r="FOK176" s="36"/>
      <c r="FOL176" s="36"/>
      <c r="FOM176" s="36"/>
      <c r="FON176" s="36"/>
      <c r="FOO176" s="36"/>
      <c r="FOP176" s="36"/>
      <c r="FOQ176" s="36"/>
      <c r="FOR176" s="36"/>
      <c r="FOS176" s="36"/>
      <c r="FOT176" s="36"/>
      <c r="FOU176" s="36"/>
      <c r="FOV176" s="36"/>
      <c r="FOW176" s="36"/>
      <c r="FOX176" s="36"/>
      <c r="FOY176" s="36"/>
      <c r="FOZ176" s="36"/>
      <c r="FPA176" s="36"/>
      <c r="FPB176" s="36"/>
      <c r="FPC176" s="36"/>
      <c r="FPD176" s="36"/>
      <c r="FPE176" s="36"/>
      <c r="FPF176" s="36"/>
      <c r="FPG176" s="36"/>
      <c r="FPH176" s="36"/>
      <c r="FPI176" s="36"/>
      <c r="FPJ176" s="36"/>
      <c r="FPK176" s="36"/>
      <c r="FPL176" s="36"/>
      <c r="FPM176" s="36"/>
      <c r="FPN176" s="36"/>
      <c r="FPO176" s="36"/>
      <c r="FPP176" s="36"/>
      <c r="FPQ176" s="36"/>
      <c r="FPR176" s="36"/>
      <c r="FPS176" s="36"/>
      <c r="FPT176" s="36"/>
      <c r="FPU176" s="36"/>
      <c r="FPV176" s="36"/>
      <c r="FPW176" s="36"/>
      <c r="FPX176" s="36"/>
      <c r="FPY176" s="36"/>
      <c r="FPZ176" s="36"/>
      <c r="FQA176" s="36"/>
      <c r="FQB176" s="36"/>
      <c r="FQC176" s="36"/>
      <c r="FQD176" s="36"/>
      <c r="FQE176" s="36"/>
      <c r="FQF176" s="36"/>
      <c r="FQG176" s="36"/>
      <c r="FQH176" s="36"/>
      <c r="FQI176" s="36"/>
      <c r="FQJ176" s="36"/>
      <c r="FQK176" s="36"/>
      <c r="FQL176" s="36"/>
      <c r="FQM176" s="36"/>
      <c r="FQN176" s="36"/>
      <c r="FQO176" s="36"/>
      <c r="FQP176" s="36"/>
      <c r="FQQ176" s="36"/>
      <c r="FQR176" s="36"/>
      <c r="FQS176" s="36"/>
      <c r="FQT176" s="36"/>
      <c r="FQU176" s="36"/>
      <c r="FQV176" s="36"/>
      <c r="FQW176" s="36"/>
      <c r="FQX176" s="36"/>
      <c r="FQY176" s="36"/>
      <c r="FQZ176" s="36"/>
      <c r="FRA176" s="36"/>
      <c r="FRB176" s="36"/>
      <c r="FRC176" s="36"/>
      <c r="FRD176" s="36"/>
      <c r="FRE176" s="36"/>
      <c r="FRF176" s="36"/>
      <c r="FRG176" s="36"/>
      <c r="FRH176" s="36"/>
      <c r="FRI176" s="36"/>
      <c r="FRJ176" s="36"/>
      <c r="FRK176" s="36"/>
      <c r="FRL176" s="36"/>
      <c r="FRM176" s="36"/>
      <c r="FRN176" s="36"/>
      <c r="FRO176" s="36"/>
      <c r="FRP176" s="36"/>
      <c r="FRQ176" s="36"/>
      <c r="FRR176" s="36"/>
      <c r="FRS176" s="36"/>
      <c r="FRT176" s="36"/>
      <c r="FRU176" s="36"/>
      <c r="FRV176" s="36"/>
      <c r="FRW176" s="36"/>
      <c r="FRX176" s="36"/>
      <c r="FRY176" s="36"/>
      <c r="FRZ176" s="36"/>
      <c r="FSA176" s="36"/>
      <c r="FSB176" s="36"/>
      <c r="FSC176" s="36"/>
      <c r="FSD176" s="36"/>
      <c r="FSE176" s="36"/>
      <c r="FSF176" s="36"/>
      <c r="FSG176" s="36"/>
      <c r="FSH176" s="36"/>
      <c r="FSI176" s="36"/>
      <c r="FSJ176" s="36"/>
      <c r="FSK176" s="36"/>
      <c r="FSL176" s="36"/>
      <c r="FSM176" s="36"/>
      <c r="FSN176" s="36"/>
      <c r="FSO176" s="36"/>
      <c r="FSP176" s="36"/>
      <c r="FSQ176" s="36"/>
      <c r="FSR176" s="36"/>
      <c r="FSS176" s="36"/>
      <c r="FST176" s="36"/>
      <c r="FSU176" s="36"/>
      <c r="FSV176" s="36"/>
      <c r="FSW176" s="36"/>
      <c r="FSX176" s="36"/>
      <c r="FSY176" s="36"/>
      <c r="FSZ176" s="36"/>
      <c r="FTA176" s="36"/>
      <c r="FTB176" s="36"/>
      <c r="FTC176" s="36"/>
      <c r="FTD176" s="36"/>
      <c r="FTE176" s="36"/>
      <c r="FTF176" s="36"/>
      <c r="FTG176" s="36"/>
      <c r="FTH176" s="36"/>
      <c r="FTI176" s="36"/>
      <c r="FTJ176" s="36"/>
      <c r="FTK176" s="36"/>
      <c r="FTL176" s="36"/>
      <c r="FTM176" s="36"/>
      <c r="FTN176" s="36"/>
      <c r="FTO176" s="36"/>
      <c r="FTP176" s="36"/>
      <c r="FTQ176" s="36"/>
      <c r="FTR176" s="36"/>
      <c r="FTS176" s="36"/>
      <c r="FTT176" s="36"/>
      <c r="FTU176" s="36"/>
      <c r="FTV176" s="36"/>
      <c r="FTW176" s="36"/>
      <c r="FTX176" s="36"/>
      <c r="FTY176" s="36"/>
      <c r="FTZ176" s="36"/>
      <c r="FUA176" s="36"/>
      <c r="FUB176" s="36"/>
      <c r="FUC176" s="36"/>
      <c r="FUD176" s="36"/>
      <c r="FUE176" s="36"/>
      <c r="FUF176" s="36"/>
      <c r="FUG176" s="36"/>
      <c r="FUH176" s="36"/>
      <c r="FUI176" s="36"/>
      <c r="FUJ176" s="36"/>
      <c r="FUK176" s="36"/>
      <c r="FUL176" s="36"/>
      <c r="FUM176" s="36"/>
      <c r="FUN176" s="36"/>
      <c r="FUO176" s="36"/>
      <c r="FUP176" s="36"/>
      <c r="FUQ176" s="36"/>
      <c r="FUR176" s="36"/>
      <c r="FUS176" s="36"/>
      <c r="FUT176" s="36"/>
      <c r="FUU176" s="36"/>
      <c r="FUV176" s="36"/>
      <c r="FUW176" s="36"/>
      <c r="FUX176" s="36"/>
      <c r="FUY176" s="36"/>
      <c r="FUZ176" s="36"/>
      <c r="FVA176" s="36"/>
      <c r="FVB176" s="36"/>
      <c r="FVC176" s="36"/>
      <c r="FVD176" s="36"/>
      <c r="FVE176" s="36"/>
      <c r="FVF176" s="36"/>
      <c r="FVG176" s="36"/>
      <c r="FVH176" s="36"/>
      <c r="FVI176" s="36"/>
      <c r="FVJ176" s="36"/>
      <c r="FVK176" s="36"/>
      <c r="FVL176" s="36"/>
      <c r="FVM176" s="36"/>
      <c r="FVN176" s="36"/>
      <c r="FVO176" s="36"/>
      <c r="FVP176" s="36"/>
      <c r="FVQ176" s="36"/>
      <c r="FVR176" s="36"/>
      <c r="FVS176" s="36"/>
      <c r="FVT176" s="36"/>
      <c r="FVU176" s="36"/>
      <c r="FVV176" s="36"/>
      <c r="FVW176" s="36"/>
      <c r="FVX176" s="36"/>
      <c r="FVY176" s="36"/>
      <c r="FVZ176" s="36"/>
      <c r="FWA176" s="36"/>
      <c r="FWB176" s="36"/>
      <c r="FWC176" s="36"/>
      <c r="FWD176" s="36"/>
      <c r="FWE176" s="36"/>
      <c r="FWF176" s="36"/>
      <c r="FWG176" s="36"/>
      <c r="FWH176" s="36"/>
      <c r="FWI176" s="36"/>
      <c r="FWJ176" s="36"/>
      <c r="FWK176" s="36"/>
      <c r="FWL176" s="36"/>
      <c r="FWM176" s="36"/>
      <c r="FWN176" s="36"/>
      <c r="FWO176" s="36"/>
      <c r="FWP176" s="36"/>
      <c r="FWQ176" s="36"/>
      <c r="FWR176" s="36"/>
      <c r="FWS176" s="36"/>
      <c r="FWT176" s="36"/>
      <c r="FWU176" s="36"/>
      <c r="FWV176" s="36"/>
      <c r="FWW176" s="36"/>
      <c r="FWX176" s="36"/>
      <c r="FWY176" s="36"/>
      <c r="FWZ176" s="36"/>
      <c r="FXA176" s="36"/>
      <c r="FXB176" s="36"/>
      <c r="FXC176" s="36"/>
      <c r="FXD176" s="36"/>
      <c r="FXE176" s="36"/>
      <c r="FXF176" s="36"/>
      <c r="FXG176" s="36"/>
      <c r="FXH176" s="36"/>
      <c r="FXI176" s="36"/>
      <c r="FXJ176" s="36"/>
      <c r="FXK176" s="36"/>
      <c r="FXL176" s="36"/>
      <c r="FXM176" s="36"/>
      <c r="FXN176" s="36"/>
      <c r="FXO176" s="36"/>
      <c r="FXP176" s="36"/>
      <c r="FXQ176" s="36"/>
      <c r="FXR176" s="36"/>
      <c r="FXS176" s="36"/>
      <c r="FXT176" s="36"/>
      <c r="FXU176" s="36"/>
      <c r="FXV176" s="36"/>
      <c r="FXW176" s="36"/>
      <c r="FXX176" s="36"/>
      <c r="FXY176" s="36"/>
      <c r="FXZ176" s="36"/>
      <c r="FYA176" s="36"/>
      <c r="FYB176" s="36"/>
      <c r="FYC176" s="36"/>
      <c r="FYD176" s="36"/>
      <c r="FYE176" s="36"/>
      <c r="FYF176" s="36"/>
      <c r="FYG176" s="36"/>
      <c r="FYH176" s="36"/>
      <c r="FYI176" s="36"/>
      <c r="FYJ176" s="36"/>
      <c r="FYK176" s="36"/>
      <c r="FYL176" s="36"/>
      <c r="FYM176" s="36"/>
      <c r="FYN176" s="36"/>
      <c r="FYO176" s="36"/>
      <c r="FYP176" s="36"/>
      <c r="FYQ176" s="36"/>
      <c r="FYR176" s="36"/>
      <c r="FYS176" s="36"/>
      <c r="FYT176" s="36"/>
      <c r="FYU176" s="36"/>
      <c r="FYV176" s="36"/>
      <c r="FYW176" s="36"/>
      <c r="FYX176" s="36"/>
      <c r="FYY176" s="36"/>
      <c r="FYZ176" s="36"/>
      <c r="FZA176" s="36"/>
      <c r="FZB176" s="36"/>
      <c r="FZC176" s="36"/>
      <c r="FZD176" s="36"/>
      <c r="FZE176" s="36"/>
      <c r="FZF176" s="36"/>
      <c r="FZG176" s="36"/>
      <c r="FZH176" s="36"/>
      <c r="FZI176" s="36"/>
      <c r="FZJ176" s="36"/>
      <c r="FZK176" s="36"/>
      <c r="FZL176" s="36"/>
      <c r="FZM176" s="36"/>
      <c r="FZN176" s="36"/>
      <c r="FZO176" s="36"/>
      <c r="FZP176" s="36"/>
      <c r="FZQ176" s="36"/>
      <c r="FZR176" s="36"/>
      <c r="FZS176" s="36"/>
      <c r="FZT176" s="36"/>
      <c r="FZU176" s="36"/>
      <c r="FZV176" s="36"/>
      <c r="FZW176" s="36"/>
      <c r="FZX176" s="36"/>
      <c r="FZY176" s="36"/>
      <c r="FZZ176" s="36"/>
      <c r="GAA176" s="36"/>
      <c r="GAB176" s="36"/>
      <c r="GAC176" s="36"/>
      <c r="GAD176" s="36"/>
      <c r="GAE176" s="36"/>
      <c r="GAF176" s="36"/>
      <c r="GAG176" s="36"/>
      <c r="GAH176" s="36"/>
      <c r="GAI176" s="36"/>
      <c r="GAJ176" s="36"/>
      <c r="GAK176" s="36"/>
      <c r="GAL176" s="36"/>
      <c r="GAM176" s="36"/>
      <c r="GAN176" s="36"/>
      <c r="GAO176" s="36"/>
      <c r="GAP176" s="36"/>
      <c r="GAQ176" s="36"/>
      <c r="GAR176" s="36"/>
      <c r="GAS176" s="36"/>
      <c r="GAT176" s="36"/>
      <c r="GAU176" s="36"/>
      <c r="GAV176" s="36"/>
      <c r="GAW176" s="36"/>
      <c r="GAX176" s="36"/>
      <c r="GAY176" s="36"/>
      <c r="GAZ176" s="36"/>
      <c r="GBA176" s="36"/>
      <c r="GBB176" s="36"/>
      <c r="GBC176" s="36"/>
      <c r="GBD176" s="36"/>
      <c r="GBE176" s="36"/>
      <c r="GBF176" s="36"/>
      <c r="GBG176" s="36"/>
      <c r="GBH176" s="36"/>
      <c r="GBI176" s="36"/>
      <c r="GBJ176" s="36"/>
      <c r="GBK176" s="36"/>
      <c r="GBL176" s="36"/>
      <c r="GBM176" s="36"/>
      <c r="GBN176" s="36"/>
      <c r="GBO176" s="36"/>
      <c r="GBP176" s="36"/>
      <c r="GBQ176" s="36"/>
      <c r="GBR176" s="36"/>
      <c r="GBS176" s="36"/>
      <c r="GBT176" s="36"/>
      <c r="GBU176" s="36"/>
      <c r="GBV176" s="36"/>
      <c r="GBW176" s="36"/>
      <c r="GBX176" s="36"/>
      <c r="GBY176" s="36"/>
      <c r="GBZ176" s="36"/>
      <c r="GCA176" s="36"/>
      <c r="GCB176" s="36"/>
      <c r="GCC176" s="36"/>
      <c r="GCD176" s="36"/>
      <c r="GCE176" s="36"/>
      <c r="GCF176" s="36"/>
      <c r="GCG176" s="36"/>
      <c r="GCH176" s="36"/>
      <c r="GCI176" s="36"/>
      <c r="GCJ176" s="36"/>
      <c r="GCK176" s="36"/>
      <c r="GCL176" s="36"/>
      <c r="GCM176" s="36"/>
      <c r="GCN176" s="36"/>
      <c r="GCO176" s="36"/>
      <c r="GCP176" s="36"/>
      <c r="GCQ176" s="36"/>
      <c r="GCR176" s="36"/>
      <c r="GCS176" s="36"/>
      <c r="GCT176" s="36"/>
      <c r="GCU176" s="36"/>
      <c r="GCV176" s="36"/>
      <c r="GCW176" s="36"/>
      <c r="GCX176" s="36"/>
      <c r="GCY176" s="36"/>
      <c r="GCZ176" s="36"/>
      <c r="GDA176" s="36"/>
      <c r="GDB176" s="36"/>
      <c r="GDC176" s="36"/>
      <c r="GDD176" s="36"/>
      <c r="GDE176" s="36"/>
      <c r="GDF176" s="36"/>
      <c r="GDG176" s="36"/>
      <c r="GDH176" s="36"/>
      <c r="GDI176" s="36"/>
      <c r="GDJ176" s="36"/>
      <c r="GDK176" s="36"/>
      <c r="GDL176" s="36"/>
      <c r="GDM176" s="36"/>
      <c r="GDN176" s="36"/>
      <c r="GDO176" s="36"/>
      <c r="GDP176" s="36"/>
      <c r="GDQ176" s="36"/>
      <c r="GDR176" s="36"/>
      <c r="GDS176" s="36"/>
      <c r="GDT176" s="36"/>
      <c r="GDU176" s="36"/>
      <c r="GDV176" s="36"/>
      <c r="GDW176" s="36"/>
      <c r="GDX176" s="36"/>
      <c r="GDY176" s="36"/>
      <c r="GDZ176" s="36"/>
      <c r="GEA176" s="36"/>
      <c r="GEB176" s="36"/>
      <c r="GEC176" s="36"/>
      <c r="GED176" s="36"/>
      <c r="GEE176" s="36"/>
      <c r="GEF176" s="36"/>
      <c r="GEG176" s="36"/>
      <c r="GEH176" s="36"/>
      <c r="GEI176" s="36"/>
      <c r="GEJ176" s="36"/>
      <c r="GEK176" s="36"/>
      <c r="GEL176" s="36"/>
      <c r="GEM176" s="36"/>
      <c r="GEN176" s="36"/>
      <c r="GEO176" s="36"/>
      <c r="GEP176" s="36"/>
      <c r="GEQ176" s="36"/>
      <c r="GER176" s="36"/>
      <c r="GES176" s="36"/>
      <c r="GET176" s="36"/>
      <c r="GEU176" s="36"/>
      <c r="GEV176" s="36"/>
      <c r="GEW176" s="36"/>
      <c r="GEX176" s="36"/>
      <c r="GEY176" s="36"/>
      <c r="GEZ176" s="36"/>
      <c r="GFA176" s="36"/>
      <c r="GFB176" s="36"/>
      <c r="GFC176" s="36"/>
      <c r="GFD176" s="36"/>
      <c r="GFE176" s="36"/>
      <c r="GFF176" s="36"/>
      <c r="GFG176" s="36"/>
      <c r="GFH176" s="36"/>
      <c r="GFI176" s="36"/>
      <c r="GFJ176" s="36"/>
      <c r="GFK176" s="36"/>
      <c r="GFL176" s="36"/>
      <c r="GFM176" s="36"/>
      <c r="GFN176" s="36"/>
      <c r="GFO176" s="36"/>
      <c r="GFP176" s="36"/>
      <c r="GFQ176" s="36"/>
      <c r="GFR176" s="36"/>
      <c r="GFS176" s="36"/>
      <c r="GFT176" s="36"/>
      <c r="GFU176" s="36"/>
      <c r="GFV176" s="36"/>
      <c r="GFW176" s="36"/>
      <c r="GFX176" s="36"/>
      <c r="GFY176" s="36"/>
      <c r="GFZ176" s="36"/>
      <c r="GGA176" s="36"/>
      <c r="GGB176" s="36"/>
      <c r="GGC176" s="36"/>
      <c r="GGD176" s="36"/>
      <c r="GGE176" s="36"/>
      <c r="GGF176" s="36"/>
      <c r="GGG176" s="36"/>
      <c r="GGH176" s="36"/>
      <c r="GGI176" s="36"/>
      <c r="GGJ176" s="36"/>
      <c r="GGK176" s="36"/>
      <c r="GGL176" s="36"/>
      <c r="GGM176" s="36"/>
      <c r="GGN176" s="36"/>
      <c r="GGO176" s="36"/>
      <c r="GGP176" s="36"/>
      <c r="GGQ176" s="36"/>
      <c r="GGR176" s="36"/>
      <c r="GGS176" s="36"/>
      <c r="GGT176" s="36"/>
      <c r="GGU176" s="36"/>
      <c r="GGV176" s="36"/>
      <c r="GGW176" s="36"/>
      <c r="GGX176" s="36"/>
      <c r="GGY176" s="36"/>
      <c r="GGZ176" s="36"/>
      <c r="GHA176" s="36"/>
      <c r="GHB176" s="36"/>
      <c r="GHC176" s="36"/>
      <c r="GHD176" s="36"/>
      <c r="GHE176" s="36"/>
      <c r="GHF176" s="36"/>
      <c r="GHG176" s="36"/>
      <c r="GHH176" s="36"/>
      <c r="GHI176" s="36"/>
      <c r="GHJ176" s="36"/>
      <c r="GHK176" s="36"/>
      <c r="GHL176" s="36"/>
      <c r="GHM176" s="36"/>
      <c r="GHN176" s="36"/>
      <c r="GHO176" s="36"/>
      <c r="GHP176" s="36"/>
      <c r="GHQ176" s="36"/>
      <c r="GHR176" s="36"/>
      <c r="GHS176" s="36"/>
      <c r="GHT176" s="36"/>
      <c r="GHU176" s="36"/>
      <c r="GHV176" s="36"/>
      <c r="GHW176" s="36"/>
      <c r="GHX176" s="36"/>
      <c r="GHY176" s="36"/>
      <c r="GHZ176" s="36"/>
      <c r="GIA176" s="36"/>
      <c r="GIB176" s="36"/>
      <c r="GIC176" s="36"/>
      <c r="GID176" s="36"/>
      <c r="GIE176" s="36"/>
      <c r="GIF176" s="36"/>
      <c r="GIG176" s="36"/>
      <c r="GIH176" s="36"/>
      <c r="GII176" s="36"/>
      <c r="GIJ176" s="36"/>
      <c r="GIK176" s="36"/>
      <c r="GIL176" s="36"/>
      <c r="GIM176" s="36"/>
      <c r="GIN176" s="36"/>
      <c r="GIO176" s="36"/>
      <c r="GIP176" s="36"/>
      <c r="GIQ176" s="36"/>
      <c r="GIR176" s="36"/>
      <c r="GIS176" s="36"/>
      <c r="GIT176" s="36"/>
      <c r="GIU176" s="36"/>
      <c r="GIV176" s="36"/>
      <c r="GIW176" s="36"/>
      <c r="GIX176" s="36"/>
      <c r="GIY176" s="36"/>
      <c r="GIZ176" s="36"/>
      <c r="GJA176" s="36"/>
      <c r="GJB176" s="36"/>
      <c r="GJC176" s="36"/>
      <c r="GJD176" s="36"/>
      <c r="GJE176" s="36"/>
      <c r="GJF176" s="36"/>
      <c r="GJG176" s="36"/>
      <c r="GJH176" s="36"/>
      <c r="GJI176" s="36"/>
      <c r="GJJ176" s="36"/>
      <c r="GJK176" s="36"/>
      <c r="GJL176" s="36"/>
      <c r="GJM176" s="36"/>
      <c r="GJN176" s="36"/>
      <c r="GJO176" s="36"/>
      <c r="GJP176" s="36"/>
      <c r="GJQ176" s="36"/>
      <c r="GJR176" s="36"/>
      <c r="GJS176" s="36"/>
      <c r="GJT176" s="36"/>
      <c r="GJU176" s="36"/>
      <c r="GJV176" s="36"/>
      <c r="GJW176" s="36"/>
      <c r="GJX176" s="36"/>
      <c r="GJY176" s="36"/>
      <c r="GJZ176" s="36"/>
      <c r="GKA176" s="36"/>
      <c r="GKB176" s="36"/>
      <c r="GKC176" s="36"/>
      <c r="GKD176" s="36"/>
      <c r="GKE176" s="36"/>
      <c r="GKF176" s="36"/>
      <c r="GKG176" s="36"/>
      <c r="GKH176" s="36"/>
      <c r="GKI176" s="36"/>
      <c r="GKJ176" s="36"/>
      <c r="GKK176" s="36"/>
      <c r="GKL176" s="36"/>
      <c r="GKM176" s="36"/>
      <c r="GKN176" s="36"/>
      <c r="GKO176" s="36"/>
      <c r="GKP176" s="36"/>
      <c r="GKQ176" s="36"/>
      <c r="GKR176" s="36"/>
      <c r="GKS176" s="36"/>
      <c r="GKT176" s="36"/>
      <c r="GKU176" s="36"/>
      <c r="GKV176" s="36"/>
      <c r="GKW176" s="36"/>
      <c r="GKX176" s="36"/>
      <c r="GKY176" s="36"/>
      <c r="GKZ176" s="36"/>
      <c r="GLA176" s="36"/>
      <c r="GLB176" s="36"/>
      <c r="GLC176" s="36"/>
      <c r="GLD176" s="36"/>
      <c r="GLE176" s="36"/>
      <c r="GLF176" s="36"/>
      <c r="GLG176" s="36"/>
      <c r="GLH176" s="36"/>
      <c r="GLI176" s="36"/>
      <c r="GLJ176" s="36"/>
      <c r="GLK176" s="36"/>
      <c r="GLL176" s="36"/>
      <c r="GLM176" s="36"/>
      <c r="GLN176" s="36"/>
      <c r="GLO176" s="36"/>
      <c r="GLP176" s="36"/>
      <c r="GLQ176" s="36"/>
      <c r="GLR176" s="36"/>
      <c r="GLS176" s="36"/>
      <c r="GLT176" s="36"/>
      <c r="GLU176" s="36"/>
      <c r="GLV176" s="36"/>
      <c r="GLW176" s="36"/>
      <c r="GLX176" s="36"/>
      <c r="GLY176" s="36"/>
      <c r="GLZ176" s="36"/>
      <c r="GMA176" s="36"/>
      <c r="GMB176" s="36"/>
      <c r="GMC176" s="36"/>
      <c r="GMD176" s="36"/>
      <c r="GME176" s="36"/>
      <c r="GMF176" s="36"/>
      <c r="GMG176" s="36"/>
      <c r="GMH176" s="36"/>
      <c r="GMI176" s="36"/>
      <c r="GMJ176" s="36"/>
      <c r="GMK176" s="36"/>
      <c r="GML176" s="36"/>
      <c r="GMM176" s="36"/>
      <c r="GMN176" s="36"/>
      <c r="GMO176" s="36"/>
      <c r="GMP176" s="36"/>
      <c r="GMQ176" s="36"/>
      <c r="GMR176" s="36"/>
      <c r="GMS176" s="36"/>
      <c r="GMT176" s="36"/>
      <c r="GMU176" s="36"/>
      <c r="GMV176" s="36"/>
      <c r="GMW176" s="36"/>
      <c r="GMX176" s="36"/>
      <c r="GMY176" s="36"/>
      <c r="GMZ176" s="36"/>
      <c r="GNA176" s="36"/>
      <c r="GNB176" s="36"/>
      <c r="GNC176" s="36"/>
      <c r="GND176" s="36"/>
      <c r="GNE176" s="36"/>
      <c r="GNF176" s="36"/>
      <c r="GNG176" s="36"/>
      <c r="GNH176" s="36"/>
      <c r="GNI176" s="36"/>
      <c r="GNJ176" s="36"/>
      <c r="GNK176" s="36"/>
      <c r="GNL176" s="36"/>
      <c r="GNM176" s="36"/>
      <c r="GNN176" s="36"/>
      <c r="GNO176" s="36"/>
      <c r="GNP176" s="36"/>
      <c r="GNQ176" s="36"/>
      <c r="GNR176" s="36"/>
      <c r="GNS176" s="36"/>
      <c r="GNT176" s="36"/>
      <c r="GNU176" s="36"/>
      <c r="GNV176" s="36"/>
      <c r="GNW176" s="36"/>
      <c r="GNX176" s="36"/>
      <c r="GNY176" s="36"/>
      <c r="GNZ176" s="36"/>
      <c r="GOA176" s="36"/>
      <c r="GOB176" s="36"/>
      <c r="GOC176" s="36"/>
      <c r="GOD176" s="36"/>
      <c r="GOE176" s="36"/>
      <c r="GOF176" s="36"/>
      <c r="GOG176" s="36"/>
      <c r="GOH176" s="36"/>
      <c r="GOI176" s="36"/>
      <c r="GOJ176" s="36"/>
      <c r="GOK176" s="36"/>
      <c r="GOL176" s="36"/>
      <c r="GOM176" s="36"/>
      <c r="GON176" s="36"/>
      <c r="GOO176" s="36"/>
      <c r="GOP176" s="36"/>
      <c r="GOQ176" s="36"/>
      <c r="GOR176" s="36"/>
      <c r="GOS176" s="36"/>
      <c r="GOT176" s="36"/>
      <c r="GOU176" s="36"/>
      <c r="GOV176" s="36"/>
      <c r="GOW176" s="36"/>
      <c r="GOX176" s="36"/>
      <c r="GOY176" s="36"/>
      <c r="GOZ176" s="36"/>
      <c r="GPA176" s="36"/>
      <c r="GPB176" s="36"/>
      <c r="GPC176" s="36"/>
      <c r="GPD176" s="36"/>
      <c r="GPE176" s="36"/>
      <c r="GPF176" s="36"/>
      <c r="GPG176" s="36"/>
      <c r="GPH176" s="36"/>
      <c r="GPI176" s="36"/>
      <c r="GPJ176" s="36"/>
      <c r="GPK176" s="36"/>
      <c r="GPL176" s="36"/>
      <c r="GPM176" s="36"/>
      <c r="GPN176" s="36"/>
      <c r="GPO176" s="36"/>
      <c r="GPP176" s="36"/>
      <c r="GPQ176" s="36"/>
      <c r="GPR176" s="36"/>
      <c r="GPS176" s="36"/>
      <c r="GPT176" s="36"/>
      <c r="GPU176" s="36"/>
      <c r="GPV176" s="36"/>
      <c r="GPW176" s="36"/>
      <c r="GPX176" s="36"/>
      <c r="GPY176" s="36"/>
      <c r="GPZ176" s="36"/>
      <c r="GQA176" s="36"/>
      <c r="GQB176" s="36"/>
      <c r="GQC176" s="36"/>
      <c r="GQD176" s="36"/>
      <c r="GQE176" s="36"/>
      <c r="GQF176" s="36"/>
      <c r="GQG176" s="36"/>
      <c r="GQH176" s="36"/>
      <c r="GQI176" s="36"/>
      <c r="GQJ176" s="36"/>
      <c r="GQK176" s="36"/>
      <c r="GQL176" s="36"/>
      <c r="GQM176" s="36"/>
      <c r="GQN176" s="36"/>
      <c r="GQO176" s="36"/>
      <c r="GQP176" s="36"/>
      <c r="GQQ176" s="36"/>
      <c r="GQR176" s="36"/>
      <c r="GQS176" s="36"/>
      <c r="GQT176" s="36"/>
      <c r="GQU176" s="36"/>
      <c r="GQV176" s="36"/>
      <c r="GQW176" s="36"/>
      <c r="GQX176" s="36"/>
      <c r="GQY176" s="36"/>
      <c r="GQZ176" s="36"/>
      <c r="GRA176" s="36"/>
      <c r="GRB176" s="36"/>
      <c r="GRC176" s="36"/>
      <c r="GRD176" s="36"/>
      <c r="GRE176" s="36"/>
      <c r="GRF176" s="36"/>
      <c r="GRG176" s="36"/>
      <c r="GRH176" s="36"/>
      <c r="GRI176" s="36"/>
      <c r="GRJ176" s="36"/>
      <c r="GRK176" s="36"/>
      <c r="GRL176" s="36"/>
      <c r="GRM176" s="36"/>
      <c r="GRN176" s="36"/>
      <c r="GRO176" s="36"/>
      <c r="GRP176" s="36"/>
      <c r="GRQ176" s="36"/>
      <c r="GRR176" s="36"/>
      <c r="GRS176" s="36"/>
      <c r="GRT176" s="36"/>
      <c r="GRU176" s="36"/>
      <c r="GRV176" s="36"/>
      <c r="GRW176" s="36"/>
      <c r="GRX176" s="36"/>
      <c r="GRY176" s="36"/>
      <c r="GRZ176" s="36"/>
      <c r="GSA176" s="36"/>
      <c r="GSB176" s="36"/>
      <c r="GSC176" s="36"/>
      <c r="GSD176" s="36"/>
      <c r="GSE176" s="36"/>
      <c r="GSF176" s="36"/>
      <c r="GSG176" s="36"/>
      <c r="GSH176" s="36"/>
      <c r="GSI176" s="36"/>
      <c r="GSJ176" s="36"/>
      <c r="GSK176" s="36"/>
      <c r="GSL176" s="36"/>
      <c r="GSM176" s="36"/>
      <c r="GSN176" s="36"/>
      <c r="GSO176" s="36"/>
      <c r="GSP176" s="36"/>
      <c r="GSQ176" s="36"/>
      <c r="GSR176" s="36"/>
      <c r="GSS176" s="36"/>
      <c r="GST176" s="36"/>
      <c r="GSU176" s="36"/>
      <c r="GSV176" s="36"/>
      <c r="GSW176" s="36"/>
      <c r="GSX176" s="36"/>
      <c r="GSY176" s="36"/>
      <c r="GSZ176" s="36"/>
      <c r="GTA176" s="36"/>
      <c r="GTB176" s="36"/>
      <c r="GTC176" s="36"/>
      <c r="GTD176" s="36"/>
      <c r="GTE176" s="36"/>
      <c r="GTF176" s="36"/>
      <c r="GTG176" s="36"/>
      <c r="GTH176" s="36"/>
      <c r="GTI176" s="36"/>
      <c r="GTJ176" s="36"/>
      <c r="GTK176" s="36"/>
      <c r="GTL176" s="36"/>
      <c r="GTM176" s="36"/>
      <c r="GTN176" s="36"/>
      <c r="GTO176" s="36"/>
      <c r="GTP176" s="36"/>
      <c r="GTQ176" s="36"/>
      <c r="GTR176" s="36"/>
      <c r="GTS176" s="36"/>
      <c r="GTT176" s="36"/>
      <c r="GTU176" s="36"/>
      <c r="GTV176" s="36"/>
      <c r="GTW176" s="36"/>
      <c r="GTX176" s="36"/>
      <c r="GTY176" s="36"/>
      <c r="GTZ176" s="36"/>
      <c r="GUA176" s="36"/>
      <c r="GUB176" s="36"/>
      <c r="GUC176" s="36"/>
      <c r="GUD176" s="36"/>
      <c r="GUE176" s="36"/>
      <c r="GUF176" s="36"/>
      <c r="GUG176" s="36"/>
      <c r="GUH176" s="36"/>
      <c r="GUI176" s="36"/>
      <c r="GUJ176" s="36"/>
      <c r="GUK176" s="36"/>
      <c r="GUL176" s="36"/>
      <c r="GUM176" s="36"/>
      <c r="GUN176" s="36"/>
      <c r="GUO176" s="36"/>
      <c r="GUP176" s="36"/>
      <c r="GUQ176" s="36"/>
      <c r="GUR176" s="36"/>
      <c r="GUS176" s="36"/>
      <c r="GUT176" s="36"/>
      <c r="GUU176" s="36"/>
      <c r="GUV176" s="36"/>
      <c r="GUW176" s="36"/>
      <c r="GUX176" s="36"/>
      <c r="GUY176" s="36"/>
      <c r="GUZ176" s="36"/>
      <c r="GVA176" s="36"/>
      <c r="GVB176" s="36"/>
      <c r="GVC176" s="36"/>
      <c r="GVD176" s="36"/>
      <c r="GVE176" s="36"/>
      <c r="GVF176" s="36"/>
      <c r="GVG176" s="36"/>
      <c r="GVH176" s="36"/>
      <c r="GVI176" s="36"/>
      <c r="GVJ176" s="36"/>
      <c r="GVK176" s="36"/>
      <c r="GVL176" s="36"/>
      <c r="GVM176" s="36"/>
      <c r="GVN176" s="36"/>
      <c r="GVO176" s="36"/>
      <c r="GVP176" s="36"/>
      <c r="GVQ176" s="36"/>
      <c r="GVR176" s="36"/>
      <c r="GVS176" s="36"/>
      <c r="GVT176" s="36"/>
      <c r="GVU176" s="36"/>
      <c r="GVV176" s="36"/>
      <c r="GVW176" s="36"/>
      <c r="GVX176" s="36"/>
      <c r="GVY176" s="36"/>
      <c r="GVZ176" s="36"/>
      <c r="GWA176" s="36"/>
      <c r="GWB176" s="36"/>
      <c r="GWC176" s="36"/>
      <c r="GWD176" s="36"/>
      <c r="GWE176" s="36"/>
      <c r="GWF176" s="36"/>
      <c r="GWG176" s="36"/>
      <c r="GWH176" s="36"/>
      <c r="GWI176" s="36"/>
      <c r="GWJ176" s="36"/>
      <c r="GWK176" s="36"/>
      <c r="GWL176" s="36"/>
      <c r="GWM176" s="36"/>
      <c r="GWN176" s="36"/>
      <c r="GWO176" s="36"/>
      <c r="GWP176" s="36"/>
      <c r="GWQ176" s="36"/>
      <c r="GWR176" s="36"/>
      <c r="GWS176" s="36"/>
      <c r="GWT176" s="36"/>
      <c r="GWU176" s="36"/>
      <c r="GWV176" s="36"/>
      <c r="GWW176" s="36"/>
      <c r="GWX176" s="36"/>
      <c r="GWY176" s="36"/>
      <c r="GWZ176" s="36"/>
      <c r="GXA176" s="36"/>
      <c r="GXB176" s="36"/>
      <c r="GXC176" s="36"/>
      <c r="GXD176" s="36"/>
      <c r="GXE176" s="36"/>
      <c r="GXF176" s="36"/>
      <c r="GXG176" s="36"/>
      <c r="GXH176" s="36"/>
      <c r="GXI176" s="36"/>
      <c r="GXJ176" s="36"/>
      <c r="GXK176" s="36"/>
      <c r="GXL176" s="36"/>
      <c r="GXM176" s="36"/>
      <c r="GXN176" s="36"/>
      <c r="GXO176" s="36"/>
      <c r="GXP176" s="36"/>
      <c r="GXQ176" s="36"/>
      <c r="GXR176" s="36"/>
      <c r="GXS176" s="36"/>
      <c r="GXT176" s="36"/>
      <c r="GXU176" s="36"/>
      <c r="GXV176" s="36"/>
      <c r="GXW176" s="36"/>
      <c r="GXX176" s="36"/>
      <c r="GXY176" s="36"/>
      <c r="GXZ176" s="36"/>
      <c r="GYA176" s="36"/>
      <c r="GYB176" s="36"/>
      <c r="GYC176" s="36"/>
      <c r="GYD176" s="36"/>
      <c r="GYE176" s="36"/>
      <c r="GYF176" s="36"/>
      <c r="GYG176" s="36"/>
      <c r="GYH176" s="36"/>
      <c r="GYI176" s="36"/>
      <c r="GYJ176" s="36"/>
      <c r="GYK176" s="36"/>
      <c r="GYL176" s="36"/>
      <c r="GYM176" s="36"/>
      <c r="GYN176" s="36"/>
      <c r="GYO176" s="36"/>
      <c r="GYP176" s="36"/>
      <c r="GYQ176" s="36"/>
      <c r="GYR176" s="36"/>
      <c r="GYS176" s="36"/>
      <c r="GYT176" s="36"/>
      <c r="GYU176" s="36"/>
      <c r="GYV176" s="36"/>
      <c r="GYW176" s="36"/>
      <c r="GYX176" s="36"/>
      <c r="GYY176" s="36"/>
      <c r="GYZ176" s="36"/>
      <c r="GZA176" s="36"/>
      <c r="GZB176" s="36"/>
      <c r="GZC176" s="36"/>
      <c r="GZD176" s="36"/>
      <c r="GZE176" s="36"/>
      <c r="GZF176" s="36"/>
      <c r="GZG176" s="36"/>
      <c r="GZH176" s="36"/>
      <c r="GZI176" s="36"/>
      <c r="GZJ176" s="36"/>
      <c r="GZK176" s="36"/>
      <c r="GZL176" s="36"/>
      <c r="GZM176" s="36"/>
      <c r="GZN176" s="36"/>
      <c r="GZO176" s="36"/>
      <c r="GZP176" s="36"/>
      <c r="GZQ176" s="36"/>
      <c r="GZR176" s="36"/>
      <c r="GZS176" s="36"/>
      <c r="GZT176" s="36"/>
      <c r="GZU176" s="36"/>
      <c r="GZV176" s="36"/>
      <c r="GZW176" s="36"/>
      <c r="GZX176" s="36"/>
      <c r="GZY176" s="36"/>
      <c r="GZZ176" s="36"/>
      <c r="HAA176" s="36"/>
      <c r="HAB176" s="36"/>
      <c r="HAC176" s="36"/>
      <c r="HAD176" s="36"/>
      <c r="HAE176" s="36"/>
      <c r="HAF176" s="36"/>
      <c r="HAG176" s="36"/>
      <c r="HAH176" s="36"/>
      <c r="HAI176" s="36"/>
      <c r="HAJ176" s="36"/>
      <c r="HAK176" s="36"/>
      <c r="HAL176" s="36"/>
      <c r="HAM176" s="36"/>
      <c r="HAN176" s="36"/>
      <c r="HAO176" s="36"/>
      <c r="HAP176" s="36"/>
      <c r="HAQ176" s="36"/>
      <c r="HAR176" s="36"/>
      <c r="HAS176" s="36"/>
      <c r="HAT176" s="36"/>
      <c r="HAU176" s="36"/>
      <c r="HAV176" s="36"/>
      <c r="HAW176" s="36"/>
      <c r="HAX176" s="36"/>
      <c r="HAY176" s="36"/>
      <c r="HAZ176" s="36"/>
      <c r="HBA176" s="36"/>
      <c r="HBB176" s="36"/>
      <c r="HBC176" s="36"/>
      <c r="HBD176" s="36"/>
      <c r="HBE176" s="36"/>
      <c r="HBF176" s="36"/>
      <c r="HBG176" s="36"/>
      <c r="HBH176" s="36"/>
      <c r="HBI176" s="36"/>
      <c r="HBJ176" s="36"/>
      <c r="HBK176" s="36"/>
      <c r="HBL176" s="36"/>
      <c r="HBM176" s="36"/>
      <c r="HBN176" s="36"/>
      <c r="HBO176" s="36"/>
      <c r="HBP176" s="36"/>
      <c r="HBQ176" s="36"/>
      <c r="HBR176" s="36"/>
      <c r="HBS176" s="36"/>
      <c r="HBT176" s="36"/>
      <c r="HBU176" s="36"/>
      <c r="HBV176" s="36"/>
      <c r="HBW176" s="36"/>
      <c r="HBX176" s="36"/>
      <c r="HBY176" s="36"/>
      <c r="HBZ176" s="36"/>
      <c r="HCA176" s="36"/>
      <c r="HCB176" s="36"/>
      <c r="HCC176" s="36"/>
      <c r="HCD176" s="36"/>
      <c r="HCE176" s="36"/>
      <c r="HCF176" s="36"/>
      <c r="HCG176" s="36"/>
      <c r="HCH176" s="36"/>
      <c r="HCI176" s="36"/>
      <c r="HCJ176" s="36"/>
      <c r="HCK176" s="36"/>
      <c r="HCL176" s="36"/>
      <c r="HCM176" s="36"/>
      <c r="HCN176" s="36"/>
      <c r="HCO176" s="36"/>
      <c r="HCP176" s="36"/>
      <c r="HCQ176" s="36"/>
      <c r="HCR176" s="36"/>
      <c r="HCS176" s="36"/>
      <c r="HCT176" s="36"/>
      <c r="HCU176" s="36"/>
      <c r="HCV176" s="36"/>
      <c r="HCW176" s="36"/>
      <c r="HCX176" s="36"/>
      <c r="HCY176" s="36"/>
      <c r="HCZ176" s="36"/>
      <c r="HDA176" s="36"/>
      <c r="HDB176" s="36"/>
      <c r="HDC176" s="36"/>
      <c r="HDD176" s="36"/>
      <c r="HDE176" s="36"/>
      <c r="HDF176" s="36"/>
      <c r="HDG176" s="36"/>
      <c r="HDH176" s="36"/>
      <c r="HDI176" s="36"/>
      <c r="HDJ176" s="36"/>
      <c r="HDK176" s="36"/>
      <c r="HDL176" s="36"/>
      <c r="HDM176" s="36"/>
      <c r="HDN176" s="36"/>
      <c r="HDO176" s="36"/>
      <c r="HDP176" s="36"/>
      <c r="HDQ176" s="36"/>
      <c r="HDR176" s="36"/>
      <c r="HDS176" s="36"/>
      <c r="HDT176" s="36"/>
      <c r="HDU176" s="36"/>
      <c r="HDV176" s="36"/>
      <c r="HDW176" s="36"/>
      <c r="HDX176" s="36"/>
      <c r="HDY176" s="36"/>
      <c r="HDZ176" s="36"/>
      <c r="HEA176" s="36"/>
      <c r="HEB176" s="36"/>
      <c r="HEC176" s="36"/>
      <c r="HED176" s="36"/>
      <c r="HEE176" s="36"/>
      <c r="HEF176" s="36"/>
      <c r="HEG176" s="36"/>
      <c r="HEH176" s="36"/>
      <c r="HEI176" s="36"/>
      <c r="HEJ176" s="36"/>
      <c r="HEK176" s="36"/>
      <c r="HEL176" s="36"/>
      <c r="HEM176" s="36"/>
      <c r="HEN176" s="36"/>
      <c r="HEO176" s="36"/>
      <c r="HEP176" s="36"/>
      <c r="HEQ176" s="36"/>
      <c r="HER176" s="36"/>
      <c r="HES176" s="36"/>
      <c r="HET176" s="36"/>
      <c r="HEU176" s="36"/>
      <c r="HEV176" s="36"/>
      <c r="HEW176" s="36"/>
      <c r="HEX176" s="36"/>
      <c r="HEY176" s="36"/>
      <c r="HEZ176" s="36"/>
      <c r="HFA176" s="36"/>
      <c r="HFB176" s="36"/>
      <c r="HFC176" s="36"/>
      <c r="HFD176" s="36"/>
      <c r="HFE176" s="36"/>
      <c r="HFF176" s="36"/>
      <c r="HFG176" s="36"/>
      <c r="HFH176" s="36"/>
      <c r="HFI176" s="36"/>
      <c r="HFJ176" s="36"/>
      <c r="HFK176" s="36"/>
      <c r="HFL176" s="36"/>
      <c r="HFM176" s="36"/>
      <c r="HFN176" s="36"/>
      <c r="HFO176" s="36"/>
      <c r="HFP176" s="36"/>
      <c r="HFQ176" s="36"/>
      <c r="HFR176" s="36"/>
      <c r="HFS176" s="36"/>
      <c r="HFT176" s="36"/>
      <c r="HFU176" s="36"/>
      <c r="HFV176" s="36"/>
      <c r="HFW176" s="36"/>
      <c r="HFX176" s="36"/>
      <c r="HFY176" s="36"/>
      <c r="HFZ176" s="36"/>
      <c r="HGA176" s="36"/>
      <c r="HGB176" s="36"/>
      <c r="HGC176" s="36"/>
      <c r="HGD176" s="36"/>
      <c r="HGE176" s="36"/>
      <c r="HGF176" s="36"/>
      <c r="HGG176" s="36"/>
      <c r="HGH176" s="36"/>
      <c r="HGI176" s="36"/>
      <c r="HGJ176" s="36"/>
      <c r="HGK176" s="36"/>
      <c r="HGL176" s="36"/>
      <c r="HGM176" s="36"/>
      <c r="HGN176" s="36"/>
      <c r="HGO176" s="36"/>
      <c r="HGP176" s="36"/>
      <c r="HGQ176" s="36"/>
      <c r="HGR176" s="36"/>
      <c r="HGS176" s="36"/>
      <c r="HGT176" s="36"/>
      <c r="HGU176" s="36"/>
      <c r="HGV176" s="36"/>
      <c r="HGW176" s="36"/>
      <c r="HGX176" s="36"/>
      <c r="HGY176" s="36"/>
      <c r="HGZ176" s="36"/>
      <c r="HHA176" s="36"/>
      <c r="HHB176" s="36"/>
      <c r="HHC176" s="36"/>
      <c r="HHD176" s="36"/>
      <c r="HHE176" s="36"/>
      <c r="HHF176" s="36"/>
      <c r="HHG176" s="36"/>
      <c r="HHH176" s="36"/>
      <c r="HHI176" s="36"/>
      <c r="HHJ176" s="36"/>
      <c r="HHK176" s="36"/>
      <c r="HHL176" s="36"/>
      <c r="HHM176" s="36"/>
      <c r="HHN176" s="36"/>
      <c r="HHO176" s="36"/>
      <c r="HHP176" s="36"/>
      <c r="HHQ176" s="36"/>
      <c r="HHR176" s="36"/>
      <c r="HHS176" s="36"/>
      <c r="HHT176" s="36"/>
      <c r="HHU176" s="36"/>
      <c r="HHV176" s="36"/>
      <c r="HHW176" s="36"/>
      <c r="HHX176" s="36"/>
      <c r="HHY176" s="36"/>
      <c r="HHZ176" s="36"/>
      <c r="HIA176" s="36"/>
      <c r="HIB176" s="36"/>
      <c r="HIC176" s="36"/>
      <c r="HID176" s="36"/>
      <c r="HIE176" s="36"/>
      <c r="HIF176" s="36"/>
      <c r="HIG176" s="36"/>
      <c r="HIH176" s="36"/>
      <c r="HII176" s="36"/>
      <c r="HIJ176" s="36"/>
      <c r="HIK176" s="36"/>
      <c r="HIL176" s="36"/>
      <c r="HIM176" s="36"/>
      <c r="HIN176" s="36"/>
      <c r="HIO176" s="36"/>
      <c r="HIP176" s="36"/>
      <c r="HIQ176" s="36"/>
      <c r="HIR176" s="36"/>
      <c r="HIS176" s="36"/>
      <c r="HIT176" s="36"/>
      <c r="HIU176" s="36"/>
      <c r="HIV176" s="36"/>
      <c r="HIW176" s="36"/>
      <c r="HIX176" s="36"/>
      <c r="HIY176" s="36"/>
      <c r="HIZ176" s="36"/>
      <c r="HJA176" s="36"/>
      <c r="HJB176" s="36"/>
      <c r="HJC176" s="36"/>
      <c r="HJD176" s="36"/>
      <c r="HJE176" s="36"/>
      <c r="HJF176" s="36"/>
      <c r="HJG176" s="36"/>
      <c r="HJH176" s="36"/>
      <c r="HJI176" s="36"/>
      <c r="HJJ176" s="36"/>
      <c r="HJK176" s="36"/>
      <c r="HJL176" s="36"/>
      <c r="HJM176" s="36"/>
      <c r="HJN176" s="36"/>
      <c r="HJO176" s="36"/>
      <c r="HJP176" s="36"/>
      <c r="HJQ176" s="36"/>
      <c r="HJR176" s="36"/>
      <c r="HJS176" s="36"/>
      <c r="HJT176" s="36"/>
      <c r="HJU176" s="36"/>
      <c r="HJV176" s="36"/>
      <c r="HJW176" s="36"/>
      <c r="HJX176" s="36"/>
      <c r="HJY176" s="36"/>
      <c r="HJZ176" s="36"/>
      <c r="HKA176" s="36"/>
      <c r="HKB176" s="36"/>
      <c r="HKC176" s="36"/>
      <c r="HKD176" s="36"/>
      <c r="HKE176" s="36"/>
      <c r="HKF176" s="36"/>
      <c r="HKG176" s="36"/>
      <c r="HKH176" s="36"/>
      <c r="HKI176" s="36"/>
      <c r="HKJ176" s="36"/>
      <c r="HKK176" s="36"/>
      <c r="HKL176" s="36"/>
      <c r="HKM176" s="36"/>
      <c r="HKN176" s="36"/>
      <c r="HKO176" s="36"/>
      <c r="HKP176" s="36"/>
      <c r="HKQ176" s="36"/>
      <c r="HKR176" s="36"/>
      <c r="HKS176" s="36"/>
      <c r="HKT176" s="36"/>
      <c r="HKU176" s="36"/>
      <c r="HKV176" s="36"/>
      <c r="HKW176" s="36"/>
      <c r="HKX176" s="36"/>
      <c r="HKY176" s="36"/>
      <c r="HKZ176" s="36"/>
      <c r="HLA176" s="36"/>
      <c r="HLB176" s="36"/>
      <c r="HLC176" s="36"/>
      <c r="HLD176" s="36"/>
      <c r="HLE176" s="36"/>
      <c r="HLF176" s="36"/>
      <c r="HLG176" s="36"/>
      <c r="HLH176" s="36"/>
      <c r="HLI176" s="36"/>
      <c r="HLJ176" s="36"/>
      <c r="HLK176" s="36"/>
      <c r="HLL176" s="36"/>
      <c r="HLM176" s="36"/>
      <c r="HLN176" s="36"/>
      <c r="HLO176" s="36"/>
      <c r="HLP176" s="36"/>
      <c r="HLQ176" s="36"/>
      <c r="HLR176" s="36"/>
      <c r="HLS176" s="36"/>
      <c r="HLT176" s="36"/>
      <c r="HLU176" s="36"/>
      <c r="HLV176" s="36"/>
      <c r="HLW176" s="36"/>
      <c r="HLX176" s="36"/>
      <c r="HLY176" s="36"/>
      <c r="HLZ176" s="36"/>
      <c r="HMA176" s="36"/>
      <c r="HMB176" s="36"/>
      <c r="HMC176" s="36"/>
      <c r="HMD176" s="36"/>
      <c r="HME176" s="36"/>
      <c r="HMF176" s="36"/>
      <c r="HMG176" s="36"/>
      <c r="HMH176" s="36"/>
      <c r="HMI176" s="36"/>
      <c r="HMJ176" s="36"/>
      <c r="HMK176" s="36"/>
      <c r="HML176" s="36"/>
      <c r="HMM176" s="36"/>
      <c r="HMN176" s="36"/>
      <c r="HMO176" s="36"/>
      <c r="HMP176" s="36"/>
      <c r="HMQ176" s="36"/>
      <c r="HMR176" s="36"/>
      <c r="HMS176" s="36"/>
      <c r="HMT176" s="36"/>
      <c r="HMU176" s="36"/>
      <c r="HMV176" s="36"/>
      <c r="HMW176" s="36"/>
      <c r="HMX176" s="36"/>
      <c r="HMY176" s="36"/>
      <c r="HMZ176" s="36"/>
      <c r="HNA176" s="36"/>
      <c r="HNB176" s="36"/>
      <c r="HNC176" s="36"/>
      <c r="HND176" s="36"/>
      <c r="HNE176" s="36"/>
      <c r="HNF176" s="36"/>
      <c r="HNG176" s="36"/>
      <c r="HNH176" s="36"/>
      <c r="HNI176" s="36"/>
      <c r="HNJ176" s="36"/>
      <c r="HNK176" s="36"/>
      <c r="HNL176" s="36"/>
      <c r="HNM176" s="36"/>
      <c r="HNN176" s="36"/>
      <c r="HNO176" s="36"/>
      <c r="HNP176" s="36"/>
      <c r="HNQ176" s="36"/>
      <c r="HNR176" s="36"/>
      <c r="HNS176" s="36"/>
      <c r="HNT176" s="36"/>
      <c r="HNU176" s="36"/>
      <c r="HNV176" s="36"/>
      <c r="HNW176" s="36"/>
      <c r="HNX176" s="36"/>
      <c r="HNY176" s="36"/>
      <c r="HNZ176" s="36"/>
      <c r="HOA176" s="36"/>
      <c r="HOB176" s="36"/>
      <c r="HOC176" s="36"/>
      <c r="HOD176" s="36"/>
      <c r="HOE176" s="36"/>
      <c r="HOF176" s="36"/>
      <c r="HOG176" s="36"/>
      <c r="HOH176" s="36"/>
      <c r="HOI176" s="36"/>
      <c r="HOJ176" s="36"/>
      <c r="HOK176" s="36"/>
      <c r="HOL176" s="36"/>
      <c r="HOM176" s="36"/>
      <c r="HON176" s="36"/>
      <c r="HOO176" s="36"/>
      <c r="HOP176" s="36"/>
      <c r="HOQ176" s="36"/>
      <c r="HOR176" s="36"/>
      <c r="HOS176" s="36"/>
      <c r="HOT176" s="36"/>
      <c r="HOU176" s="36"/>
      <c r="HOV176" s="36"/>
      <c r="HOW176" s="36"/>
      <c r="HOX176" s="36"/>
      <c r="HOY176" s="36"/>
      <c r="HOZ176" s="36"/>
      <c r="HPA176" s="36"/>
      <c r="HPB176" s="36"/>
      <c r="HPC176" s="36"/>
      <c r="HPD176" s="36"/>
      <c r="HPE176" s="36"/>
      <c r="HPF176" s="36"/>
      <c r="HPG176" s="36"/>
      <c r="HPH176" s="36"/>
      <c r="HPI176" s="36"/>
      <c r="HPJ176" s="36"/>
      <c r="HPK176" s="36"/>
      <c r="HPL176" s="36"/>
      <c r="HPM176" s="36"/>
      <c r="HPN176" s="36"/>
      <c r="HPO176" s="36"/>
      <c r="HPP176" s="36"/>
      <c r="HPQ176" s="36"/>
      <c r="HPR176" s="36"/>
      <c r="HPS176" s="36"/>
      <c r="HPT176" s="36"/>
      <c r="HPU176" s="36"/>
      <c r="HPV176" s="36"/>
      <c r="HPW176" s="36"/>
      <c r="HPX176" s="36"/>
      <c r="HPY176" s="36"/>
      <c r="HPZ176" s="36"/>
      <c r="HQA176" s="36"/>
      <c r="HQB176" s="36"/>
      <c r="HQC176" s="36"/>
      <c r="HQD176" s="36"/>
      <c r="HQE176" s="36"/>
      <c r="HQF176" s="36"/>
      <c r="HQG176" s="36"/>
      <c r="HQH176" s="36"/>
      <c r="HQI176" s="36"/>
      <c r="HQJ176" s="36"/>
      <c r="HQK176" s="36"/>
      <c r="HQL176" s="36"/>
      <c r="HQM176" s="36"/>
      <c r="HQN176" s="36"/>
      <c r="HQO176" s="36"/>
      <c r="HQP176" s="36"/>
      <c r="HQQ176" s="36"/>
      <c r="HQR176" s="36"/>
      <c r="HQS176" s="36"/>
      <c r="HQT176" s="36"/>
      <c r="HQU176" s="36"/>
      <c r="HQV176" s="36"/>
      <c r="HQW176" s="36"/>
      <c r="HQX176" s="36"/>
      <c r="HQY176" s="36"/>
      <c r="HQZ176" s="36"/>
      <c r="HRA176" s="36"/>
      <c r="HRB176" s="36"/>
      <c r="HRC176" s="36"/>
      <c r="HRD176" s="36"/>
      <c r="HRE176" s="36"/>
      <c r="HRF176" s="36"/>
      <c r="HRG176" s="36"/>
      <c r="HRH176" s="36"/>
      <c r="HRI176" s="36"/>
      <c r="HRJ176" s="36"/>
      <c r="HRK176" s="36"/>
      <c r="HRL176" s="36"/>
      <c r="HRM176" s="36"/>
      <c r="HRN176" s="36"/>
      <c r="HRO176" s="36"/>
      <c r="HRP176" s="36"/>
      <c r="HRQ176" s="36"/>
      <c r="HRR176" s="36"/>
      <c r="HRS176" s="36"/>
      <c r="HRT176" s="36"/>
      <c r="HRU176" s="36"/>
      <c r="HRV176" s="36"/>
      <c r="HRW176" s="36"/>
      <c r="HRX176" s="36"/>
      <c r="HRY176" s="36"/>
      <c r="HRZ176" s="36"/>
      <c r="HSA176" s="36"/>
      <c r="HSB176" s="36"/>
      <c r="HSC176" s="36"/>
      <c r="HSD176" s="36"/>
      <c r="HSE176" s="36"/>
      <c r="HSF176" s="36"/>
      <c r="HSG176" s="36"/>
      <c r="HSH176" s="36"/>
      <c r="HSI176" s="36"/>
      <c r="HSJ176" s="36"/>
      <c r="HSK176" s="36"/>
      <c r="HSL176" s="36"/>
      <c r="HSM176" s="36"/>
      <c r="HSN176" s="36"/>
      <c r="HSO176" s="36"/>
      <c r="HSP176" s="36"/>
      <c r="HSQ176" s="36"/>
      <c r="HSR176" s="36"/>
      <c r="HSS176" s="36"/>
      <c r="HST176" s="36"/>
      <c r="HSU176" s="36"/>
      <c r="HSV176" s="36"/>
      <c r="HSW176" s="36"/>
      <c r="HSX176" s="36"/>
      <c r="HSY176" s="36"/>
      <c r="HSZ176" s="36"/>
      <c r="HTA176" s="36"/>
      <c r="HTB176" s="36"/>
      <c r="HTC176" s="36"/>
      <c r="HTD176" s="36"/>
      <c r="HTE176" s="36"/>
      <c r="HTF176" s="36"/>
      <c r="HTG176" s="36"/>
      <c r="HTH176" s="36"/>
      <c r="HTI176" s="36"/>
      <c r="HTJ176" s="36"/>
      <c r="HTK176" s="36"/>
      <c r="HTL176" s="36"/>
      <c r="HTM176" s="36"/>
      <c r="HTN176" s="36"/>
      <c r="HTO176" s="36"/>
      <c r="HTP176" s="36"/>
      <c r="HTQ176" s="36"/>
      <c r="HTR176" s="36"/>
      <c r="HTS176" s="36"/>
      <c r="HTT176" s="36"/>
      <c r="HTU176" s="36"/>
      <c r="HTV176" s="36"/>
      <c r="HTW176" s="36"/>
      <c r="HTX176" s="36"/>
      <c r="HTY176" s="36"/>
      <c r="HTZ176" s="36"/>
      <c r="HUA176" s="36"/>
      <c r="HUB176" s="36"/>
      <c r="HUC176" s="36"/>
      <c r="HUD176" s="36"/>
      <c r="HUE176" s="36"/>
      <c r="HUF176" s="36"/>
      <c r="HUG176" s="36"/>
      <c r="HUH176" s="36"/>
      <c r="HUI176" s="36"/>
      <c r="HUJ176" s="36"/>
      <c r="HUK176" s="36"/>
      <c r="HUL176" s="36"/>
      <c r="HUM176" s="36"/>
      <c r="HUN176" s="36"/>
      <c r="HUO176" s="36"/>
      <c r="HUP176" s="36"/>
      <c r="HUQ176" s="36"/>
      <c r="HUR176" s="36"/>
      <c r="HUS176" s="36"/>
      <c r="HUT176" s="36"/>
      <c r="HUU176" s="36"/>
      <c r="HUV176" s="36"/>
      <c r="HUW176" s="36"/>
      <c r="HUX176" s="36"/>
      <c r="HUY176" s="36"/>
      <c r="HUZ176" s="36"/>
      <c r="HVA176" s="36"/>
      <c r="HVB176" s="36"/>
      <c r="HVC176" s="36"/>
      <c r="HVD176" s="36"/>
      <c r="HVE176" s="36"/>
      <c r="HVF176" s="36"/>
      <c r="HVG176" s="36"/>
      <c r="HVH176" s="36"/>
      <c r="HVI176" s="36"/>
      <c r="HVJ176" s="36"/>
      <c r="HVK176" s="36"/>
      <c r="HVL176" s="36"/>
      <c r="HVM176" s="36"/>
      <c r="HVN176" s="36"/>
      <c r="HVO176" s="36"/>
      <c r="HVP176" s="36"/>
      <c r="HVQ176" s="36"/>
      <c r="HVR176" s="36"/>
      <c r="HVS176" s="36"/>
      <c r="HVT176" s="36"/>
      <c r="HVU176" s="36"/>
      <c r="HVV176" s="36"/>
      <c r="HVW176" s="36"/>
      <c r="HVX176" s="36"/>
      <c r="HVY176" s="36"/>
      <c r="HVZ176" s="36"/>
      <c r="HWA176" s="36"/>
      <c r="HWB176" s="36"/>
      <c r="HWC176" s="36"/>
      <c r="HWD176" s="36"/>
      <c r="HWE176" s="36"/>
      <c r="HWF176" s="36"/>
      <c r="HWG176" s="36"/>
      <c r="HWH176" s="36"/>
      <c r="HWI176" s="36"/>
      <c r="HWJ176" s="36"/>
      <c r="HWK176" s="36"/>
      <c r="HWL176" s="36"/>
      <c r="HWM176" s="36"/>
      <c r="HWN176" s="36"/>
      <c r="HWO176" s="36"/>
      <c r="HWP176" s="36"/>
      <c r="HWQ176" s="36"/>
      <c r="HWR176" s="36"/>
      <c r="HWS176" s="36"/>
      <c r="HWT176" s="36"/>
      <c r="HWU176" s="36"/>
      <c r="HWV176" s="36"/>
      <c r="HWW176" s="36"/>
      <c r="HWX176" s="36"/>
      <c r="HWY176" s="36"/>
      <c r="HWZ176" s="36"/>
      <c r="HXA176" s="36"/>
      <c r="HXB176" s="36"/>
      <c r="HXC176" s="36"/>
      <c r="HXD176" s="36"/>
      <c r="HXE176" s="36"/>
      <c r="HXF176" s="36"/>
      <c r="HXG176" s="36"/>
      <c r="HXH176" s="36"/>
      <c r="HXI176" s="36"/>
      <c r="HXJ176" s="36"/>
      <c r="HXK176" s="36"/>
      <c r="HXL176" s="36"/>
      <c r="HXM176" s="36"/>
      <c r="HXN176" s="36"/>
      <c r="HXO176" s="36"/>
      <c r="HXP176" s="36"/>
      <c r="HXQ176" s="36"/>
      <c r="HXR176" s="36"/>
      <c r="HXS176" s="36"/>
      <c r="HXT176" s="36"/>
      <c r="HXU176" s="36"/>
      <c r="HXV176" s="36"/>
      <c r="HXW176" s="36"/>
      <c r="HXX176" s="36"/>
      <c r="HXY176" s="36"/>
      <c r="HXZ176" s="36"/>
      <c r="HYA176" s="36"/>
      <c r="HYB176" s="36"/>
      <c r="HYC176" s="36"/>
      <c r="HYD176" s="36"/>
      <c r="HYE176" s="36"/>
      <c r="HYF176" s="36"/>
      <c r="HYG176" s="36"/>
      <c r="HYH176" s="36"/>
      <c r="HYI176" s="36"/>
      <c r="HYJ176" s="36"/>
      <c r="HYK176" s="36"/>
      <c r="HYL176" s="36"/>
      <c r="HYM176" s="36"/>
      <c r="HYN176" s="36"/>
      <c r="HYO176" s="36"/>
      <c r="HYP176" s="36"/>
      <c r="HYQ176" s="36"/>
      <c r="HYR176" s="36"/>
      <c r="HYS176" s="36"/>
      <c r="HYT176" s="36"/>
      <c r="HYU176" s="36"/>
      <c r="HYV176" s="36"/>
      <c r="HYW176" s="36"/>
      <c r="HYX176" s="36"/>
      <c r="HYY176" s="36"/>
      <c r="HYZ176" s="36"/>
      <c r="HZA176" s="36"/>
      <c r="HZB176" s="36"/>
      <c r="HZC176" s="36"/>
      <c r="HZD176" s="36"/>
      <c r="HZE176" s="36"/>
      <c r="HZF176" s="36"/>
      <c r="HZG176" s="36"/>
      <c r="HZH176" s="36"/>
      <c r="HZI176" s="36"/>
      <c r="HZJ176" s="36"/>
      <c r="HZK176" s="36"/>
      <c r="HZL176" s="36"/>
      <c r="HZM176" s="36"/>
      <c r="HZN176" s="36"/>
      <c r="HZO176" s="36"/>
      <c r="HZP176" s="36"/>
      <c r="HZQ176" s="36"/>
      <c r="HZR176" s="36"/>
      <c r="HZS176" s="36"/>
      <c r="HZT176" s="36"/>
      <c r="HZU176" s="36"/>
      <c r="HZV176" s="36"/>
      <c r="HZW176" s="36"/>
      <c r="HZX176" s="36"/>
      <c r="HZY176" s="36"/>
      <c r="HZZ176" s="36"/>
      <c r="IAA176" s="36"/>
      <c r="IAB176" s="36"/>
      <c r="IAC176" s="36"/>
      <c r="IAD176" s="36"/>
      <c r="IAE176" s="36"/>
      <c r="IAF176" s="36"/>
      <c r="IAG176" s="36"/>
      <c r="IAH176" s="36"/>
      <c r="IAI176" s="36"/>
      <c r="IAJ176" s="36"/>
      <c r="IAK176" s="36"/>
      <c r="IAL176" s="36"/>
      <c r="IAM176" s="36"/>
      <c r="IAN176" s="36"/>
      <c r="IAO176" s="36"/>
      <c r="IAP176" s="36"/>
      <c r="IAQ176" s="36"/>
      <c r="IAR176" s="36"/>
      <c r="IAS176" s="36"/>
      <c r="IAT176" s="36"/>
      <c r="IAU176" s="36"/>
      <c r="IAV176" s="36"/>
      <c r="IAW176" s="36"/>
      <c r="IAX176" s="36"/>
      <c r="IAY176" s="36"/>
      <c r="IAZ176" s="36"/>
      <c r="IBA176" s="36"/>
      <c r="IBB176" s="36"/>
      <c r="IBC176" s="36"/>
      <c r="IBD176" s="36"/>
      <c r="IBE176" s="36"/>
      <c r="IBF176" s="36"/>
      <c r="IBG176" s="36"/>
      <c r="IBH176" s="36"/>
      <c r="IBI176" s="36"/>
      <c r="IBJ176" s="36"/>
      <c r="IBK176" s="36"/>
      <c r="IBL176" s="36"/>
      <c r="IBM176" s="36"/>
      <c r="IBN176" s="36"/>
      <c r="IBO176" s="36"/>
      <c r="IBP176" s="36"/>
      <c r="IBQ176" s="36"/>
      <c r="IBR176" s="36"/>
      <c r="IBS176" s="36"/>
      <c r="IBT176" s="36"/>
      <c r="IBU176" s="36"/>
      <c r="IBV176" s="36"/>
      <c r="IBW176" s="36"/>
      <c r="IBX176" s="36"/>
      <c r="IBY176" s="36"/>
      <c r="IBZ176" s="36"/>
      <c r="ICA176" s="36"/>
      <c r="ICB176" s="36"/>
      <c r="ICC176" s="36"/>
      <c r="ICD176" s="36"/>
      <c r="ICE176" s="36"/>
      <c r="ICF176" s="36"/>
      <c r="ICG176" s="36"/>
      <c r="ICH176" s="36"/>
      <c r="ICI176" s="36"/>
      <c r="ICJ176" s="36"/>
      <c r="ICK176" s="36"/>
      <c r="ICL176" s="36"/>
      <c r="ICM176" s="36"/>
      <c r="ICN176" s="36"/>
      <c r="ICO176" s="36"/>
      <c r="ICP176" s="36"/>
      <c r="ICQ176" s="36"/>
      <c r="ICR176" s="36"/>
      <c r="ICS176" s="36"/>
      <c r="ICT176" s="36"/>
      <c r="ICU176" s="36"/>
      <c r="ICV176" s="36"/>
      <c r="ICW176" s="36"/>
      <c r="ICX176" s="36"/>
      <c r="ICY176" s="36"/>
      <c r="ICZ176" s="36"/>
      <c r="IDA176" s="36"/>
      <c r="IDB176" s="36"/>
      <c r="IDC176" s="36"/>
      <c r="IDD176" s="36"/>
      <c r="IDE176" s="36"/>
      <c r="IDF176" s="36"/>
      <c r="IDG176" s="36"/>
      <c r="IDH176" s="36"/>
      <c r="IDI176" s="36"/>
      <c r="IDJ176" s="36"/>
      <c r="IDK176" s="36"/>
      <c r="IDL176" s="36"/>
      <c r="IDM176" s="36"/>
      <c r="IDN176" s="36"/>
      <c r="IDO176" s="36"/>
      <c r="IDP176" s="36"/>
      <c r="IDQ176" s="36"/>
      <c r="IDR176" s="36"/>
      <c r="IDS176" s="36"/>
      <c r="IDT176" s="36"/>
      <c r="IDU176" s="36"/>
      <c r="IDV176" s="36"/>
      <c r="IDW176" s="36"/>
      <c r="IDX176" s="36"/>
      <c r="IDY176" s="36"/>
      <c r="IDZ176" s="36"/>
      <c r="IEA176" s="36"/>
      <c r="IEB176" s="36"/>
      <c r="IEC176" s="36"/>
      <c r="IED176" s="36"/>
      <c r="IEE176" s="36"/>
      <c r="IEF176" s="36"/>
      <c r="IEG176" s="36"/>
      <c r="IEH176" s="36"/>
      <c r="IEI176" s="36"/>
      <c r="IEJ176" s="36"/>
      <c r="IEK176" s="36"/>
      <c r="IEL176" s="36"/>
      <c r="IEM176" s="36"/>
      <c r="IEN176" s="36"/>
      <c r="IEO176" s="36"/>
      <c r="IEP176" s="36"/>
      <c r="IEQ176" s="36"/>
      <c r="IER176" s="36"/>
      <c r="IES176" s="36"/>
      <c r="IET176" s="36"/>
      <c r="IEU176" s="36"/>
      <c r="IEV176" s="36"/>
      <c r="IEW176" s="36"/>
      <c r="IEX176" s="36"/>
      <c r="IEY176" s="36"/>
      <c r="IEZ176" s="36"/>
      <c r="IFA176" s="36"/>
      <c r="IFB176" s="36"/>
      <c r="IFC176" s="36"/>
      <c r="IFD176" s="36"/>
      <c r="IFE176" s="36"/>
      <c r="IFF176" s="36"/>
      <c r="IFG176" s="36"/>
      <c r="IFH176" s="36"/>
      <c r="IFI176" s="36"/>
      <c r="IFJ176" s="36"/>
      <c r="IFK176" s="36"/>
      <c r="IFL176" s="36"/>
      <c r="IFM176" s="36"/>
      <c r="IFN176" s="36"/>
      <c r="IFO176" s="36"/>
      <c r="IFP176" s="36"/>
      <c r="IFQ176" s="36"/>
      <c r="IFR176" s="36"/>
      <c r="IFS176" s="36"/>
      <c r="IFT176" s="36"/>
      <c r="IFU176" s="36"/>
      <c r="IFV176" s="36"/>
      <c r="IFW176" s="36"/>
      <c r="IFX176" s="36"/>
      <c r="IFY176" s="36"/>
      <c r="IFZ176" s="36"/>
      <c r="IGA176" s="36"/>
      <c r="IGB176" s="36"/>
      <c r="IGC176" s="36"/>
      <c r="IGD176" s="36"/>
      <c r="IGE176" s="36"/>
      <c r="IGF176" s="36"/>
      <c r="IGG176" s="36"/>
      <c r="IGH176" s="36"/>
      <c r="IGI176" s="36"/>
      <c r="IGJ176" s="36"/>
      <c r="IGK176" s="36"/>
      <c r="IGL176" s="36"/>
      <c r="IGM176" s="36"/>
      <c r="IGN176" s="36"/>
      <c r="IGO176" s="36"/>
      <c r="IGP176" s="36"/>
      <c r="IGQ176" s="36"/>
      <c r="IGR176" s="36"/>
      <c r="IGS176" s="36"/>
      <c r="IGT176" s="36"/>
      <c r="IGU176" s="36"/>
      <c r="IGV176" s="36"/>
      <c r="IGW176" s="36"/>
      <c r="IGX176" s="36"/>
      <c r="IGY176" s="36"/>
      <c r="IGZ176" s="36"/>
      <c r="IHA176" s="36"/>
      <c r="IHB176" s="36"/>
      <c r="IHC176" s="36"/>
      <c r="IHD176" s="36"/>
      <c r="IHE176" s="36"/>
      <c r="IHF176" s="36"/>
      <c r="IHG176" s="36"/>
      <c r="IHH176" s="36"/>
      <c r="IHI176" s="36"/>
      <c r="IHJ176" s="36"/>
      <c r="IHK176" s="36"/>
      <c r="IHL176" s="36"/>
      <c r="IHM176" s="36"/>
      <c r="IHN176" s="36"/>
      <c r="IHO176" s="36"/>
      <c r="IHP176" s="36"/>
      <c r="IHQ176" s="36"/>
      <c r="IHR176" s="36"/>
      <c r="IHS176" s="36"/>
      <c r="IHT176" s="36"/>
      <c r="IHU176" s="36"/>
      <c r="IHV176" s="36"/>
      <c r="IHW176" s="36"/>
      <c r="IHX176" s="36"/>
      <c r="IHY176" s="36"/>
      <c r="IHZ176" s="36"/>
      <c r="IIA176" s="36"/>
      <c r="IIB176" s="36"/>
      <c r="IIC176" s="36"/>
      <c r="IID176" s="36"/>
      <c r="IIE176" s="36"/>
      <c r="IIF176" s="36"/>
      <c r="IIG176" s="36"/>
      <c r="IIH176" s="36"/>
      <c r="III176" s="36"/>
      <c r="IIJ176" s="36"/>
      <c r="IIK176" s="36"/>
      <c r="IIL176" s="36"/>
      <c r="IIM176" s="36"/>
      <c r="IIN176" s="36"/>
      <c r="IIO176" s="36"/>
      <c r="IIP176" s="36"/>
      <c r="IIQ176" s="36"/>
      <c r="IIR176" s="36"/>
      <c r="IIS176" s="36"/>
      <c r="IIT176" s="36"/>
      <c r="IIU176" s="36"/>
      <c r="IIV176" s="36"/>
      <c r="IIW176" s="36"/>
      <c r="IIX176" s="36"/>
      <c r="IIY176" s="36"/>
      <c r="IIZ176" s="36"/>
      <c r="IJA176" s="36"/>
      <c r="IJB176" s="36"/>
      <c r="IJC176" s="36"/>
      <c r="IJD176" s="36"/>
      <c r="IJE176" s="36"/>
      <c r="IJF176" s="36"/>
      <c r="IJG176" s="36"/>
      <c r="IJH176" s="36"/>
      <c r="IJI176" s="36"/>
      <c r="IJJ176" s="36"/>
      <c r="IJK176" s="36"/>
      <c r="IJL176" s="36"/>
      <c r="IJM176" s="36"/>
      <c r="IJN176" s="36"/>
      <c r="IJO176" s="36"/>
      <c r="IJP176" s="36"/>
      <c r="IJQ176" s="36"/>
      <c r="IJR176" s="36"/>
      <c r="IJS176" s="36"/>
      <c r="IJT176" s="36"/>
      <c r="IJU176" s="36"/>
      <c r="IJV176" s="36"/>
      <c r="IJW176" s="36"/>
      <c r="IJX176" s="36"/>
      <c r="IJY176" s="36"/>
      <c r="IJZ176" s="36"/>
      <c r="IKA176" s="36"/>
      <c r="IKB176" s="36"/>
      <c r="IKC176" s="36"/>
      <c r="IKD176" s="36"/>
      <c r="IKE176" s="36"/>
      <c r="IKF176" s="36"/>
      <c r="IKG176" s="36"/>
      <c r="IKH176" s="36"/>
      <c r="IKI176" s="36"/>
      <c r="IKJ176" s="36"/>
      <c r="IKK176" s="36"/>
      <c r="IKL176" s="36"/>
      <c r="IKM176" s="36"/>
      <c r="IKN176" s="36"/>
      <c r="IKO176" s="36"/>
      <c r="IKP176" s="36"/>
      <c r="IKQ176" s="36"/>
      <c r="IKR176" s="36"/>
      <c r="IKS176" s="36"/>
      <c r="IKT176" s="36"/>
      <c r="IKU176" s="36"/>
      <c r="IKV176" s="36"/>
      <c r="IKW176" s="36"/>
      <c r="IKX176" s="36"/>
      <c r="IKY176" s="36"/>
      <c r="IKZ176" s="36"/>
      <c r="ILA176" s="36"/>
      <c r="ILB176" s="36"/>
      <c r="ILC176" s="36"/>
      <c r="ILD176" s="36"/>
      <c r="ILE176" s="36"/>
      <c r="ILF176" s="36"/>
      <c r="ILG176" s="36"/>
      <c r="ILH176" s="36"/>
      <c r="ILI176" s="36"/>
      <c r="ILJ176" s="36"/>
      <c r="ILK176" s="36"/>
      <c r="ILL176" s="36"/>
      <c r="ILM176" s="36"/>
      <c r="ILN176" s="36"/>
      <c r="ILO176" s="36"/>
      <c r="ILP176" s="36"/>
      <c r="ILQ176" s="36"/>
      <c r="ILR176" s="36"/>
      <c r="ILS176" s="36"/>
      <c r="ILT176" s="36"/>
      <c r="ILU176" s="36"/>
      <c r="ILV176" s="36"/>
      <c r="ILW176" s="36"/>
      <c r="ILX176" s="36"/>
      <c r="ILY176" s="36"/>
      <c r="ILZ176" s="36"/>
      <c r="IMA176" s="36"/>
      <c r="IMB176" s="36"/>
      <c r="IMC176" s="36"/>
      <c r="IMD176" s="36"/>
      <c r="IME176" s="36"/>
      <c r="IMF176" s="36"/>
      <c r="IMG176" s="36"/>
      <c r="IMH176" s="36"/>
      <c r="IMI176" s="36"/>
      <c r="IMJ176" s="36"/>
      <c r="IMK176" s="36"/>
      <c r="IML176" s="36"/>
      <c r="IMM176" s="36"/>
      <c r="IMN176" s="36"/>
      <c r="IMO176" s="36"/>
      <c r="IMP176" s="36"/>
      <c r="IMQ176" s="36"/>
      <c r="IMR176" s="36"/>
      <c r="IMS176" s="36"/>
      <c r="IMT176" s="36"/>
      <c r="IMU176" s="36"/>
      <c r="IMV176" s="36"/>
      <c r="IMW176" s="36"/>
      <c r="IMX176" s="36"/>
      <c r="IMY176" s="36"/>
      <c r="IMZ176" s="36"/>
      <c r="INA176" s="36"/>
      <c r="INB176" s="36"/>
      <c r="INC176" s="36"/>
      <c r="IND176" s="36"/>
      <c r="INE176" s="36"/>
      <c r="INF176" s="36"/>
      <c r="ING176" s="36"/>
      <c r="INH176" s="36"/>
      <c r="INI176" s="36"/>
      <c r="INJ176" s="36"/>
      <c r="INK176" s="36"/>
      <c r="INL176" s="36"/>
      <c r="INM176" s="36"/>
      <c r="INN176" s="36"/>
      <c r="INO176" s="36"/>
      <c r="INP176" s="36"/>
      <c r="INQ176" s="36"/>
      <c r="INR176" s="36"/>
      <c r="INS176" s="36"/>
      <c r="INT176" s="36"/>
      <c r="INU176" s="36"/>
      <c r="INV176" s="36"/>
      <c r="INW176" s="36"/>
      <c r="INX176" s="36"/>
      <c r="INY176" s="36"/>
      <c r="INZ176" s="36"/>
      <c r="IOA176" s="36"/>
      <c r="IOB176" s="36"/>
      <c r="IOC176" s="36"/>
      <c r="IOD176" s="36"/>
      <c r="IOE176" s="36"/>
      <c r="IOF176" s="36"/>
      <c r="IOG176" s="36"/>
      <c r="IOH176" s="36"/>
      <c r="IOI176" s="36"/>
      <c r="IOJ176" s="36"/>
      <c r="IOK176" s="36"/>
      <c r="IOL176" s="36"/>
      <c r="IOM176" s="36"/>
      <c r="ION176" s="36"/>
      <c r="IOO176" s="36"/>
      <c r="IOP176" s="36"/>
      <c r="IOQ176" s="36"/>
      <c r="IOR176" s="36"/>
      <c r="IOS176" s="36"/>
      <c r="IOT176" s="36"/>
      <c r="IOU176" s="36"/>
      <c r="IOV176" s="36"/>
      <c r="IOW176" s="36"/>
      <c r="IOX176" s="36"/>
      <c r="IOY176" s="36"/>
      <c r="IOZ176" s="36"/>
      <c r="IPA176" s="36"/>
      <c r="IPB176" s="36"/>
      <c r="IPC176" s="36"/>
      <c r="IPD176" s="36"/>
      <c r="IPE176" s="36"/>
      <c r="IPF176" s="36"/>
      <c r="IPG176" s="36"/>
      <c r="IPH176" s="36"/>
      <c r="IPI176" s="36"/>
      <c r="IPJ176" s="36"/>
      <c r="IPK176" s="36"/>
      <c r="IPL176" s="36"/>
      <c r="IPM176" s="36"/>
      <c r="IPN176" s="36"/>
      <c r="IPO176" s="36"/>
      <c r="IPP176" s="36"/>
      <c r="IPQ176" s="36"/>
      <c r="IPR176" s="36"/>
      <c r="IPS176" s="36"/>
      <c r="IPT176" s="36"/>
      <c r="IPU176" s="36"/>
      <c r="IPV176" s="36"/>
      <c r="IPW176" s="36"/>
      <c r="IPX176" s="36"/>
      <c r="IPY176" s="36"/>
      <c r="IPZ176" s="36"/>
      <c r="IQA176" s="36"/>
      <c r="IQB176" s="36"/>
      <c r="IQC176" s="36"/>
      <c r="IQD176" s="36"/>
      <c r="IQE176" s="36"/>
      <c r="IQF176" s="36"/>
      <c r="IQG176" s="36"/>
      <c r="IQH176" s="36"/>
      <c r="IQI176" s="36"/>
      <c r="IQJ176" s="36"/>
      <c r="IQK176" s="36"/>
      <c r="IQL176" s="36"/>
      <c r="IQM176" s="36"/>
      <c r="IQN176" s="36"/>
      <c r="IQO176" s="36"/>
      <c r="IQP176" s="36"/>
      <c r="IQQ176" s="36"/>
      <c r="IQR176" s="36"/>
      <c r="IQS176" s="36"/>
      <c r="IQT176" s="36"/>
      <c r="IQU176" s="36"/>
      <c r="IQV176" s="36"/>
      <c r="IQW176" s="36"/>
      <c r="IQX176" s="36"/>
      <c r="IQY176" s="36"/>
      <c r="IQZ176" s="36"/>
      <c r="IRA176" s="36"/>
      <c r="IRB176" s="36"/>
      <c r="IRC176" s="36"/>
      <c r="IRD176" s="36"/>
      <c r="IRE176" s="36"/>
      <c r="IRF176" s="36"/>
      <c r="IRG176" s="36"/>
      <c r="IRH176" s="36"/>
      <c r="IRI176" s="36"/>
      <c r="IRJ176" s="36"/>
      <c r="IRK176" s="36"/>
      <c r="IRL176" s="36"/>
      <c r="IRM176" s="36"/>
      <c r="IRN176" s="36"/>
      <c r="IRO176" s="36"/>
      <c r="IRP176" s="36"/>
      <c r="IRQ176" s="36"/>
      <c r="IRR176" s="36"/>
      <c r="IRS176" s="36"/>
      <c r="IRT176" s="36"/>
      <c r="IRU176" s="36"/>
      <c r="IRV176" s="36"/>
      <c r="IRW176" s="36"/>
      <c r="IRX176" s="36"/>
      <c r="IRY176" s="36"/>
      <c r="IRZ176" s="36"/>
      <c r="ISA176" s="36"/>
      <c r="ISB176" s="36"/>
      <c r="ISC176" s="36"/>
      <c r="ISD176" s="36"/>
      <c r="ISE176" s="36"/>
      <c r="ISF176" s="36"/>
      <c r="ISG176" s="36"/>
      <c r="ISH176" s="36"/>
      <c r="ISI176" s="36"/>
      <c r="ISJ176" s="36"/>
      <c r="ISK176" s="36"/>
      <c r="ISL176" s="36"/>
      <c r="ISM176" s="36"/>
      <c r="ISN176" s="36"/>
      <c r="ISO176" s="36"/>
      <c r="ISP176" s="36"/>
      <c r="ISQ176" s="36"/>
      <c r="ISR176" s="36"/>
      <c r="ISS176" s="36"/>
      <c r="IST176" s="36"/>
      <c r="ISU176" s="36"/>
      <c r="ISV176" s="36"/>
      <c r="ISW176" s="36"/>
      <c r="ISX176" s="36"/>
      <c r="ISY176" s="36"/>
      <c r="ISZ176" s="36"/>
      <c r="ITA176" s="36"/>
      <c r="ITB176" s="36"/>
      <c r="ITC176" s="36"/>
      <c r="ITD176" s="36"/>
      <c r="ITE176" s="36"/>
      <c r="ITF176" s="36"/>
      <c r="ITG176" s="36"/>
      <c r="ITH176" s="36"/>
      <c r="ITI176" s="36"/>
      <c r="ITJ176" s="36"/>
      <c r="ITK176" s="36"/>
      <c r="ITL176" s="36"/>
      <c r="ITM176" s="36"/>
      <c r="ITN176" s="36"/>
      <c r="ITO176" s="36"/>
      <c r="ITP176" s="36"/>
      <c r="ITQ176" s="36"/>
      <c r="ITR176" s="36"/>
      <c r="ITS176" s="36"/>
      <c r="ITT176" s="36"/>
      <c r="ITU176" s="36"/>
      <c r="ITV176" s="36"/>
      <c r="ITW176" s="36"/>
      <c r="ITX176" s="36"/>
      <c r="ITY176" s="36"/>
      <c r="ITZ176" s="36"/>
      <c r="IUA176" s="36"/>
      <c r="IUB176" s="36"/>
      <c r="IUC176" s="36"/>
      <c r="IUD176" s="36"/>
      <c r="IUE176" s="36"/>
      <c r="IUF176" s="36"/>
      <c r="IUG176" s="36"/>
      <c r="IUH176" s="36"/>
      <c r="IUI176" s="36"/>
      <c r="IUJ176" s="36"/>
      <c r="IUK176" s="36"/>
      <c r="IUL176" s="36"/>
      <c r="IUM176" s="36"/>
      <c r="IUN176" s="36"/>
      <c r="IUO176" s="36"/>
      <c r="IUP176" s="36"/>
      <c r="IUQ176" s="36"/>
      <c r="IUR176" s="36"/>
      <c r="IUS176" s="36"/>
      <c r="IUT176" s="36"/>
      <c r="IUU176" s="36"/>
      <c r="IUV176" s="36"/>
      <c r="IUW176" s="36"/>
      <c r="IUX176" s="36"/>
      <c r="IUY176" s="36"/>
      <c r="IUZ176" s="36"/>
      <c r="IVA176" s="36"/>
      <c r="IVB176" s="36"/>
      <c r="IVC176" s="36"/>
      <c r="IVD176" s="36"/>
      <c r="IVE176" s="36"/>
      <c r="IVF176" s="36"/>
      <c r="IVG176" s="36"/>
      <c r="IVH176" s="36"/>
      <c r="IVI176" s="36"/>
      <c r="IVJ176" s="36"/>
      <c r="IVK176" s="36"/>
      <c r="IVL176" s="36"/>
      <c r="IVM176" s="36"/>
      <c r="IVN176" s="36"/>
      <c r="IVO176" s="36"/>
      <c r="IVP176" s="36"/>
      <c r="IVQ176" s="36"/>
      <c r="IVR176" s="36"/>
      <c r="IVS176" s="36"/>
      <c r="IVT176" s="36"/>
      <c r="IVU176" s="36"/>
      <c r="IVV176" s="36"/>
      <c r="IVW176" s="36"/>
      <c r="IVX176" s="36"/>
      <c r="IVY176" s="36"/>
      <c r="IVZ176" s="36"/>
      <c r="IWA176" s="36"/>
      <c r="IWB176" s="36"/>
      <c r="IWC176" s="36"/>
      <c r="IWD176" s="36"/>
      <c r="IWE176" s="36"/>
      <c r="IWF176" s="36"/>
      <c r="IWG176" s="36"/>
      <c r="IWH176" s="36"/>
      <c r="IWI176" s="36"/>
      <c r="IWJ176" s="36"/>
      <c r="IWK176" s="36"/>
      <c r="IWL176" s="36"/>
      <c r="IWM176" s="36"/>
      <c r="IWN176" s="36"/>
      <c r="IWO176" s="36"/>
      <c r="IWP176" s="36"/>
      <c r="IWQ176" s="36"/>
      <c r="IWR176" s="36"/>
      <c r="IWS176" s="36"/>
      <c r="IWT176" s="36"/>
      <c r="IWU176" s="36"/>
      <c r="IWV176" s="36"/>
      <c r="IWW176" s="36"/>
      <c r="IWX176" s="36"/>
      <c r="IWY176" s="36"/>
      <c r="IWZ176" s="36"/>
      <c r="IXA176" s="36"/>
      <c r="IXB176" s="36"/>
      <c r="IXC176" s="36"/>
      <c r="IXD176" s="36"/>
      <c r="IXE176" s="36"/>
      <c r="IXF176" s="36"/>
      <c r="IXG176" s="36"/>
      <c r="IXH176" s="36"/>
      <c r="IXI176" s="36"/>
      <c r="IXJ176" s="36"/>
      <c r="IXK176" s="36"/>
      <c r="IXL176" s="36"/>
      <c r="IXM176" s="36"/>
      <c r="IXN176" s="36"/>
      <c r="IXO176" s="36"/>
      <c r="IXP176" s="36"/>
      <c r="IXQ176" s="36"/>
      <c r="IXR176" s="36"/>
      <c r="IXS176" s="36"/>
      <c r="IXT176" s="36"/>
      <c r="IXU176" s="36"/>
      <c r="IXV176" s="36"/>
      <c r="IXW176" s="36"/>
      <c r="IXX176" s="36"/>
      <c r="IXY176" s="36"/>
      <c r="IXZ176" s="36"/>
      <c r="IYA176" s="36"/>
      <c r="IYB176" s="36"/>
      <c r="IYC176" s="36"/>
      <c r="IYD176" s="36"/>
      <c r="IYE176" s="36"/>
      <c r="IYF176" s="36"/>
      <c r="IYG176" s="36"/>
      <c r="IYH176" s="36"/>
      <c r="IYI176" s="36"/>
      <c r="IYJ176" s="36"/>
      <c r="IYK176" s="36"/>
      <c r="IYL176" s="36"/>
      <c r="IYM176" s="36"/>
      <c r="IYN176" s="36"/>
      <c r="IYO176" s="36"/>
      <c r="IYP176" s="36"/>
      <c r="IYQ176" s="36"/>
      <c r="IYR176" s="36"/>
      <c r="IYS176" s="36"/>
      <c r="IYT176" s="36"/>
      <c r="IYU176" s="36"/>
      <c r="IYV176" s="36"/>
      <c r="IYW176" s="36"/>
      <c r="IYX176" s="36"/>
      <c r="IYY176" s="36"/>
      <c r="IYZ176" s="36"/>
      <c r="IZA176" s="36"/>
      <c r="IZB176" s="36"/>
      <c r="IZC176" s="36"/>
      <c r="IZD176" s="36"/>
      <c r="IZE176" s="36"/>
      <c r="IZF176" s="36"/>
      <c r="IZG176" s="36"/>
      <c r="IZH176" s="36"/>
      <c r="IZI176" s="36"/>
      <c r="IZJ176" s="36"/>
      <c r="IZK176" s="36"/>
      <c r="IZL176" s="36"/>
      <c r="IZM176" s="36"/>
      <c r="IZN176" s="36"/>
      <c r="IZO176" s="36"/>
      <c r="IZP176" s="36"/>
      <c r="IZQ176" s="36"/>
      <c r="IZR176" s="36"/>
      <c r="IZS176" s="36"/>
      <c r="IZT176" s="36"/>
      <c r="IZU176" s="36"/>
      <c r="IZV176" s="36"/>
      <c r="IZW176" s="36"/>
      <c r="IZX176" s="36"/>
      <c r="IZY176" s="36"/>
      <c r="IZZ176" s="36"/>
      <c r="JAA176" s="36"/>
      <c r="JAB176" s="36"/>
      <c r="JAC176" s="36"/>
      <c r="JAD176" s="36"/>
      <c r="JAE176" s="36"/>
      <c r="JAF176" s="36"/>
      <c r="JAG176" s="36"/>
      <c r="JAH176" s="36"/>
      <c r="JAI176" s="36"/>
      <c r="JAJ176" s="36"/>
      <c r="JAK176" s="36"/>
      <c r="JAL176" s="36"/>
      <c r="JAM176" s="36"/>
      <c r="JAN176" s="36"/>
      <c r="JAO176" s="36"/>
      <c r="JAP176" s="36"/>
      <c r="JAQ176" s="36"/>
      <c r="JAR176" s="36"/>
      <c r="JAS176" s="36"/>
      <c r="JAT176" s="36"/>
      <c r="JAU176" s="36"/>
      <c r="JAV176" s="36"/>
      <c r="JAW176" s="36"/>
      <c r="JAX176" s="36"/>
      <c r="JAY176" s="36"/>
      <c r="JAZ176" s="36"/>
      <c r="JBA176" s="36"/>
      <c r="JBB176" s="36"/>
      <c r="JBC176" s="36"/>
      <c r="JBD176" s="36"/>
      <c r="JBE176" s="36"/>
      <c r="JBF176" s="36"/>
      <c r="JBG176" s="36"/>
      <c r="JBH176" s="36"/>
      <c r="JBI176" s="36"/>
      <c r="JBJ176" s="36"/>
      <c r="JBK176" s="36"/>
      <c r="JBL176" s="36"/>
      <c r="JBM176" s="36"/>
      <c r="JBN176" s="36"/>
      <c r="JBO176" s="36"/>
      <c r="JBP176" s="36"/>
      <c r="JBQ176" s="36"/>
      <c r="JBR176" s="36"/>
      <c r="JBS176" s="36"/>
      <c r="JBT176" s="36"/>
      <c r="JBU176" s="36"/>
      <c r="JBV176" s="36"/>
      <c r="JBW176" s="36"/>
      <c r="JBX176" s="36"/>
      <c r="JBY176" s="36"/>
      <c r="JBZ176" s="36"/>
      <c r="JCA176" s="36"/>
      <c r="JCB176" s="36"/>
      <c r="JCC176" s="36"/>
      <c r="JCD176" s="36"/>
      <c r="JCE176" s="36"/>
      <c r="JCF176" s="36"/>
      <c r="JCG176" s="36"/>
      <c r="JCH176" s="36"/>
      <c r="JCI176" s="36"/>
      <c r="JCJ176" s="36"/>
      <c r="JCK176" s="36"/>
      <c r="JCL176" s="36"/>
      <c r="JCM176" s="36"/>
      <c r="JCN176" s="36"/>
      <c r="JCO176" s="36"/>
      <c r="JCP176" s="36"/>
      <c r="JCQ176" s="36"/>
      <c r="JCR176" s="36"/>
      <c r="JCS176" s="36"/>
      <c r="JCT176" s="36"/>
      <c r="JCU176" s="36"/>
      <c r="JCV176" s="36"/>
      <c r="JCW176" s="36"/>
      <c r="JCX176" s="36"/>
      <c r="JCY176" s="36"/>
      <c r="JCZ176" s="36"/>
      <c r="JDA176" s="36"/>
      <c r="JDB176" s="36"/>
      <c r="JDC176" s="36"/>
      <c r="JDD176" s="36"/>
      <c r="JDE176" s="36"/>
      <c r="JDF176" s="36"/>
      <c r="JDG176" s="36"/>
      <c r="JDH176" s="36"/>
      <c r="JDI176" s="36"/>
      <c r="JDJ176" s="36"/>
      <c r="JDK176" s="36"/>
      <c r="JDL176" s="36"/>
      <c r="JDM176" s="36"/>
      <c r="JDN176" s="36"/>
      <c r="JDO176" s="36"/>
      <c r="JDP176" s="36"/>
      <c r="JDQ176" s="36"/>
      <c r="JDR176" s="36"/>
      <c r="JDS176" s="36"/>
      <c r="JDT176" s="36"/>
      <c r="JDU176" s="36"/>
      <c r="JDV176" s="36"/>
      <c r="JDW176" s="36"/>
      <c r="JDX176" s="36"/>
      <c r="JDY176" s="36"/>
      <c r="JDZ176" s="36"/>
      <c r="JEA176" s="36"/>
      <c r="JEB176" s="36"/>
      <c r="JEC176" s="36"/>
      <c r="JED176" s="36"/>
      <c r="JEE176" s="36"/>
      <c r="JEF176" s="36"/>
      <c r="JEG176" s="36"/>
      <c r="JEH176" s="36"/>
      <c r="JEI176" s="36"/>
      <c r="JEJ176" s="36"/>
      <c r="JEK176" s="36"/>
      <c r="JEL176" s="36"/>
      <c r="JEM176" s="36"/>
      <c r="JEN176" s="36"/>
      <c r="JEO176" s="36"/>
      <c r="JEP176" s="36"/>
      <c r="JEQ176" s="36"/>
      <c r="JER176" s="36"/>
      <c r="JES176" s="36"/>
      <c r="JET176" s="36"/>
      <c r="JEU176" s="36"/>
      <c r="JEV176" s="36"/>
      <c r="JEW176" s="36"/>
      <c r="JEX176" s="36"/>
      <c r="JEY176" s="36"/>
      <c r="JEZ176" s="36"/>
      <c r="JFA176" s="36"/>
      <c r="JFB176" s="36"/>
      <c r="JFC176" s="36"/>
      <c r="JFD176" s="36"/>
      <c r="JFE176" s="36"/>
      <c r="JFF176" s="36"/>
      <c r="JFG176" s="36"/>
      <c r="JFH176" s="36"/>
      <c r="JFI176" s="36"/>
      <c r="JFJ176" s="36"/>
      <c r="JFK176" s="36"/>
      <c r="JFL176" s="36"/>
      <c r="JFM176" s="36"/>
      <c r="JFN176" s="36"/>
      <c r="JFO176" s="36"/>
      <c r="JFP176" s="36"/>
      <c r="JFQ176" s="36"/>
      <c r="JFR176" s="36"/>
      <c r="JFS176" s="36"/>
      <c r="JFT176" s="36"/>
      <c r="JFU176" s="36"/>
      <c r="JFV176" s="36"/>
      <c r="JFW176" s="36"/>
      <c r="JFX176" s="36"/>
      <c r="JFY176" s="36"/>
      <c r="JFZ176" s="36"/>
      <c r="JGA176" s="36"/>
      <c r="JGB176" s="36"/>
      <c r="JGC176" s="36"/>
      <c r="JGD176" s="36"/>
      <c r="JGE176" s="36"/>
      <c r="JGF176" s="36"/>
      <c r="JGG176" s="36"/>
      <c r="JGH176" s="36"/>
      <c r="JGI176" s="36"/>
      <c r="JGJ176" s="36"/>
      <c r="JGK176" s="36"/>
      <c r="JGL176" s="36"/>
      <c r="JGM176" s="36"/>
      <c r="JGN176" s="36"/>
      <c r="JGO176" s="36"/>
      <c r="JGP176" s="36"/>
      <c r="JGQ176" s="36"/>
      <c r="JGR176" s="36"/>
      <c r="JGS176" s="36"/>
      <c r="JGT176" s="36"/>
      <c r="JGU176" s="36"/>
      <c r="JGV176" s="36"/>
      <c r="JGW176" s="36"/>
      <c r="JGX176" s="36"/>
      <c r="JGY176" s="36"/>
      <c r="JGZ176" s="36"/>
      <c r="JHA176" s="36"/>
      <c r="JHB176" s="36"/>
      <c r="JHC176" s="36"/>
      <c r="JHD176" s="36"/>
      <c r="JHE176" s="36"/>
      <c r="JHF176" s="36"/>
      <c r="JHG176" s="36"/>
      <c r="JHH176" s="36"/>
      <c r="JHI176" s="36"/>
      <c r="JHJ176" s="36"/>
      <c r="JHK176" s="36"/>
      <c r="JHL176" s="36"/>
      <c r="JHM176" s="36"/>
      <c r="JHN176" s="36"/>
      <c r="JHO176" s="36"/>
      <c r="JHP176" s="36"/>
      <c r="JHQ176" s="36"/>
      <c r="JHR176" s="36"/>
      <c r="JHS176" s="36"/>
      <c r="JHT176" s="36"/>
      <c r="JHU176" s="36"/>
      <c r="JHV176" s="36"/>
      <c r="JHW176" s="36"/>
      <c r="JHX176" s="36"/>
      <c r="JHY176" s="36"/>
      <c r="JHZ176" s="36"/>
      <c r="JIA176" s="36"/>
      <c r="JIB176" s="36"/>
      <c r="JIC176" s="36"/>
      <c r="JID176" s="36"/>
      <c r="JIE176" s="36"/>
      <c r="JIF176" s="36"/>
      <c r="JIG176" s="36"/>
      <c r="JIH176" s="36"/>
      <c r="JII176" s="36"/>
      <c r="JIJ176" s="36"/>
      <c r="JIK176" s="36"/>
      <c r="JIL176" s="36"/>
      <c r="JIM176" s="36"/>
      <c r="JIN176" s="36"/>
      <c r="JIO176" s="36"/>
      <c r="JIP176" s="36"/>
      <c r="JIQ176" s="36"/>
      <c r="JIR176" s="36"/>
      <c r="JIS176" s="36"/>
      <c r="JIT176" s="36"/>
      <c r="JIU176" s="36"/>
      <c r="JIV176" s="36"/>
      <c r="JIW176" s="36"/>
      <c r="JIX176" s="36"/>
      <c r="JIY176" s="36"/>
      <c r="JIZ176" s="36"/>
      <c r="JJA176" s="36"/>
      <c r="JJB176" s="36"/>
      <c r="JJC176" s="36"/>
      <c r="JJD176" s="36"/>
      <c r="JJE176" s="36"/>
      <c r="JJF176" s="36"/>
      <c r="JJG176" s="36"/>
      <c r="JJH176" s="36"/>
      <c r="JJI176" s="36"/>
      <c r="JJJ176" s="36"/>
      <c r="JJK176" s="36"/>
      <c r="JJL176" s="36"/>
      <c r="JJM176" s="36"/>
      <c r="JJN176" s="36"/>
      <c r="JJO176" s="36"/>
      <c r="JJP176" s="36"/>
      <c r="JJQ176" s="36"/>
      <c r="JJR176" s="36"/>
      <c r="JJS176" s="36"/>
      <c r="JJT176" s="36"/>
      <c r="JJU176" s="36"/>
      <c r="JJV176" s="36"/>
      <c r="JJW176" s="36"/>
      <c r="JJX176" s="36"/>
      <c r="JJY176" s="36"/>
      <c r="JJZ176" s="36"/>
      <c r="JKA176" s="36"/>
      <c r="JKB176" s="36"/>
      <c r="JKC176" s="36"/>
      <c r="JKD176" s="36"/>
      <c r="JKE176" s="36"/>
      <c r="JKF176" s="36"/>
      <c r="JKG176" s="36"/>
      <c r="JKH176" s="36"/>
      <c r="JKI176" s="36"/>
      <c r="JKJ176" s="36"/>
      <c r="JKK176" s="36"/>
      <c r="JKL176" s="36"/>
      <c r="JKM176" s="36"/>
      <c r="JKN176" s="36"/>
      <c r="JKO176" s="36"/>
      <c r="JKP176" s="36"/>
      <c r="JKQ176" s="36"/>
      <c r="JKR176" s="36"/>
      <c r="JKS176" s="36"/>
      <c r="JKT176" s="36"/>
      <c r="JKU176" s="36"/>
      <c r="JKV176" s="36"/>
      <c r="JKW176" s="36"/>
      <c r="JKX176" s="36"/>
      <c r="JKY176" s="36"/>
      <c r="JKZ176" s="36"/>
      <c r="JLA176" s="36"/>
      <c r="JLB176" s="36"/>
      <c r="JLC176" s="36"/>
      <c r="JLD176" s="36"/>
      <c r="JLE176" s="36"/>
      <c r="JLF176" s="36"/>
      <c r="JLG176" s="36"/>
      <c r="JLH176" s="36"/>
      <c r="JLI176" s="36"/>
      <c r="JLJ176" s="36"/>
      <c r="JLK176" s="36"/>
      <c r="JLL176" s="36"/>
      <c r="JLM176" s="36"/>
      <c r="JLN176" s="36"/>
      <c r="JLO176" s="36"/>
      <c r="JLP176" s="36"/>
      <c r="JLQ176" s="36"/>
      <c r="JLR176" s="36"/>
      <c r="JLS176" s="36"/>
      <c r="JLT176" s="36"/>
      <c r="JLU176" s="36"/>
      <c r="JLV176" s="36"/>
      <c r="JLW176" s="36"/>
      <c r="JLX176" s="36"/>
      <c r="JLY176" s="36"/>
      <c r="JLZ176" s="36"/>
      <c r="JMA176" s="36"/>
      <c r="JMB176" s="36"/>
      <c r="JMC176" s="36"/>
      <c r="JMD176" s="36"/>
      <c r="JME176" s="36"/>
      <c r="JMF176" s="36"/>
      <c r="JMG176" s="36"/>
      <c r="JMH176" s="36"/>
      <c r="JMI176" s="36"/>
      <c r="JMJ176" s="36"/>
      <c r="JMK176" s="36"/>
      <c r="JML176" s="36"/>
      <c r="JMM176" s="36"/>
      <c r="JMN176" s="36"/>
      <c r="JMO176" s="36"/>
      <c r="JMP176" s="36"/>
      <c r="JMQ176" s="36"/>
      <c r="JMR176" s="36"/>
      <c r="JMS176" s="36"/>
      <c r="JMT176" s="36"/>
      <c r="JMU176" s="36"/>
      <c r="JMV176" s="36"/>
      <c r="JMW176" s="36"/>
      <c r="JMX176" s="36"/>
      <c r="JMY176" s="36"/>
      <c r="JMZ176" s="36"/>
      <c r="JNA176" s="36"/>
      <c r="JNB176" s="36"/>
      <c r="JNC176" s="36"/>
      <c r="JND176" s="36"/>
      <c r="JNE176" s="36"/>
      <c r="JNF176" s="36"/>
      <c r="JNG176" s="36"/>
      <c r="JNH176" s="36"/>
      <c r="JNI176" s="36"/>
      <c r="JNJ176" s="36"/>
      <c r="JNK176" s="36"/>
      <c r="JNL176" s="36"/>
      <c r="JNM176" s="36"/>
      <c r="JNN176" s="36"/>
      <c r="JNO176" s="36"/>
      <c r="JNP176" s="36"/>
      <c r="JNQ176" s="36"/>
      <c r="JNR176" s="36"/>
      <c r="JNS176" s="36"/>
      <c r="JNT176" s="36"/>
      <c r="JNU176" s="36"/>
      <c r="JNV176" s="36"/>
      <c r="JNW176" s="36"/>
      <c r="JNX176" s="36"/>
      <c r="JNY176" s="36"/>
      <c r="JNZ176" s="36"/>
      <c r="JOA176" s="36"/>
      <c r="JOB176" s="36"/>
      <c r="JOC176" s="36"/>
      <c r="JOD176" s="36"/>
      <c r="JOE176" s="36"/>
      <c r="JOF176" s="36"/>
      <c r="JOG176" s="36"/>
      <c r="JOH176" s="36"/>
      <c r="JOI176" s="36"/>
      <c r="JOJ176" s="36"/>
      <c r="JOK176" s="36"/>
      <c r="JOL176" s="36"/>
      <c r="JOM176" s="36"/>
      <c r="JON176" s="36"/>
      <c r="JOO176" s="36"/>
      <c r="JOP176" s="36"/>
      <c r="JOQ176" s="36"/>
      <c r="JOR176" s="36"/>
      <c r="JOS176" s="36"/>
      <c r="JOT176" s="36"/>
      <c r="JOU176" s="36"/>
      <c r="JOV176" s="36"/>
      <c r="JOW176" s="36"/>
      <c r="JOX176" s="36"/>
      <c r="JOY176" s="36"/>
      <c r="JOZ176" s="36"/>
      <c r="JPA176" s="36"/>
      <c r="JPB176" s="36"/>
      <c r="JPC176" s="36"/>
      <c r="JPD176" s="36"/>
      <c r="JPE176" s="36"/>
      <c r="JPF176" s="36"/>
      <c r="JPG176" s="36"/>
      <c r="JPH176" s="36"/>
      <c r="JPI176" s="36"/>
      <c r="JPJ176" s="36"/>
      <c r="JPK176" s="36"/>
      <c r="JPL176" s="36"/>
      <c r="JPM176" s="36"/>
      <c r="JPN176" s="36"/>
      <c r="JPO176" s="36"/>
      <c r="JPP176" s="36"/>
      <c r="JPQ176" s="36"/>
      <c r="JPR176" s="36"/>
      <c r="JPS176" s="36"/>
      <c r="JPT176" s="36"/>
      <c r="JPU176" s="36"/>
      <c r="JPV176" s="36"/>
      <c r="JPW176" s="36"/>
      <c r="JPX176" s="36"/>
      <c r="JPY176" s="36"/>
      <c r="JPZ176" s="36"/>
      <c r="JQA176" s="36"/>
      <c r="JQB176" s="36"/>
      <c r="JQC176" s="36"/>
      <c r="JQD176" s="36"/>
      <c r="JQE176" s="36"/>
      <c r="JQF176" s="36"/>
      <c r="JQG176" s="36"/>
      <c r="JQH176" s="36"/>
      <c r="JQI176" s="36"/>
      <c r="JQJ176" s="36"/>
      <c r="JQK176" s="36"/>
      <c r="JQL176" s="36"/>
      <c r="JQM176" s="36"/>
      <c r="JQN176" s="36"/>
      <c r="JQO176" s="36"/>
      <c r="JQP176" s="36"/>
      <c r="JQQ176" s="36"/>
      <c r="JQR176" s="36"/>
      <c r="JQS176" s="36"/>
      <c r="JQT176" s="36"/>
      <c r="JQU176" s="36"/>
      <c r="JQV176" s="36"/>
      <c r="JQW176" s="36"/>
      <c r="JQX176" s="36"/>
      <c r="JQY176" s="36"/>
      <c r="JQZ176" s="36"/>
      <c r="JRA176" s="36"/>
      <c r="JRB176" s="36"/>
      <c r="JRC176" s="36"/>
      <c r="JRD176" s="36"/>
      <c r="JRE176" s="36"/>
      <c r="JRF176" s="36"/>
      <c r="JRG176" s="36"/>
      <c r="JRH176" s="36"/>
      <c r="JRI176" s="36"/>
      <c r="JRJ176" s="36"/>
      <c r="JRK176" s="36"/>
      <c r="JRL176" s="36"/>
      <c r="JRM176" s="36"/>
      <c r="JRN176" s="36"/>
      <c r="JRO176" s="36"/>
      <c r="JRP176" s="36"/>
      <c r="JRQ176" s="36"/>
      <c r="JRR176" s="36"/>
      <c r="JRS176" s="36"/>
      <c r="JRT176" s="36"/>
      <c r="JRU176" s="36"/>
      <c r="JRV176" s="36"/>
      <c r="JRW176" s="36"/>
      <c r="JRX176" s="36"/>
      <c r="JRY176" s="36"/>
      <c r="JRZ176" s="36"/>
      <c r="JSA176" s="36"/>
      <c r="JSB176" s="36"/>
      <c r="JSC176" s="36"/>
      <c r="JSD176" s="36"/>
      <c r="JSE176" s="36"/>
      <c r="JSF176" s="36"/>
      <c r="JSG176" s="36"/>
      <c r="JSH176" s="36"/>
      <c r="JSI176" s="36"/>
      <c r="JSJ176" s="36"/>
      <c r="JSK176" s="36"/>
      <c r="JSL176" s="36"/>
      <c r="JSM176" s="36"/>
      <c r="JSN176" s="36"/>
      <c r="JSO176" s="36"/>
      <c r="JSP176" s="36"/>
      <c r="JSQ176" s="36"/>
      <c r="JSR176" s="36"/>
      <c r="JSS176" s="36"/>
      <c r="JST176" s="36"/>
      <c r="JSU176" s="36"/>
      <c r="JSV176" s="36"/>
      <c r="JSW176" s="36"/>
      <c r="JSX176" s="36"/>
      <c r="JSY176" s="36"/>
      <c r="JSZ176" s="36"/>
      <c r="JTA176" s="36"/>
      <c r="JTB176" s="36"/>
      <c r="JTC176" s="36"/>
      <c r="JTD176" s="36"/>
      <c r="JTE176" s="36"/>
      <c r="JTF176" s="36"/>
      <c r="JTG176" s="36"/>
      <c r="JTH176" s="36"/>
      <c r="JTI176" s="36"/>
      <c r="JTJ176" s="36"/>
      <c r="JTK176" s="36"/>
      <c r="JTL176" s="36"/>
      <c r="JTM176" s="36"/>
      <c r="JTN176" s="36"/>
      <c r="JTO176" s="36"/>
      <c r="JTP176" s="36"/>
      <c r="JTQ176" s="36"/>
      <c r="JTR176" s="36"/>
      <c r="JTS176" s="36"/>
      <c r="JTT176" s="36"/>
      <c r="JTU176" s="36"/>
      <c r="JTV176" s="36"/>
      <c r="JTW176" s="36"/>
      <c r="JTX176" s="36"/>
      <c r="JTY176" s="36"/>
      <c r="JTZ176" s="36"/>
      <c r="JUA176" s="36"/>
      <c r="JUB176" s="36"/>
      <c r="JUC176" s="36"/>
      <c r="JUD176" s="36"/>
      <c r="JUE176" s="36"/>
      <c r="JUF176" s="36"/>
      <c r="JUG176" s="36"/>
      <c r="JUH176" s="36"/>
      <c r="JUI176" s="36"/>
      <c r="JUJ176" s="36"/>
      <c r="JUK176" s="36"/>
      <c r="JUL176" s="36"/>
      <c r="JUM176" s="36"/>
      <c r="JUN176" s="36"/>
      <c r="JUO176" s="36"/>
      <c r="JUP176" s="36"/>
      <c r="JUQ176" s="36"/>
      <c r="JUR176" s="36"/>
      <c r="JUS176" s="36"/>
      <c r="JUT176" s="36"/>
      <c r="JUU176" s="36"/>
      <c r="JUV176" s="36"/>
      <c r="JUW176" s="36"/>
      <c r="JUX176" s="36"/>
      <c r="JUY176" s="36"/>
      <c r="JUZ176" s="36"/>
      <c r="JVA176" s="36"/>
      <c r="JVB176" s="36"/>
      <c r="JVC176" s="36"/>
      <c r="JVD176" s="36"/>
      <c r="JVE176" s="36"/>
      <c r="JVF176" s="36"/>
      <c r="JVG176" s="36"/>
      <c r="JVH176" s="36"/>
      <c r="JVI176" s="36"/>
      <c r="JVJ176" s="36"/>
      <c r="JVK176" s="36"/>
      <c r="JVL176" s="36"/>
      <c r="JVM176" s="36"/>
      <c r="JVN176" s="36"/>
      <c r="JVO176" s="36"/>
      <c r="JVP176" s="36"/>
      <c r="JVQ176" s="36"/>
      <c r="JVR176" s="36"/>
      <c r="JVS176" s="36"/>
      <c r="JVT176" s="36"/>
      <c r="JVU176" s="36"/>
      <c r="JVV176" s="36"/>
      <c r="JVW176" s="36"/>
      <c r="JVX176" s="36"/>
      <c r="JVY176" s="36"/>
      <c r="JVZ176" s="36"/>
      <c r="JWA176" s="36"/>
      <c r="JWB176" s="36"/>
      <c r="JWC176" s="36"/>
      <c r="JWD176" s="36"/>
      <c r="JWE176" s="36"/>
      <c r="JWF176" s="36"/>
      <c r="JWG176" s="36"/>
      <c r="JWH176" s="36"/>
      <c r="JWI176" s="36"/>
      <c r="JWJ176" s="36"/>
      <c r="JWK176" s="36"/>
      <c r="JWL176" s="36"/>
      <c r="JWM176" s="36"/>
      <c r="JWN176" s="36"/>
      <c r="JWO176" s="36"/>
      <c r="JWP176" s="36"/>
      <c r="JWQ176" s="36"/>
      <c r="JWR176" s="36"/>
      <c r="JWS176" s="36"/>
      <c r="JWT176" s="36"/>
      <c r="JWU176" s="36"/>
      <c r="JWV176" s="36"/>
      <c r="JWW176" s="36"/>
      <c r="JWX176" s="36"/>
      <c r="JWY176" s="36"/>
      <c r="JWZ176" s="36"/>
      <c r="JXA176" s="36"/>
      <c r="JXB176" s="36"/>
      <c r="JXC176" s="36"/>
      <c r="JXD176" s="36"/>
      <c r="JXE176" s="36"/>
      <c r="JXF176" s="36"/>
      <c r="JXG176" s="36"/>
      <c r="JXH176" s="36"/>
      <c r="JXI176" s="36"/>
      <c r="JXJ176" s="36"/>
      <c r="JXK176" s="36"/>
      <c r="JXL176" s="36"/>
      <c r="JXM176" s="36"/>
      <c r="JXN176" s="36"/>
      <c r="JXO176" s="36"/>
      <c r="JXP176" s="36"/>
      <c r="JXQ176" s="36"/>
      <c r="JXR176" s="36"/>
      <c r="JXS176" s="36"/>
      <c r="JXT176" s="36"/>
      <c r="JXU176" s="36"/>
      <c r="JXV176" s="36"/>
      <c r="JXW176" s="36"/>
      <c r="JXX176" s="36"/>
      <c r="JXY176" s="36"/>
      <c r="JXZ176" s="36"/>
      <c r="JYA176" s="36"/>
      <c r="JYB176" s="36"/>
      <c r="JYC176" s="36"/>
      <c r="JYD176" s="36"/>
      <c r="JYE176" s="36"/>
      <c r="JYF176" s="36"/>
      <c r="JYG176" s="36"/>
      <c r="JYH176" s="36"/>
      <c r="JYI176" s="36"/>
      <c r="JYJ176" s="36"/>
      <c r="JYK176" s="36"/>
      <c r="JYL176" s="36"/>
      <c r="JYM176" s="36"/>
      <c r="JYN176" s="36"/>
      <c r="JYO176" s="36"/>
      <c r="JYP176" s="36"/>
      <c r="JYQ176" s="36"/>
      <c r="JYR176" s="36"/>
      <c r="JYS176" s="36"/>
      <c r="JYT176" s="36"/>
      <c r="JYU176" s="36"/>
      <c r="JYV176" s="36"/>
      <c r="JYW176" s="36"/>
      <c r="JYX176" s="36"/>
      <c r="JYY176" s="36"/>
      <c r="JYZ176" s="36"/>
      <c r="JZA176" s="36"/>
      <c r="JZB176" s="36"/>
      <c r="JZC176" s="36"/>
      <c r="JZD176" s="36"/>
      <c r="JZE176" s="36"/>
      <c r="JZF176" s="36"/>
      <c r="JZG176" s="36"/>
      <c r="JZH176" s="36"/>
      <c r="JZI176" s="36"/>
      <c r="JZJ176" s="36"/>
      <c r="JZK176" s="36"/>
      <c r="JZL176" s="36"/>
      <c r="JZM176" s="36"/>
      <c r="JZN176" s="36"/>
      <c r="JZO176" s="36"/>
      <c r="JZP176" s="36"/>
      <c r="JZQ176" s="36"/>
      <c r="JZR176" s="36"/>
      <c r="JZS176" s="36"/>
      <c r="JZT176" s="36"/>
      <c r="JZU176" s="36"/>
      <c r="JZV176" s="36"/>
      <c r="JZW176" s="36"/>
      <c r="JZX176" s="36"/>
      <c r="JZY176" s="36"/>
      <c r="JZZ176" s="36"/>
      <c r="KAA176" s="36"/>
      <c r="KAB176" s="36"/>
      <c r="KAC176" s="36"/>
      <c r="KAD176" s="36"/>
      <c r="KAE176" s="36"/>
      <c r="KAF176" s="36"/>
      <c r="KAG176" s="36"/>
      <c r="KAH176" s="36"/>
      <c r="KAI176" s="36"/>
      <c r="KAJ176" s="36"/>
      <c r="KAK176" s="36"/>
      <c r="KAL176" s="36"/>
      <c r="KAM176" s="36"/>
      <c r="KAN176" s="36"/>
      <c r="KAO176" s="36"/>
      <c r="KAP176" s="36"/>
      <c r="KAQ176" s="36"/>
      <c r="KAR176" s="36"/>
      <c r="KAS176" s="36"/>
      <c r="KAT176" s="36"/>
      <c r="KAU176" s="36"/>
      <c r="KAV176" s="36"/>
      <c r="KAW176" s="36"/>
      <c r="KAX176" s="36"/>
      <c r="KAY176" s="36"/>
      <c r="KAZ176" s="36"/>
      <c r="KBA176" s="36"/>
      <c r="KBB176" s="36"/>
      <c r="KBC176" s="36"/>
      <c r="KBD176" s="36"/>
      <c r="KBE176" s="36"/>
      <c r="KBF176" s="36"/>
      <c r="KBG176" s="36"/>
      <c r="KBH176" s="36"/>
      <c r="KBI176" s="36"/>
      <c r="KBJ176" s="36"/>
      <c r="KBK176" s="36"/>
      <c r="KBL176" s="36"/>
      <c r="KBM176" s="36"/>
      <c r="KBN176" s="36"/>
      <c r="KBO176" s="36"/>
      <c r="KBP176" s="36"/>
      <c r="KBQ176" s="36"/>
      <c r="KBR176" s="36"/>
      <c r="KBS176" s="36"/>
      <c r="KBT176" s="36"/>
      <c r="KBU176" s="36"/>
      <c r="KBV176" s="36"/>
      <c r="KBW176" s="36"/>
      <c r="KBX176" s="36"/>
      <c r="KBY176" s="36"/>
      <c r="KBZ176" s="36"/>
      <c r="KCA176" s="36"/>
      <c r="KCB176" s="36"/>
      <c r="KCC176" s="36"/>
      <c r="KCD176" s="36"/>
      <c r="KCE176" s="36"/>
      <c r="KCF176" s="36"/>
      <c r="KCG176" s="36"/>
      <c r="KCH176" s="36"/>
      <c r="KCI176" s="36"/>
      <c r="KCJ176" s="36"/>
      <c r="KCK176" s="36"/>
      <c r="KCL176" s="36"/>
      <c r="KCM176" s="36"/>
      <c r="KCN176" s="36"/>
      <c r="KCO176" s="36"/>
      <c r="KCP176" s="36"/>
      <c r="KCQ176" s="36"/>
      <c r="KCR176" s="36"/>
      <c r="KCS176" s="36"/>
      <c r="KCT176" s="36"/>
      <c r="KCU176" s="36"/>
      <c r="KCV176" s="36"/>
      <c r="KCW176" s="36"/>
      <c r="KCX176" s="36"/>
      <c r="KCY176" s="36"/>
      <c r="KCZ176" s="36"/>
      <c r="KDA176" s="36"/>
      <c r="KDB176" s="36"/>
      <c r="KDC176" s="36"/>
      <c r="KDD176" s="36"/>
      <c r="KDE176" s="36"/>
      <c r="KDF176" s="36"/>
      <c r="KDG176" s="36"/>
      <c r="KDH176" s="36"/>
      <c r="KDI176" s="36"/>
      <c r="KDJ176" s="36"/>
      <c r="KDK176" s="36"/>
      <c r="KDL176" s="36"/>
      <c r="KDM176" s="36"/>
      <c r="KDN176" s="36"/>
      <c r="KDO176" s="36"/>
      <c r="KDP176" s="36"/>
      <c r="KDQ176" s="36"/>
      <c r="KDR176" s="36"/>
      <c r="KDS176" s="36"/>
      <c r="KDT176" s="36"/>
      <c r="KDU176" s="36"/>
      <c r="KDV176" s="36"/>
      <c r="KDW176" s="36"/>
      <c r="KDX176" s="36"/>
      <c r="KDY176" s="36"/>
      <c r="KDZ176" s="36"/>
      <c r="KEA176" s="36"/>
      <c r="KEB176" s="36"/>
      <c r="KEC176" s="36"/>
      <c r="KED176" s="36"/>
      <c r="KEE176" s="36"/>
      <c r="KEF176" s="36"/>
      <c r="KEG176" s="36"/>
      <c r="KEH176" s="36"/>
      <c r="KEI176" s="36"/>
      <c r="KEJ176" s="36"/>
      <c r="KEK176" s="36"/>
      <c r="KEL176" s="36"/>
      <c r="KEM176" s="36"/>
      <c r="KEN176" s="36"/>
      <c r="KEO176" s="36"/>
      <c r="KEP176" s="36"/>
      <c r="KEQ176" s="36"/>
      <c r="KER176" s="36"/>
      <c r="KES176" s="36"/>
      <c r="KET176" s="36"/>
      <c r="KEU176" s="36"/>
      <c r="KEV176" s="36"/>
      <c r="KEW176" s="36"/>
      <c r="KEX176" s="36"/>
      <c r="KEY176" s="36"/>
      <c r="KEZ176" s="36"/>
      <c r="KFA176" s="36"/>
      <c r="KFB176" s="36"/>
      <c r="KFC176" s="36"/>
      <c r="KFD176" s="36"/>
      <c r="KFE176" s="36"/>
      <c r="KFF176" s="36"/>
      <c r="KFG176" s="36"/>
      <c r="KFH176" s="36"/>
      <c r="KFI176" s="36"/>
      <c r="KFJ176" s="36"/>
      <c r="KFK176" s="36"/>
      <c r="KFL176" s="36"/>
      <c r="KFM176" s="36"/>
      <c r="KFN176" s="36"/>
      <c r="KFO176" s="36"/>
      <c r="KFP176" s="36"/>
      <c r="KFQ176" s="36"/>
      <c r="KFR176" s="36"/>
      <c r="KFS176" s="36"/>
      <c r="KFT176" s="36"/>
      <c r="KFU176" s="36"/>
      <c r="KFV176" s="36"/>
      <c r="KFW176" s="36"/>
      <c r="KFX176" s="36"/>
      <c r="KFY176" s="36"/>
      <c r="KFZ176" s="36"/>
      <c r="KGA176" s="36"/>
      <c r="KGB176" s="36"/>
      <c r="KGC176" s="36"/>
      <c r="KGD176" s="36"/>
      <c r="KGE176" s="36"/>
      <c r="KGF176" s="36"/>
      <c r="KGG176" s="36"/>
      <c r="KGH176" s="36"/>
      <c r="KGI176" s="36"/>
      <c r="KGJ176" s="36"/>
      <c r="KGK176" s="36"/>
      <c r="KGL176" s="36"/>
      <c r="KGM176" s="36"/>
      <c r="KGN176" s="36"/>
      <c r="KGO176" s="36"/>
      <c r="KGP176" s="36"/>
      <c r="KGQ176" s="36"/>
      <c r="KGR176" s="36"/>
      <c r="KGS176" s="36"/>
      <c r="KGT176" s="36"/>
      <c r="KGU176" s="36"/>
      <c r="KGV176" s="36"/>
      <c r="KGW176" s="36"/>
      <c r="KGX176" s="36"/>
      <c r="KGY176" s="36"/>
      <c r="KGZ176" s="36"/>
      <c r="KHA176" s="36"/>
      <c r="KHB176" s="36"/>
      <c r="KHC176" s="36"/>
      <c r="KHD176" s="36"/>
      <c r="KHE176" s="36"/>
      <c r="KHF176" s="36"/>
      <c r="KHG176" s="36"/>
      <c r="KHH176" s="36"/>
      <c r="KHI176" s="36"/>
      <c r="KHJ176" s="36"/>
      <c r="KHK176" s="36"/>
      <c r="KHL176" s="36"/>
      <c r="KHM176" s="36"/>
      <c r="KHN176" s="36"/>
      <c r="KHO176" s="36"/>
      <c r="KHP176" s="36"/>
      <c r="KHQ176" s="36"/>
      <c r="KHR176" s="36"/>
      <c r="KHS176" s="36"/>
      <c r="KHT176" s="36"/>
      <c r="KHU176" s="36"/>
      <c r="KHV176" s="36"/>
      <c r="KHW176" s="36"/>
      <c r="KHX176" s="36"/>
      <c r="KHY176" s="36"/>
      <c r="KHZ176" s="36"/>
      <c r="KIA176" s="36"/>
      <c r="KIB176" s="36"/>
      <c r="KIC176" s="36"/>
      <c r="KID176" s="36"/>
      <c r="KIE176" s="36"/>
      <c r="KIF176" s="36"/>
      <c r="KIG176" s="36"/>
      <c r="KIH176" s="36"/>
      <c r="KII176" s="36"/>
      <c r="KIJ176" s="36"/>
      <c r="KIK176" s="36"/>
      <c r="KIL176" s="36"/>
      <c r="KIM176" s="36"/>
      <c r="KIN176" s="36"/>
      <c r="KIO176" s="36"/>
      <c r="KIP176" s="36"/>
      <c r="KIQ176" s="36"/>
      <c r="KIR176" s="36"/>
      <c r="KIS176" s="36"/>
      <c r="KIT176" s="36"/>
      <c r="KIU176" s="36"/>
      <c r="KIV176" s="36"/>
      <c r="KIW176" s="36"/>
      <c r="KIX176" s="36"/>
      <c r="KIY176" s="36"/>
      <c r="KIZ176" s="36"/>
      <c r="KJA176" s="36"/>
      <c r="KJB176" s="36"/>
      <c r="KJC176" s="36"/>
      <c r="KJD176" s="36"/>
      <c r="KJE176" s="36"/>
      <c r="KJF176" s="36"/>
      <c r="KJG176" s="36"/>
      <c r="KJH176" s="36"/>
      <c r="KJI176" s="36"/>
      <c r="KJJ176" s="36"/>
      <c r="KJK176" s="36"/>
      <c r="KJL176" s="36"/>
      <c r="KJM176" s="36"/>
      <c r="KJN176" s="36"/>
      <c r="KJO176" s="36"/>
      <c r="KJP176" s="36"/>
      <c r="KJQ176" s="36"/>
      <c r="KJR176" s="36"/>
      <c r="KJS176" s="36"/>
      <c r="KJT176" s="36"/>
      <c r="KJU176" s="36"/>
      <c r="KJV176" s="36"/>
      <c r="KJW176" s="36"/>
      <c r="KJX176" s="36"/>
      <c r="KJY176" s="36"/>
      <c r="KJZ176" s="36"/>
      <c r="KKA176" s="36"/>
      <c r="KKB176" s="36"/>
      <c r="KKC176" s="36"/>
      <c r="KKD176" s="36"/>
      <c r="KKE176" s="36"/>
      <c r="KKF176" s="36"/>
      <c r="KKG176" s="36"/>
      <c r="KKH176" s="36"/>
      <c r="KKI176" s="36"/>
      <c r="KKJ176" s="36"/>
      <c r="KKK176" s="36"/>
      <c r="KKL176" s="36"/>
      <c r="KKM176" s="36"/>
      <c r="KKN176" s="36"/>
      <c r="KKO176" s="36"/>
      <c r="KKP176" s="36"/>
      <c r="KKQ176" s="36"/>
      <c r="KKR176" s="36"/>
      <c r="KKS176" s="36"/>
      <c r="KKT176" s="36"/>
      <c r="KKU176" s="36"/>
      <c r="KKV176" s="36"/>
      <c r="KKW176" s="36"/>
      <c r="KKX176" s="36"/>
      <c r="KKY176" s="36"/>
      <c r="KKZ176" s="36"/>
      <c r="KLA176" s="36"/>
      <c r="KLB176" s="36"/>
      <c r="KLC176" s="36"/>
      <c r="KLD176" s="36"/>
      <c r="KLE176" s="36"/>
      <c r="KLF176" s="36"/>
      <c r="KLG176" s="36"/>
      <c r="KLH176" s="36"/>
      <c r="KLI176" s="36"/>
      <c r="KLJ176" s="36"/>
      <c r="KLK176" s="36"/>
      <c r="KLL176" s="36"/>
      <c r="KLM176" s="36"/>
      <c r="KLN176" s="36"/>
      <c r="KLO176" s="36"/>
      <c r="KLP176" s="36"/>
      <c r="KLQ176" s="36"/>
      <c r="KLR176" s="36"/>
      <c r="KLS176" s="36"/>
      <c r="KLT176" s="36"/>
      <c r="KLU176" s="36"/>
      <c r="KLV176" s="36"/>
      <c r="KLW176" s="36"/>
      <c r="KLX176" s="36"/>
      <c r="KLY176" s="36"/>
      <c r="KLZ176" s="36"/>
      <c r="KMA176" s="36"/>
      <c r="KMB176" s="36"/>
      <c r="KMC176" s="36"/>
      <c r="KMD176" s="36"/>
      <c r="KME176" s="36"/>
      <c r="KMF176" s="36"/>
      <c r="KMG176" s="36"/>
      <c r="KMH176" s="36"/>
      <c r="KMI176" s="36"/>
      <c r="KMJ176" s="36"/>
      <c r="KMK176" s="36"/>
      <c r="KML176" s="36"/>
      <c r="KMM176" s="36"/>
      <c r="KMN176" s="36"/>
      <c r="KMO176" s="36"/>
      <c r="KMP176" s="36"/>
      <c r="KMQ176" s="36"/>
      <c r="KMR176" s="36"/>
      <c r="KMS176" s="36"/>
      <c r="KMT176" s="36"/>
      <c r="KMU176" s="36"/>
      <c r="KMV176" s="36"/>
      <c r="KMW176" s="36"/>
      <c r="KMX176" s="36"/>
      <c r="KMY176" s="36"/>
      <c r="KMZ176" s="36"/>
      <c r="KNA176" s="36"/>
      <c r="KNB176" s="36"/>
      <c r="KNC176" s="36"/>
      <c r="KND176" s="36"/>
      <c r="KNE176" s="36"/>
      <c r="KNF176" s="36"/>
      <c r="KNG176" s="36"/>
      <c r="KNH176" s="36"/>
      <c r="KNI176" s="36"/>
      <c r="KNJ176" s="36"/>
      <c r="KNK176" s="36"/>
      <c r="KNL176" s="36"/>
      <c r="KNM176" s="36"/>
      <c r="KNN176" s="36"/>
      <c r="KNO176" s="36"/>
      <c r="KNP176" s="36"/>
      <c r="KNQ176" s="36"/>
      <c r="KNR176" s="36"/>
      <c r="KNS176" s="36"/>
      <c r="KNT176" s="36"/>
      <c r="KNU176" s="36"/>
      <c r="KNV176" s="36"/>
      <c r="KNW176" s="36"/>
      <c r="KNX176" s="36"/>
      <c r="KNY176" s="36"/>
      <c r="KNZ176" s="36"/>
      <c r="KOA176" s="36"/>
      <c r="KOB176" s="36"/>
      <c r="KOC176" s="36"/>
      <c r="KOD176" s="36"/>
      <c r="KOE176" s="36"/>
      <c r="KOF176" s="36"/>
      <c r="KOG176" s="36"/>
      <c r="KOH176" s="36"/>
      <c r="KOI176" s="36"/>
      <c r="KOJ176" s="36"/>
      <c r="KOK176" s="36"/>
      <c r="KOL176" s="36"/>
      <c r="KOM176" s="36"/>
      <c r="KON176" s="36"/>
      <c r="KOO176" s="36"/>
      <c r="KOP176" s="36"/>
      <c r="KOQ176" s="36"/>
      <c r="KOR176" s="36"/>
      <c r="KOS176" s="36"/>
      <c r="KOT176" s="36"/>
      <c r="KOU176" s="36"/>
      <c r="KOV176" s="36"/>
      <c r="KOW176" s="36"/>
      <c r="KOX176" s="36"/>
      <c r="KOY176" s="36"/>
      <c r="KOZ176" s="36"/>
      <c r="KPA176" s="36"/>
      <c r="KPB176" s="36"/>
      <c r="KPC176" s="36"/>
      <c r="KPD176" s="36"/>
      <c r="KPE176" s="36"/>
      <c r="KPF176" s="36"/>
      <c r="KPG176" s="36"/>
      <c r="KPH176" s="36"/>
      <c r="KPI176" s="36"/>
      <c r="KPJ176" s="36"/>
      <c r="KPK176" s="36"/>
      <c r="KPL176" s="36"/>
      <c r="KPM176" s="36"/>
      <c r="KPN176" s="36"/>
      <c r="KPO176" s="36"/>
      <c r="KPP176" s="36"/>
      <c r="KPQ176" s="36"/>
      <c r="KPR176" s="36"/>
      <c r="KPS176" s="36"/>
      <c r="KPT176" s="36"/>
      <c r="KPU176" s="36"/>
      <c r="KPV176" s="36"/>
      <c r="KPW176" s="36"/>
      <c r="KPX176" s="36"/>
      <c r="KPY176" s="36"/>
      <c r="KPZ176" s="36"/>
      <c r="KQA176" s="36"/>
      <c r="KQB176" s="36"/>
      <c r="KQC176" s="36"/>
      <c r="KQD176" s="36"/>
      <c r="KQE176" s="36"/>
      <c r="KQF176" s="36"/>
      <c r="KQG176" s="36"/>
      <c r="KQH176" s="36"/>
      <c r="KQI176" s="36"/>
      <c r="KQJ176" s="36"/>
      <c r="KQK176" s="36"/>
      <c r="KQL176" s="36"/>
      <c r="KQM176" s="36"/>
      <c r="KQN176" s="36"/>
      <c r="KQO176" s="36"/>
      <c r="KQP176" s="36"/>
      <c r="KQQ176" s="36"/>
      <c r="KQR176" s="36"/>
      <c r="KQS176" s="36"/>
      <c r="KQT176" s="36"/>
      <c r="KQU176" s="36"/>
      <c r="KQV176" s="36"/>
      <c r="KQW176" s="36"/>
      <c r="KQX176" s="36"/>
      <c r="KQY176" s="36"/>
      <c r="KQZ176" s="36"/>
      <c r="KRA176" s="36"/>
      <c r="KRB176" s="36"/>
      <c r="KRC176" s="36"/>
      <c r="KRD176" s="36"/>
      <c r="KRE176" s="36"/>
      <c r="KRF176" s="36"/>
      <c r="KRG176" s="36"/>
      <c r="KRH176" s="36"/>
      <c r="KRI176" s="36"/>
      <c r="KRJ176" s="36"/>
      <c r="KRK176" s="36"/>
      <c r="KRL176" s="36"/>
      <c r="KRM176" s="36"/>
      <c r="KRN176" s="36"/>
      <c r="KRO176" s="36"/>
      <c r="KRP176" s="36"/>
      <c r="KRQ176" s="36"/>
      <c r="KRR176" s="36"/>
      <c r="KRS176" s="36"/>
      <c r="KRT176" s="36"/>
      <c r="KRU176" s="36"/>
      <c r="KRV176" s="36"/>
      <c r="KRW176" s="36"/>
      <c r="KRX176" s="36"/>
      <c r="KRY176" s="36"/>
      <c r="KRZ176" s="36"/>
      <c r="KSA176" s="36"/>
      <c r="KSB176" s="36"/>
      <c r="KSC176" s="36"/>
      <c r="KSD176" s="36"/>
      <c r="KSE176" s="36"/>
      <c r="KSF176" s="36"/>
      <c r="KSG176" s="36"/>
      <c r="KSH176" s="36"/>
      <c r="KSI176" s="36"/>
      <c r="KSJ176" s="36"/>
      <c r="KSK176" s="36"/>
      <c r="KSL176" s="36"/>
      <c r="KSM176" s="36"/>
      <c r="KSN176" s="36"/>
      <c r="KSO176" s="36"/>
      <c r="KSP176" s="36"/>
      <c r="KSQ176" s="36"/>
      <c r="KSR176" s="36"/>
      <c r="KSS176" s="36"/>
      <c r="KST176" s="36"/>
      <c r="KSU176" s="36"/>
      <c r="KSV176" s="36"/>
      <c r="KSW176" s="36"/>
      <c r="KSX176" s="36"/>
      <c r="KSY176" s="36"/>
      <c r="KSZ176" s="36"/>
      <c r="KTA176" s="36"/>
      <c r="KTB176" s="36"/>
      <c r="KTC176" s="36"/>
      <c r="KTD176" s="36"/>
      <c r="KTE176" s="36"/>
      <c r="KTF176" s="36"/>
      <c r="KTG176" s="36"/>
      <c r="KTH176" s="36"/>
      <c r="KTI176" s="36"/>
      <c r="KTJ176" s="36"/>
      <c r="KTK176" s="36"/>
      <c r="KTL176" s="36"/>
      <c r="KTM176" s="36"/>
      <c r="KTN176" s="36"/>
      <c r="KTO176" s="36"/>
      <c r="KTP176" s="36"/>
      <c r="KTQ176" s="36"/>
      <c r="KTR176" s="36"/>
      <c r="KTS176" s="36"/>
      <c r="KTT176" s="36"/>
      <c r="KTU176" s="36"/>
      <c r="KTV176" s="36"/>
      <c r="KTW176" s="36"/>
      <c r="KTX176" s="36"/>
      <c r="KTY176" s="36"/>
      <c r="KTZ176" s="36"/>
      <c r="KUA176" s="36"/>
      <c r="KUB176" s="36"/>
      <c r="KUC176" s="36"/>
      <c r="KUD176" s="36"/>
      <c r="KUE176" s="36"/>
      <c r="KUF176" s="36"/>
      <c r="KUG176" s="36"/>
      <c r="KUH176" s="36"/>
      <c r="KUI176" s="36"/>
      <c r="KUJ176" s="36"/>
      <c r="KUK176" s="36"/>
      <c r="KUL176" s="36"/>
      <c r="KUM176" s="36"/>
      <c r="KUN176" s="36"/>
      <c r="KUO176" s="36"/>
      <c r="KUP176" s="36"/>
      <c r="KUQ176" s="36"/>
      <c r="KUR176" s="36"/>
      <c r="KUS176" s="36"/>
      <c r="KUT176" s="36"/>
      <c r="KUU176" s="36"/>
      <c r="KUV176" s="36"/>
      <c r="KUW176" s="36"/>
      <c r="KUX176" s="36"/>
      <c r="KUY176" s="36"/>
      <c r="KUZ176" s="36"/>
      <c r="KVA176" s="36"/>
      <c r="KVB176" s="36"/>
      <c r="KVC176" s="36"/>
      <c r="KVD176" s="36"/>
      <c r="KVE176" s="36"/>
      <c r="KVF176" s="36"/>
      <c r="KVG176" s="36"/>
      <c r="KVH176" s="36"/>
      <c r="KVI176" s="36"/>
      <c r="KVJ176" s="36"/>
      <c r="KVK176" s="36"/>
      <c r="KVL176" s="36"/>
      <c r="KVM176" s="36"/>
      <c r="KVN176" s="36"/>
      <c r="KVO176" s="36"/>
      <c r="KVP176" s="36"/>
      <c r="KVQ176" s="36"/>
      <c r="KVR176" s="36"/>
      <c r="KVS176" s="36"/>
      <c r="KVT176" s="36"/>
      <c r="KVU176" s="36"/>
      <c r="KVV176" s="36"/>
      <c r="KVW176" s="36"/>
      <c r="KVX176" s="36"/>
      <c r="KVY176" s="36"/>
      <c r="KVZ176" s="36"/>
      <c r="KWA176" s="36"/>
      <c r="KWB176" s="36"/>
      <c r="KWC176" s="36"/>
      <c r="KWD176" s="36"/>
      <c r="KWE176" s="36"/>
      <c r="KWF176" s="36"/>
      <c r="KWG176" s="36"/>
      <c r="KWH176" s="36"/>
      <c r="KWI176" s="36"/>
      <c r="KWJ176" s="36"/>
      <c r="KWK176" s="36"/>
      <c r="KWL176" s="36"/>
      <c r="KWM176" s="36"/>
      <c r="KWN176" s="36"/>
      <c r="KWO176" s="36"/>
      <c r="KWP176" s="36"/>
      <c r="KWQ176" s="36"/>
      <c r="KWR176" s="36"/>
      <c r="KWS176" s="36"/>
      <c r="KWT176" s="36"/>
      <c r="KWU176" s="36"/>
      <c r="KWV176" s="36"/>
      <c r="KWW176" s="36"/>
      <c r="KWX176" s="36"/>
      <c r="KWY176" s="36"/>
      <c r="KWZ176" s="36"/>
      <c r="KXA176" s="36"/>
      <c r="KXB176" s="36"/>
      <c r="KXC176" s="36"/>
      <c r="KXD176" s="36"/>
      <c r="KXE176" s="36"/>
      <c r="KXF176" s="36"/>
      <c r="KXG176" s="36"/>
      <c r="KXH176" s="36"/>
      <c r="KXI176" s="36"/>
      <c r="KXJ176" s="36"/>
      <c r="KXK176" s="36"/>
      <c r="KXL176" s="36"/>
      <c r="KXM176" s="36"/>
      <c r="KXN176" s="36"/>
      <c r="KXO176" s="36"/>
      <c r="KXP176" s="36"/>
      <c r="KXQ176" s="36"/>
      <c r="KXR176" s="36"/>
      <c r="KXS176" s="36"/>
      <c r="KXT176" s="36"/>
      <c r="KXU176" s="36"/>
      <c r="KXV176" s="36"/>
      <c r="KXW176" s="36"/>
      <c r="KXX176" s="36"/>
      <c r="KXY176" s="36"/>
      <c r="KXZ176" s="36"/>
      <c r="KYA176" s="36"/>
      <c r="KYB176" s="36"/>
      <c r="KYC176" s="36"/>
      <c r="KYD176" s="36"/>
      <c r="KYE176" s="36"/>
      <c r="KYF176" s="36"/>
      <c r="KYG176" s="36"/>
      <c r="KYH176" s="36"/>
      <c r="KYI176" s="36"/>
      <c r="KYJ176" s="36"/>
      <c r="KYK176" s="36"/>
      <c r="KYL176" s="36"/>
      <c r="KYM176" s="36"/>
      <c r="KYN176" s="36"/>
      <c r="KYO176" s="36"/>
      <c r="KYP176" s="36"/>
      <c r="KYQ176" s="36"/>
      <c r="KYR176" s="36"/>
      <c r="KYS176" s="36"/>
      <c r="KYT176" s="36"/>
      <c r="KYU176" s="36"/>
      <c r="KYV176" s="36"/>
      <c r="KYW176" s="36"/>
      <c r="KYX176" s="36"/>
      <c r="KYY176" s="36"/>
      <c r="KYZ176" s="36"/>
      <c r="KZA176" s="36"/>
      <c r="KZB176" s="36"/>
      <c r="KZC176" s="36"/>
      <c r="KZD176" s="36"/>
      <c r="KZE176" s="36"/>
      <c r="KZF176" s="36"/>
      <c r="KZG176" s="36"/>
      <c r="KZH176" s="36"/>
      <c r="KZI176" s="36"/>
      <c r="KZJ176" s="36"/>
      <c r="KZK176" s="36"/>
      <c r="KZL176" s="36"/>
      <c r="KZM176" s="36"/>
      <c r="KZN176" s="36"/>
      <c r="KZO176" s="36"/>
      <c r="KZP176" s="36"/>
      <c r="KZQ176" s="36"/>
      <c r="KZR176" s="36"/>
      <c r="KZS176" s="36"/>
      <c r="KZT176" s="36"/>
      <c r="KZU176" s="36"/>
      <c r="KZV176" s="36"/>
      <c r="KZW176" s="36"/>
      <c r="KZX176" s="36"/>
      <c r="KZY176" s="36"/>
      <c r="KZZ176" s="36"/>
      <c r="LAA176" s="36"/>
      <c r="LAB176" s="36"/>
      <c r="LAC176" s="36"/>
      <c r="LAD176" s="36"/>
      <c r="LAE176" s="36"/>
      <c r="LAF176" s="36"/>
      <c r="LAG176" s="36"/>
      <c r="LAH176" s="36"/>
      <c r="LAI176" s="36"/>
      <c r="LAJ176" s="36"/>
      <c r="LAK176" s="36"/>
      <c r="LAL176" s="36"/>
      <c r="LAM176" s="36"/>
      <c r="LAN176" s="36"/>
      <c r="LAO176" s="36"/>
      <c r="LAP176" s="36"/>
      <c r="LAQ176" s="36"/>
      <c r="LAR176" s="36"/>
      <c r="LAS176" s="36"/>
      <c r="LAT176" s="36"/>
      <c r="LAU176" s="36"/>
      <c r="LAV176" s="36"/>
      <c r="LAW176" s="36"/>
      <c r="LAX176" s="36"/>
      <c r="LAY176" s="36"/>
      <c r="LAZ176" s="36"/>
      <c r="LBA176" s="36"/>
      <c r="LBB176" s="36"/>
      <c r="LBC176" s="36"/>
      <c r="LBD176" s="36"/>
      <c r="LBE176" s="36"/>
      <c r="LBF176" s="36"/>
      <c r="LBG176" s="36"/>
      <c r="LBH176" s="36"/>
      <c r="LBI176" s="36"/>
      <c r="LBJ176" s="36"/>
      <c r="LBK176" s="36"/>
      <c r="LBL176" s="36"/>
      <c r="LBM176" s="36"/>
      <c r="LBN176" s="36"/>
      <c r="LBO176" s="36"/>
      <c r="LBP176" s="36"/>
      <c r="LBQ176" s="36"/>
      <c r="LBR176" s="36"/>
      <c r="LBS176" s="36"/>
      <c r="LBT176" s="36"/>
      <c r="LBU176" s="36"/>
      <c r="LBV176" s="36"/>
      <c r="LBW176" s="36"/>
      <c r="LBX176" s="36"/>
      <c r="LBY176" s="36"/>
      <c r="LBZ176" s="36"/>
      <c r="LCA176" s="36"/>
      <c r="LCB176" s="36"/>
      <c r="LCC176" s="36"/>
      <c r="LCD176" s="36"/>
      <c r="LCE176" s="36"/>
      <c r="LCF176" s="36"/>
      <c r="LCG176" s="36"/>
      <c r="LCH176" s="36"/>
      <c r="LCI176" s="36"/>
      <c r="LCJ176" s="36"/>
      <c r="LCK176" s="36"/>
      <c r="LCL176" s="36"/>
      <c r="LCM176" s="36"/>
      <c r="LCN176" s="36"/>
      <c r="LCO176" s="36"/>
      <c r="LCP176" s="36"/>
      <c r="LCQ176" s="36"/>
      <c r="LCR176" s="36"/>
      <c r="LCS176" s="36"/>
      <c r="LCT176" s="36"/>
      <c r="LCU176" s="36"/>
      <c r="LCV176" s="36"/>
      <c r="LCW176" s="36"/>
      <c r="LCX176" s="36"/>
      <c r="LCY176" s="36"/>
      <c r="LCZ176" s="36"/>
      <c r="LDA176" s="36"/>
      <c r="LDB176" s="36"/>
      <c r="LDC176" s="36"/>
      <c r="LDD176" s="36"/>
      <c r="LDE176" s="36"/>
      <c r="LDF176" s="36"/>
      <c r="LDG176" s="36"/>
      <c r="LDH176" s="36"/>
      <c r="LDI176" s="36"/>
      <c r="LDJ176" s="36"/>
      <c r="LDK176" s="36"/>
      <c r="LDL176" s="36"/>
      <c r="LDM176" s="36"/>
      <c r="LDN176" s="36"/>
      <c r="LDO176" s="36"/>
      <c r="LDP176" s="36"/>
      <c r="LDQ176" s="36"/>
      <c r="LDR176" s="36"/>
      <c r="LDS176" s="36"/>
      <c r="LDT176" s="36"/>
      <c r="LDU176" s="36"/>
      <c r="LDV176" s="36"/>
      <c r="LDW176" s="36"/>
      <c r="LDX176" s="36"/>
      <c r="LDY176" s="36"/>
      <c r="LDZ176" s="36"/>
      <c r="LEA176" s="36"/>
      <c r="LEB176" s="36"/>
      <c r="LEC176" s="36"/>
      <c r="LED176" s="36"/>
      <c r="LEE176" s="36"/>
      <c r="LEF176" s="36"/>
      <c r="LEG176" s="36"/>
      <c r="LEH176" s="36"/>
      <c r="LEI176" s="36"/>
      <c r="LEJ176" s="36"/>
      <c r="LEK176" s="36"/>
      <c r="LEL176" s="36"/>
      <c r="LEM176" s="36"/>
      <c r="LEN176" s="36"/>
      <c r="LEO176" s="36"/>
      <c r="LEP176" s="36"/>
      <c r="LEQ176" s="36"/>
      <c r="LER176" s="36"/>
      <c r="LES176" s="36"/>
      <c r="LET176" s="36"/>
      <c r="LEU176" s="36"/>
      <c r="LEV176" s="36"/>
      <c r="LEW176" s="36"/>
      <c r="LEX176" s="36"/>
      <c r="LEY176" s="36"/>
      <c r="LEZ176" s="36"/>
      <c r="LFA176" s="36"/>
      <c r="LFB176" s="36"/>
      <c r="LFC176" s="36"/>
      <c r="LFD176" s="36"/>
      <c r="LFE176" s="36"/>
      <c r="LFF176" s="36"/>
      <c r="LFG176" s="36"/>
      <c r="LFH176" s="36"/>
      <c r="LFI176" s="36"/>
      <c r="LFJ176" s="36"/>
      <c r="LFK176" s="36"/>
      <c r="LFL176" s="36"/>
      <c r="LFM176" s="36"/>
      <c r="LFN176" s="36"/>
      <c r="LFO176" s="36"/>
      <c r="LFP176" s="36"/>
      <c r="LFQ176" s="36"/>
      <c r="LFR176" s="36"/>
      <c r="LFS176" s="36"/>
      <c r="LFT176" s="36"/>
      <c r="LFU176" s="36"/>
      <c r="LFV176" s="36"/>
      <c r="LFW176" s="36"/>
      <c r="LFX176" s="36"/>
      <c r="LFY176" s="36"/>
      <c r="LFZ176" s="36"/>
      <c r="LGA176" s="36"/>
      <c r="LGB176" s="36"/>
      <c r="LGC176" s="36"/>
      <c r="LGD176" s="36"/>
      <c r="LGE176" s="36"/>
      <c r="LGF176" s="36"/>
      <c r="LGG176" s="36"/>
      <c r="LGH176" s="36"/>
      <c r="LGI176" s="36"/>
      <c r="LGJ176" s="36"/>
      <c r="LGK176" s="36"/>
      <c r="LGL176" s="36"/>
      <c r="LGM176" s="36"/>
      <c r="LGN176" s="36"/>
      <c r="LGO176" s="36"/>
      <c r="LGP176" s="36"/>
      <c r="LGQ176" s="36"/>
      <c r="LGR176" s="36"/>
      <c r="LGS176" s="36"/>
      <c r="LGT176" s="36"/>
      <c r="LGU176" s="36"/>
      <c r="LGV176" s="36"/>
      <c r="LGW176" s="36"/>
      <c r="LGX176" s="36"/>
      <c r="LGY176" s="36"/>
      <c r="LGZ176" s="36"/>
      <c r="LHA176" s="36"/>
      <c r="LHB176" s="36"/>
      <c r="LHC176" s="36"/>
      <c r="LHD176" s="36"/>
      <c r="LHE176" s="36"/>
      <c r="LHF176" s="36"/>
      <c r="LHG176" s="36"/>
      <c r="LHH176" s="36"/>
      <c r="LHI176" s="36"/>
      <c r="LHJ176" s="36"/>
      <c r="LHK176" s="36"/>
      <c r="LHL176" s="36"/>
      <c r="LHM176" s="36"/>
      <c r="LHN176" s="36"/>
      <c r="LHO176" s="36"/>
      <c r="LHP176" s="36"/>
      <c r="LHQ176" s="36"/>
      <c r="LHR176" s="36"/>
      <c r="LHS176" s="36"/>
      <c r="LHT176" s="36"/>
      <c r="LHU176" s="36"/>
      <c r="LHV176" s="36"/>
      <c r="LHW176" s="36"/>
      <c r="LHX176" s="36"/>
      <c r="LHY176" s="36"/>
      <c r="LHZ176" s="36"/>
      <c r="LIA176" s="36"/>
      <c r="LIB176" s="36"/>
      <c r="LIC176" s="36"/>
      <c r="LID176" s="36"/>
      <c r="LIE176" s="36"/>
      <c r="LIF176" s="36"/>
      <c r="LIG176" s="36"/>
      <c r="LIH176" s="36"/>
      <c r="LII176" s="36"/>
      <c r="LIJ176" s="36"/>
      <c r="LIK176" s="36"/>
      <c r="LIL176" s="36"/>
      <c r="LIM176" s="36"/>
      <c r="LIN176" s="36"/>
      <c r="LIO176" s="36"/>
      <c r="LIP176" s="36"/>
      <c r="LIQ176" s="36"/>
      <c r="LIR176" s="36"/>
      <c r="LIS176" s="36"/>
      <c r="LIT176" s="36"/>
      <c r="LIU176" s="36"/>
      <c r="LIV176" s="36"/>
      <c r="LIW176" s="36"/>
      <c r="LIX176" s="36"/>
      <c r="LIY176" s="36"/>
      <c r="LIZ176" s="36"/>
      <c r="LJA176" s="36"/>
      <c r="LJB176" s="36"/>
      <c r="LJC176" s="36"/>
      <c r="LJD176" s="36"/>
      <c r="LJE176" s="36"/>
      <c r="LJF176" s="36"/>
      <c r="LJG176" s="36"/>
      <c r="LJH176" s="36"/>
      <c r="LJI176" s="36"/>
      <c r="LJJ176" s="36"/>
      <c r="LJK176" s="36"/>
      <c r="LJL176" s="36"/>
      <c r="LJM176" s="36"/>
      <c r="LJN176" s="36"/>
      <c r="LJO176" s="36"/>
      <c r="LJP176" s="36"/>
      <c r="LJQ176" s="36"/>
      <c r="LJR176" s="36"/>
      <c r="LJS176" s="36"/>
      <c r="LJT176" s="36"/>
      <c r="LJU176" s="36"/>
      <c r="LJV176" s="36"/>
      <c r="LJW176" s="36"/>
      <c r="LJX176" s="36"/>
      <c r="LJY176" s="36"/>
      <c r="LJZ176" s="36"/>
      <c r="LKA176" s="36"/>
      <c r="LKB176" s="36"/>
      <c r="LKC176" s="36"/>
      <c r="LKD176" s="36"/>
      <c r="LKE176" s="36"/>
      <c r="LKF176" s="36"/>
      <c r="LKG176" s="36"/>
      <c r="LKH176" s="36"/>
      <c r="LKI176" s="36"/>
      <c r="LKJ176" s="36"/>
      <c r="LKK176" s="36"/>
      <c r="LKL176" s="36"/>
      <c r="LKM176" s="36"/>
      <c r="LKN176" s="36"/>
      <c r="LKO176" s="36"/>
      <c r="LKP176" s="36"/>
      <c r="LKQ176" s="36"/>
      <c r="LKR176" s="36"/>
      <c r="LKS176" s="36"/>
      <c r="LKT176" s="36"/>
      <c r="LKU176" s="36"/>
      <c r="LKV176" s="36"/>
      <c r="LKW176" s="36"/>
      <c r="LKX176" s="36"/>
      <c r="LKY176" s="36"/>
      <c r="LKZ176" s="36"/>
      <c r="LLA176" s="36"/>
      <c r="LLB176" s="36"/>
      <c r="LLC176" s="36"/>
      <c r="LLD176" s="36"/>
      <c r="LLE176" s="36"/>
      <c r="LLF176" s="36"/>
      <c r="LLG176" s="36"/>
      <c r="LLH176" s="36"/>
      <c r="LLI176" s="36"/>
      <c r="LLJ176" s="36"/>
      <c r="LLK176" s="36"/>
      <c r="LLL176" s="36"/>
      <c r="LLM176" s="36"/>
      <c r="LLN176" s="36"/>
      <c r="LLO176" s="36"/>
      <c r="LLP176" s="36"/>
      <c r="LLQ176" s="36"/>
      <c r="LLR176" s="36"/>
      <c r="LLS176" s="36"/>
      <c r="LLT176" s="36"/>
      <c r="LLU176" s="36"/>
      <c r="LLV176" s="36"/>
      <c r="LLW176" s="36"/>
      <c r="LLX176" s="36"/>
      <c r="LLY176" s="36"/>
      <c r="LLZ176" s="36"/>
      <c r="LMA176" s="36"/>
      <c r="LMB176" s="36"/>
      <c r="LMC176" s="36"/>
      <c r="LMD176" s="36"/>
      <c r="LME176" s="36"/>
      <c r="LMF176" s="36"/>
      <c r="LMG176" s="36"/>
      <c r="LMH176" s="36"/>
      <c r="LMI176" s="36"/>
      <c r="LMJ176" s="36"/>
      <c r="LMK176" s="36"/>
      <c r="LML176" s="36"/>
      <c r="LMM176" s="36"/>
      <c r="LMN176" s="36"/>
      <c r="LMO176" s="36"/>
      <c r="LMP176" s="36"/>
      <c r="LMQ176" s="36"/>
      <c r="LMR176" s="36"/>
      <c r="LMS176" s="36"/>
      <c r="LMT176" s="36"/>
      <c r="LMU176" s="36"/>
      <c r="LMV176" s="36"/>
      <c r="LMW176" s="36"/>
      <c r="LMX176" s="36"/>
      <c r="LMY176" s="36"/>
      <c r="LMZ176" s="36"/>
      <c r="LNA176" s="36"/>
      <c r="LNB176" s="36"/>
      <c r="LNC176" s="36"/>
      <c r="LND176" s="36"/>
      <c r="LNE176" s="36"/>
      <c r="LNF176" s="36"/>
      <c r="LNG176" s="36"/>
      <c r="LNH176" s="36"/>
      <c r="LNI176" s="36"/>
      <c r="LNJ176" s="36"/>
      <c r="LNK176" s="36"/>
      <c r="LNL176" s="36"/>
      <c r="LNM176" s="36"/>
      <c r="LNN176" s="36"/>
      <c r="LNO176" s="36"/>
      <c r="LNP176" s="36"/>
      <c r="LNQ176" s="36"/>
      <c r="LNR176" s="36"/>
      <c r="LNS176" s="36"/>
      <c r="LNT176" s="36"/>
      <c r="LNU176" s="36"/>
      <c r="LNV176" s="36"/>
      <c r="LNW176" s="36"/>
      <c r="LNX176" s="36"/>
      <c r="LNY176" s="36"/>
      <c r="LNZ176" s="36"/>
      <c r="LOA176" s="36"/>
      <c r="LOB176" s="36"/>
      <c r="LOC176" s="36"/>
      <c r="LOD176" s="36"/>
      <c r="LOE176" s="36"/>
      <c r="LOF176" s="36"/>
      <c r="LOG176" s="36"/>
      <c r="LOH176" s="36"/>
      <c r="LOI176" s="36"/>
      <c r="LOJ176" s="36"/>
      <c r="LOK176" s="36"/>
      <c r="LOL176" s="36"/>
      <c r="LOM176" s="36"/>
      <c r="LON176" s="36"/>
      <c r="LOO176" s="36"/>
      <c r="LOP176" s="36"/>
      <c r="LOQ176" s="36"/>
      <c r="LOR176" s="36"/>
      <c r="LOS176" s="36"/>
      <c r="LOT176" s="36"/>
      <c r="LOU176" s="36"/>
      <c r="LOV176" s="36"/>
      <c r="LOW176" s="36"/>
      <c r="LOX176" s="36"/>
      <c r="LOY176" s="36"/>
      <c r="LOZ176" s="36"/>
      <c r="LPA176" s="36"/>
      <c r="LPB176" s="36"/>
      <c r="LPC176" s="36"/>
      <c r="LPD176" s="36"/>
      <c r="LPE176" s="36"/>
      <c r="LPF176" s="36"/>
      <c r="LPG176" s="36"/>
      <c r="LPH176" s="36"/>
      <c r="LPI176" s="36"/>
      <c r="LPJ176" s="36"/>
      <c r="LPK176" s="36"/>
      <c r="LPL176" s="36"/>
      <c r="LPM176" s="36"/>
      <c r="LPN176" s="36"/>
      <c r="LPO176" s="36"/>
      <c r="LPP176" s="36"/>
      <c r="LPQ176" s="36"/>
      <c r="LPR176" s="36"/>
      <c r="LPS176" s="36"/>
      <c r="LPT176" s="36"/>
      <c r="LPU176" s="36"/>
      <c r="LPV176" s="36"/>
      <c r="LPW176" s="36"/>
      <c r="LPX176" s="36"/>
      <c r="LPY176" s="36"/>
      <c r="LPZ176" s="36"/>
      <c r="LQA176" s="36"/>
      <c r="LQB176" s="36"/>
      <c r="LQC176" s="36"/>
      <c r="LQD176" s="36"/>
      <c r="LQE176" s="36"/>
      <c r="LQF176" s="36"/>
      <c r="LQG176" s="36"/>
      <c r="LQH176" s="36"/>
      <c r="LQI176" s="36"/>
      <c r="LQJ176" s="36"/>
      <c r="LQK176" s="36"/>
      <c r="LQL176" s="36"/>
      <c r="LQM176" s="36"/>
      <c r="LQN176" s="36"/>
      <c r="LQO176" s="36"/>
      <c r="LQP176" s="36"/>
      <c r="LQQ176" s="36"/>
      <c r="LQR176" s="36"/>
      <c r="LQS176" s="36"/>
      <c r="LQT176" s="36"/>
      <c r="LQU176" s="36"/>
      <c r="LQV176" s="36"/>
      <c r="LQW176" s="36"/>
      <c r="LQX176" s="36"/>
      <c r="LQY176" s="36"/>
      <c r="LQZ176" s="36"/>
      <c r="LRA176" s="36"/>
      <c r="LRB176" s="36"/>
      <c r="LRC176" s="36"/>
      <c r="LRD176" s="36"/>
      <c r="LRE176" s="36"/>
      <c r="LRF176" s="36"/>
      <c r="LRG176" s="36"/>
      <c r="LRH176" s="36"/>
      <c r="LRI176" s="36"/>
      <c r="LRJ176" s="36"/>
      <c r="LRK176" s="36"/>
      <c r="LRL176" s="36"/>
      <c r="LRM176" s="36"/>
      <c r="LRN176" s="36"/>
      <c r="LRO176" s="36"/>
      <c r="LRP176" s="36"/>
      <c r="LRQ176" s="36"/>
      <c r="LRR176" s="36"/>
      <c r="LRS176" s="36"/>
      <c r="LRT176" s="36"/>
      <c r="LRU176" s="36"/>
      <c r="LRV176" s="36"/>
      <c r="LRW176" s="36"/>
      <c r="LRX176" s="36"/>
      <c r="LRY176" s="36"/>
      <c r="LRZ176" s="36"/>
      <c r="LSA176" s="36"/>
      <c r="LSB176" s="36"/>
      <c r="LSC176" s="36"/>
      <c r="LSD176" s="36"/>
      <c r="LSE176" s="36"/>
      <c r="LSF176" s="36"/>
      <c r="LSG176" s="36"/>
      <c r="LSH176" s="36"/>
      <c r="LSI176" s="36"/>
      <c r="LSJ176" s="36"/>
      <c r="LSK176" s="36"/>
      <c r="LSL176" s="36"/>
      <c r="LSM176" s="36"/>
      <c r="LSN176" s="36"/>
      <c r="LSO176" s="36"/>
      <c r="LSP176" s="36"/>
      <c r="LSQ176" s="36"/>
      <c r="LSR176" s="36"/>
      <c r="LSS176" s="36"/>
      <c r="LST176" s="36"/>
      <c r="LSU176" s="36"/>
      <c r="LSV176" s="36"/>
      <c r="LSW176" s="36"/>
      <c r="LSX176" s="36"/>
      <c r="LSY176" s="36"/>
      <c r="LSZ176" s="36"/>
      <c r="LTA176" s="36"/>
      <c r="LTB176" s="36"/>
      <c r="LTC176" s="36"/>
      <c r="LTD176" s="36"/>
      <c r="LTE176" s="36"/>
      <c r="LTF176" s="36"/>
      <c r="LTG176" s="36"/>
      <c r="LTH176" s="36"/>
      <c r="LTI176" s="36"/>
      <c r="LTJ176" s="36"/>
      <c r="LTK176" s="36"/>
      <c r="LTL176" s="36"/>
      <c r="LTM176" s="36"/>
      <c r="LTN176" s="36"/>
      <c r="LTO176" s="36"/>
      <c r="LTP176" s="36"/>
      <c r="LTQ176" s="36"/>
      <c r="LTR176" s="36"/>
      <c r="LTS176" s="36"/>
      <c r="LTT176" s="36"/>
      <c r="LTU176" s="36"/>
      <c r="LTV176" s="36"/>
      <c r="LTW176" s="36"/>
      <c r="LTX176" s="36"/>
      <c r="LTY176" s="36"/>
      <c r="LTZ176" s="36"/>
      <c r="LUA176" s="36"/>
      <c r="LUB176" s="36"/>
      <c r="LUC176" s="36"/>
      <c r="LUD176" s="36"/>
      <c r="LUE176" s="36"/>
      <c r="LUF176" s="36"/>
      <c r="LUG176" s="36"/>
      <c r="LUH176" s="36"/>
      <c r="LUI176" s="36"/>
      <c r="LUJ176" s="36"/>
      <c r="LUK176" s="36"/>
      <c r="LUL176" s="36"/>
      <c r="LUM176" s="36"/>
      <c r="LUN176" s="36"/>
      <c r="LUO176" s="36"/>
      <c r="LUP176" s="36"/>
      <c r="LUQ176" s="36"/>
      <c r="LUR176" s="36"/>
      <c r="LUS176" s="36"/>
      <c r="LUT176" s="36"/>
      <c r="LUU176" s="36"/>
      <c r="LUV176" s="36"/>
      <c r="LUW176" s="36"/>
      <c r="LUX176" s="36"/>
      <c r="LUY176" s="36"/>
      <c r="LUZ176" s="36"/>
      <c r="LVA176" s="36"/>
      <c r="LVB176" s="36"/>
      <c r="LVC176" s="36"/>
      <c r="LVD176" s="36"/>
      <c r="LVE176" s="36"/>
      <c r="LVF176" s="36"/>
      <c r="LVG176" s="36"/>
      <c r="LVH176" s="36"/>
      <c r="LVI176" s="36"/>
      <c r="LVJ176" s="36"/>
      <c r="LVK176" s="36"/>
      <c r="LVL176" s="36"/>
      <c r="LVM176" s="36"/>
      <c r="LVN176" s="36"/>
      <c r="LVO176" s="36"/>
      <c r="LVP176" s="36"/>
      <c r="LVQ176" s="36"/>
      <c r="LVR176" s="36"/>
      <c r="LVS176" s="36"/>
      <c r="LVT176" s="36"/>
      <c r="LVU176" s="36"/>
      <c r="LVV176" s="36"/>
      <c r="LVW176" s="36"/>
      <c r="LVX176" s="36"/>
      <c r="LVY176" s="36"/>
      <c r="LVZ176" s="36"/>
      <c r="LWA176" s="36"/>
      <c r="LWB176" s="36"/>
      <c r="LWC176" s="36"/>
      <c r="LWD176" s="36"/>
      <c r="LWE176" s="36"/>
      <c r="LWF176" s="36"/>
      <c r="LWG176" s="36"/>
      <c r="LWH176" s="36"/>
      <c r="LWI176" s="36"/>
      <c r="LWJ176" s="36"/>
      <c r="LWK176" s="36"/>
      <c r="LWL176" s="36"/>
      <c r="LWM176" s="36"/>
      <c r="LWN176" s="36"/>
      <c r="LWO176" s="36"/>
      <c r="LWP176" s="36"/>
      <c r="LWQ176" s="36"/>
      <c r="LWR176" s="36"/>
      <c r="LWS176" s="36"/>
      <c r="LWT176" s="36"/>
      <c r="LWU176" s="36"/>
      <c r="LWV176" s="36"/>
      <c r="LWW176" s="36"/>
      <c r="LWX176" s="36"/>
      <c r="LWY176" s="36"/>
      <c r="LWZ176" s="36"/>
      <c r="LXA176" s="36"/>
      <c r="LXB176" s="36"/>
      <c r="LXC176" s="36"/>
      <c r="LXD176" s="36"/>
      <c r="LXE176" s="36"/>
      <c r="LXF176" s="36"/>
      <c r="LXG176" s="36"/>
      <c r="LXH176" s="36"/>
      <c r="LXI176" s="36"/>
      <c r="LXJ176" s="36"/>
      <c r="LXK176" s="36"/>
      <c r="LXL176" s="36"/>
      <c r="LXM176" s="36"/>
      <c r="LXN176" s="36"/>
      <c r="LXO176" s="36"/>
      <c r="LXP176" s="36"/>
      <c r="LXQ176" s="36"/>
      <c r="LXR176" s="36"/>
      <c r="LXS176" s="36"/>
      <c r="LXT176" s="36"/>
      <c r="LXU176" s="36"/>
      <c r="LXV176" s="36"/>
      <c r="LXW176" s="36"/>
      <c r="LXX176" s="36"/>
      <c r="LXY176" s="36"/>
      <c r="LXZ176" s="36"/>
      <c r="LYA176" s="36"/>
      <c r="LYB176" s="36"/>
      <c r="LYC176" s="36"/>
      <c r="LYD176" s="36"/>
      <c r="LYE176" s="36"/>
      <c r="LYF176" s="36"/>
      <c r="LYG176" s="36"/>
      <c r="LYH176" s="36"/>
      <c r="LYI176" s="36"/>
      <c r="LYJ176" s="36"/>
      <c r="LYK176" s="36"/>
      <c r="LYL176" s="36"/>
      <c r="LYM176" s="36"/>
      <c r="LYN176" s="36"/>
      <c r="LYO176" s="36"/>
      <c r="LYP176" s="36"/>
      <c r="LYQ176" s="36"/>
      <c r="LYR176" s="36"/>
      <c r="LYS176" s="36"/>
      <c r="LYT176" s="36"/>
      <c r="LYU176" s="36"/>
      <c r="LYV176" s="36"/>
      <c r="LYW176" s="36"/>
      <c r="LYX176" s="36"/>
      <c r="LYY176" s="36"/>
      <c r="LYZ176" s="36"/>
      <c r="LZA176" s="36"/>
      <c r="LZB176" s="36"/>
      <c r="LZC176" s="36"/>
      <c r="LZD176" s="36"/>
      <c r="LZE176" s="36"/>
      <c r="LZF176" s="36"/>
      <c r="LZG176" s="36"/>
      <c r="LZH176" s="36"/>
      <c r="LZI176" s="36"/>
      <c r="LZJ176" s="36"/>
      <c r="LZK176" s="36"/>
      <c r="LZL176" s="36"/>
      <c r="LZM176" s="36"/>
      <c r="LZN176" s="36"/>
      <c r="LZO176" s="36"/>
      <c r="LZP176" s="36"/>
      <c r="LZQ176" s="36"/>
      <c r="LZR176" s="36"/>
      <c r="LZS176" s="36"/>
      <c r="LZT176" s="36"/>
      <c r="LZU176" s="36"/>
      <c r="LZV176" s="36"/>
      <c r="LZW176" s="36"/>
      <c r="LZX176" s="36"/>
      <c r="LZY176" s="36"/>
      <c r="LZZ176" s="36"/>
      <c r="MAA176" s="36"/>
      <c r="MAB176" s="36"/>
      <c r="MAC176" s="36"/>
      <c r="MAD176" s="36"/>
      <c r="MAE176" s="36"/>
      <c r="MAF176" s="36"/>
      <c r="MAG176" s="36"/>
      <c r="MAH176" s="36"/>
      <c r="MAI176" s="36"/>
      <c r="MAJ176" s="36"/>
      <c r="MAK176" s="36"/>
      <c r="MAL176" s="36"/>
      <c r="MAM176" s="36"/>
      <c r="MAN176" s="36"/>
      <c r="MAO176" s="36"/>
      <c r="MAP176" s="36"/>
      <c r="MAQ176" s="36"/>
      <c r="MAR176" s="36"/>
      <c r="MAS176" s="36"/>
      <c r="MAT176" s="36"/>
      <c r="MAU176" s="36"/>
      <c r="MAV176" s="36"/>
      <c r="MAW176" s="36"/>
      <c r="MAX176" s="36"/>
      <c r="MAY176" s="36"/>
      <c r="MAZ176" s="36"/>
      <c r="MBA176" s="36"/>
      <c r="MBB176" s="36"/>
      <c r="MBC176" s="36"/>
      <c r="MBD176" s="36"/>
      <c r="MBE176" s="36"/>
      <c r="MBF176" s="36"/>
      <c r="MBG176" s="36"/>
      <c r="MBH176" s="36"/>
      <c r="MBI176" s="36"/>
      <c r="MBJ176" s="36"/>
      <c r="MBK176" s="36"/>
      <c r="MBL176" s="36"/>
      <c r="MBM176" s="36"/>
      <c r="MBN176" s="36"/>
      <c r="MBO176" s="36"/>
      <c r="MBP176" s="36"/>
      <c r="MBQ176" s="36"/>
      <c r="MBR176" s="36"/>
      <c r="MBS176" s="36"/>
      <c r="MBT176" s="36"/>
      <c r="MBU176" s="36"/>
      <c r="MBV176" s="36"/>
      <c r="MBW176" s="36"/>
      <c r="MBX176" s="36"/>
      <c r="MBY176" s="36"/>
      <c r="MBZ176" s="36"/>
      <c r="MCA176" s="36"/>
      <c r="MCB176" s="36"/>
      <c r="MCC176" s="36"/>
      <c r="MCD176" s="36"/>
      <c r="MCE176" s="36"/>
      <c r="MCF176" s="36"/>
      <c r="MCG176" s="36"/>
      <c r="MCH176" s="36"/>
      <c r="MCI176" s="36"/>
      <c r="MCJ176" s="36"/>
      <c r="MCK176" s="36"/>
      <c r="MCL176" s="36"/>
      <c r="MCM176" s="36"/>
      <c r="MCN176" s="36"/>
      <c r="MCO176" s="36"/>
      <c r="MCP176" s="36"/>
      <c r="MCQ176" s="36"/>
      <c r="MCR176" s="36"/>
      <c r="MCS176" s="36"/>
      <c r="MCT176" s="36"/>
      <c r="MCU176" s="36"/>
      <c r="MCV176" s="36"/>
      <c r="MCW176" s="36"/>
      <c r="MCX176" s="36"/>
      <c r="MCY176" s="36"/>
      <c r="MCZ176" s="36"/>
      <c r="MDA176" s="36"/>
      <c r="MDB176" s="36"/>
      <c r="MDC176" s="36"/>
      <c r="MDD176" s="36"/>
      <c r="MDE176" s="36"/>
      <c r="MDF176" s="36"/>
      <c r="MDG176" s="36"/>
      <c r="MDH176" s="36"/>
      <c r="MDI176" s="36"/>
      <c r="MDJ176" s="36"/>
      <c r="MDK176" s="36"/>
      <c r="MDL176" s="36"/>
      <c r="MDM176" s="36"/>
      <c r="MDN176" s="36"/>
      <c r="MDO176" s="36"/>
      <c r="MDP176" s="36"/>
      <c r="MDQ176" s="36"/>
      <c r="MDR176" s="36"/>
      <c r="MDS176" s="36"/>
      <c r="MDT176" s="36"/>
      <c r="MDU176" s="36"/>
      <c r="MDV176" s="36"/>
      <c r="MDW176" s="36"/>
      <c r="MDX176" s="36"/>
      <c r="MDY176" s="36"/>
      <c r="MDZ176" s="36"/>
      <c r="MEA176" s="36"/>
      <c r="MEB176" s="36"/>
      <c r="MEC176" s="36"/>
      <c r="MED176" s="36"/>
      <c r="MEE176" s="36"/>
      <c r="MEF176" s="36"/>
      <c r="MEG176" s="36"/>
      <c r="MEH176" s="36"/>
      <c r="MEI176" s="36"/>
      <c r="MEJ176" s="36"/>
      <c r="MEK176" s="36"/>
      <c r="MEL176" s="36"/>
      <c r="MEM176" s="36"/>
      <c r="MEN176" s="36"/>
      <c r="MEO176" s="36"/>
      <c r="MEP176" s="36"/>
      <c r="MEQ176" s="36"/>
      <c r="MER176" s="36"/>
      <c r="MES176" s="36"/>
      <c r="MET176" s="36"/>
      <c r="MEU176" s="36"/>
      <c r="MEV176" s="36"/>
      <c r="MEW176" s="36"/>
      <c r="MEX176" s="36"/>
      <c r="MEY176" s="36"/>
      <c r="MEZ176" s="36"/>
      <c r="MFA176" s="36"/>
      <c r="MFB176" s="36"/>
      <c r="MFC176" s="36"/>
      <c r="MFD176" s="36"/>
      <c r="MFE176" s="36"/>
      <c r="MFF176" s="36"/>
      <c r="MFG176" s="36"/>
      <c r="MFH176" s="36"/>
      <c r="MFI176" s="36"/>
      <c r="MFJ176" s="36"/>
      <c r="MFK176" s="36"/>
      <c r="MFL176" s="36"/>
      <c r="MFM176" s="36"/>
      <c r="MFN176" s="36"/>
      <c r="MFO176" s="36"/>
      <c r="MFP176" s="36"/>
      <c r="MFQ176" s="36"/>
      <c r="MFR176" s="36"/>
      <c r="MFS176" s="36"/>
      <c r="MFT176" s="36"/>
      <c r="MFU176" s="36"/>
      <c r="MFV176" s="36"/>
      <c r="MFW176" s="36"/>
      <c r="MFX176" s="36"/>
      <c r="MFY176" s="36"/>
      <c r="MFZ176" s="36"/>
      <c r="MGA176" s="36"/>
      <c r="MGB176" s="36"/>
      <c r="MGC176" s="36"/>
      <c r="MGD176" s="36"/>
      <c r="MGE176" s="36"/>
      <c r="MGF176" s="36"/>
      <c r="MGG176" s="36"/>
      <c r="MGH176" s="36"/>
      <c r="MGI176" s="36"/>
      <c r="MGJ176" s="36"/>
      <c r="MGK176" s="36"/>
      <c r="MGL176" s="36"/>
      <c r="MGM176" s="36"/>
      <c r="MGN176" s="36"/>
      <c r="MGO176" s="36"/>
      <c r="MGP176" s="36"/>
      <c r="MGQ176" s="36"/>
      <c r="MGR176" s="36"/>
      <c r="MGS176" s="36"/>
      <c r="MGT176" s="36"/>
      <c r="MGU176" s="36"/>
      <c r="MGV176" s="36"/>
      <c r="MGW176" s="36"/>
      <c r="MGX176" s="36"/>
      <c r="MGY176" s="36"/>
      <c r="MGZ176" s="36"/>
      <c r="MHA176" s="36"/>
      <c r="MHB176" s="36"/>
      <c r="MHC176" s="36"/>
      <c r="MHD176" s="36"/>
      <c r="MHE176" s="36"/>
      <c r="MHF176" s="36"/>
      <c r="MHG176" s="36"/>
      <c r="MHH176" s="36"/>
      <c r="MHI176" s="36"/>
      <c r="MHJ176" s="36"/>
      <c r="MHK176" s="36"/>
      <c r="MHL176" s="36"/>
      <c r="MHM176" s="36"/>
      <c r="MHN176" s="36"/>
      <c r="MHO176" s="36"/>
      <c r="MHP176" s="36"/>
      <c r="MHQ176" s="36"/>
      <c r="MHR176" s="36"/>
      <c r="MHS176" s="36"/>
      <c r="MHT176" s="36"/>
      <c r="MHU176" s="36"/>
      <c r="MHV176" s="36"/>
      <c r="MHW176" s="36"/>
      <c r="MHX176" s="36"/>
      <c r="MHY176" s="36"/>
      <c r="MHZ176" s="36"/>
      <c r="MIA176" s="36"/>
      <c r="MIB176" s="36"/>
      <c r="MIC176" s="36"/>
      <c r="MID176" s="36"/>
      <c r="MIE176" s="36"/>
      <c r="MIF176" s="36"/>
      <c r="MIG176" s="36"/>
      <c r="MIH176" s="36"/>
      <c r="MII176" s="36"/>
      <c r="MIJ176" s="36"/>
      <c r="MIK176" s="36"/>
      <c r="MIL176" s="36"/>
      <c r="MIM176" s="36"/>
      <c r="MIN176" s="36"/>
      <c r="MIO176" s="36"/>
      <c r="MIP176" s="36"/>
      <c r="MIQ176" s="36"/>
      <c r="MIR176" s="36"/>
      <c r="MIS176" s="36"/>
      <c r="MIT176" s="36"/>
      <c r="MIU176" s="36"/>
      <c r="MIV176" s="36"/>
      <c r="MIW176" s="36"/>
      <c r="MIX176" s="36"/>
      <c r="MIY176" s="36"/>
      <c r="MIZ176" s="36"/>
      <c r="MJA176" s="36"/>
      <c r="MJB176" s="36"/>
      <c r="MJC176" s="36"/>
      <c r="MJD176" s="36"/>
      <c r="MJE176" s="36"/>
      <c r="MJF176" s="36"/>
      <c r="MJG176" s="36"/>
      <c r="MJH176" s="36"/>
      <c r="MJI176" s="36"/>
      <c r="MJJ176" s="36"/>
      <c r="MJK176" s="36"/>
      <c r="MJL176" s="36"/>
      <c r="MJM176" s="36"/>
      <c r="MJN176" s="36"/>
      <c r="MJO176" s="36"/>
      <c r="MJP176" s="36"/>
      <c r="MJQ176" s="36"/>
      <c r="MJR176" s="36"/>
      <c r="MJS176" s="36"/>
      <c r="MJT176" s="36"/>
      <c r="MJU176" s="36"/>
      <c r="MJV176" s="36"/>
      <c r="MJW176" s="36"/>
      <c r="MJX176" s="36"/>
      <c r="MJY176" s="36"/>
      <c r="MJZ176" s="36"/>
      <c r="MKA176" s="36"/>
      <c r="MKB176" s="36"/>
      <c r="MKC176" s="36"/>
      <c r="MKD176" s="36"/>
      <c r="MKE176" s="36"/>
      <c r="MKF176" s="36"/>
      <c r="MKG176" s="36"/>
      <c r="MKH176" s="36"/>
      <c r="MKI176" s="36"/>
      <c r="MKJ176" s="36"/>
      <c r="MKK176" s="36"/>
      <c r="MKL176" s="36"/>
      <c r="MKM176" s="36"/>
      <c r="MKN176" s="36"/>
      <c r="MKO176" s="36"/>
      <c r="MKP176" s="36"/>
      <c r="MKQ176" s="36"/>
      <c r="MKR176" s="36"/>
      <c r="MKS176" s="36"/>
      <c r="MKT176" s="36"/>
      <c r="MKU176" s="36"/>
      <c r="MKV176" s="36"/>
      <c r="MKW176" s="36"/>
      <c r="MKX176" s="36"/>
      <c r="MKY176" s="36"/>
      <c r="MKZ176" s="36"/>
      <c r="MLA176" s="36"/>
      <c r="MLB176" s="36"/>
      <c r="MLC176" s="36"/>
      <c r="MLD176" s="36"/>
      <c r="MLE176" s="36"/>
      <c r="MLF176" s="36"/>
      <c r="MLG176" s="36"/>
      <c r="MLH176" s="36"/>
      <c r="MLI176" s="36"/>
      <c r="MLJ176" s="36"/>
      <c r="MLK176" s="36"/>
      <c r="MLL176" s="36"/>
      <c r="MLM176" s="36"/>
      <c r="MLN176" s="36"/>
      <c r="MLO176" s="36"/>
      <c r="MLP176" s="36"/>
      <c r="MLQ176" s="36"/>
      <c r="MLR176" s="36"/>
      <c r="MLS176" s="36"/>
      <c r="MLT176" s="36"/>
      <c r="MLU176" s="36"/>
      <c r="MLV176" s="36"/>
      <c r="MLW176" s="36"/>
      <c r="MLX176" s="36"/>
      <c r="MLY176" s="36"/>
      <c r="MLZ176" s="36"/>
      <c r="MMA176" s="36"/>
      <c r="MMB176" s="36"/>
      <c r="MMC176" s="36"/>
      <c r="MMD176" s="36"/>
      <c r="MME176" s="36"/>
      <c r="MMF176" s="36"/>
      <c r="MMG176" s="36"/>
      <c r="MMH176" s="36"/>
      <c r="MMI176" s="36"/>
      <c r="MMJ176" s="36"/>
      <c r="MMK176" s="36"/>
      <c r="MML176" s="36"/>
      <c r="MMM176" s="36"/>
      <c r="MMN176" s="36"/>
      <c r="MMO176" s="36"/>
      <c r="MMP176" s="36"/>
      <c r="MMQ176" s="36"/>
      <c r="MMR176" s="36"/>
      <c r="MMS176" s="36"/>
      <c r="MMT176" s="36"/>
      <c r="MMU176" s="36"/>
      <c r="MMV176" s="36"/>
      <c r="MMW176" s="36"/>
      <c r="MMX176" s="36"/>
      <c r="MMY176" s="36"/>
      <c r="MMZ176" s="36"/>
      <c r="MNA176" s="36"/>
      <c r="MNB176" s="36"/>
      <c r="MNC176" s="36"/>
      <c r="MND176" s="36"/>
      <c r="MNE176" s="36"/>
      <c r="MNF176" s="36"/>
      <c r="MNG176" s="36"/>
      <c r="MNH176" s="36"/>
      <c r="MNI176" s="36"/>
      <c r="MNJ176" s="36"/>
      <c r="MNK176" s="36"/>
      <c r="MNL176" s="36"/>
      <c r="MNM176" s="36"/>
      <c r="MNN176" s="36"/>
      <c r="MNO176" s="36"/>
      <c r="MNP176" s="36"/>
      <c r="MNQ176" s="36"/>
      <c r="MNR176" s="36"/>
      <c r="MNS176" s="36"/>
      <c r="MNT176" s="36"/>
      <c r="MNU176" s="36"/>
      <c r="MNV176" s="36"/>
      <c r="MNW176" s="36"/>
      <c r="MNX176" s="36"/>
      <c r="MNY176" s="36"/>
      <c r="MNZ176" s="36"/>
      <c r="MOA176" s="36"/>
      <c r="MOB176" s="36"/>
      <c r="MOC176" s="36"/>
      <c r="MOD176" s="36"/>
      <c r="MOE176" s="36"/>
      <c r="MOF176" s="36"/>
      <c r="MOG176" s="36"/>
      <c r="MOH176" s="36"/>
      <c r="MOI176" s="36"/>
      <c r="MOJ176" s="36"/>
      <c r="MOK176" s="36"/>
      <c r="MOL176" s="36"/>
      <c r="MOM176" s="36"/>
      <c r="MON176" s="36"/>
      <c r="MOO176" s="36"/>
      <c r="MOP176" s="36"/>
      <c r="MOQ176" s="36"/>
      <c r="MOR176" s="36"/>
      <c r="MOS176" s="36"/>
      <c r="MOT176" s="36"/>
      <c r="MOU176" s="36"/>
      <c r="MOV176" s="36"/>
      <c r="MOW176" s="36"/>
      <c r="MOX176" s="36"/>
      <c r="MOY176" s="36"/>
      <c r="MOZ176" s="36"/>
      <c r="MPA176" s="36"/>
      <c r="MPB176" s="36"/>
      <c r="MPC176" s="36"/>
      <c r="MPD176" s="36"/>
      <c r="MPE176" s="36"/>
      <c r="MPF176" s="36"/>
      <c r="MPG176" s="36"/>
      <c r="MPH176" s="36"/>
      <c r="MPI176" s="36"/>
      <c r="MPJ176" s="36"/>
      <c r="MPK176" s="36"/>
      <c r="MPL176" s="36"/>
      <c r="MPM176" s="36"/>
      <c r="MPN176" s="36"/>
      <c r="MPO176" s="36"/>
      <c r="MPP176" s="36"/>
      <c r="MPQ176" s="36"/>
      <c r="MPR176" s="36"/>
      <c r="MPS176" s="36"/>
      <c r="MPT176" s="36"/>
      <c r="MPU176" s="36"/>
      <c r="MPV176" s="36"/>
      <c r="MPW176" s="36"/>
      <c r="MPX176" s="36"/>
      <c r="MPY176" s="36"/>
      <c r="MPZ176" s="36"/>
      <c r="MQA176" s="36"/>
      <c r="MQB176" s="36"/>
      <c r="MQC176" s="36"/>
      <c r="MQD176" s="36"/>
      <c r="MQE176" s="36"/>
      <c r="MQF176" s="36"/>
      <c r="MQG176" s="36"/>
      <c r="MQH176" s="36"/>
      <c r="MQI176" s="36"/>
      <c r="MQJ176" s="36"/>
      <c r="MQK176" s="36"/>
      <c r="MQL176" s="36"/>
      <c r="MQM176" s="36"/>
      <c r="MQN176" s="36"/>
      <c r="MQO176" s="36"/>
      <c r="MQP176" s="36"/>
      <c r="MQQ176" s="36"/>
      <c r="MQR176" s="36"/>
      <c r="MQS176" s="36"/>
      <c r="MQT176" s="36"/>
      <c r="MQU176" s="36"/>
      <c r="MQV176" s="36"/>
      <c r="MQW176" s="36"/>
      <c r="MQX176" s="36"/>
      <c r="MQY176" s="36"/>
      <c r="MQZ176" s="36"/>
      <c r="MRA176" s="36"/>
      <c r="MRB176" s="36"/>
      <c r="MRC176" s="36"/>
      <c r="MRD176" s="36"/>
      <c r="MRE176" s="36"/>
      <c r="MRF176" s="36"/>
      <c r="MRG176" s="36"/>
      <c r="MRH176" s="36"/>
      <c r="MRI176" s="36"/>
      <c r="MRJ176" s="36"/>
      <c r="MRK176" s="36"/>
      <c r="MRL176" s="36"/>
      <c r="MRM176" s="36"/>
      <c r="MRN176" s="36"/>
      <c r="MRO176" s="36"/>
      <c r="MRP176" s="36"/>
      <c r="MRQ176" s="36"/>
      <c r="MRR176" s="36"/>
      <c r="MRS176" s="36"/>
      <c r="MRT176" s="36"/>
      <c r="MRU176" s="36"/>
      <c r="MRV176" s="36"/>
      <c r="MRW176" s="36"/>
      <c r="MRX176" s="36"/>
      <c r="MRY176" s="36"/>
      <c r="MRZ176" s="36"/>
      <c r="MSA176" s="36"/>
      <c r="MSB176" s="36"/>
      <c r="MSC176" s="36"/>
      <c r="MSD176" s="36"/>
      <c r="MSE176" s="36"/>
      <c r="MSF176" s="36"/>
      <c r="MSG176" s="36"/>
      <c r="MSH176" s="36"/>
      <c r="MSI176" s="36"/>
      <c r="MSJ176" s="36"/>
      <c r="MSK176" s="36"/>
      <c r="MSL176" s="36"/>
      <c r="MSM176" s="36"/>
      <c r="MSN176" s="36"/>
      <c r="MSO176" s="36"/>
      <c r="MSP176" s="36"/>
      <c r="MSQ176" s="36"/>
      <c r="MSR176" s="36"/>
      <c r="MSS176" s="36"/>
      <c r="MST176" s="36"/>
      <c r="MSU176" s="36"/>
      <c r="MSV176" s="36"/>
      <c r="MSW176" s="36"/>
      <c r="MSX176" s="36"/>
      <c r="MSY176" s="36"/>
      <c r="MSZ176" s="36"/>
      <c r="MTA176" s="36"/>
      <c r="MTB176" s="36"/>
      <c r="MTC176" s="36"/>
      <c r="MTD176" s="36"/>
      <c r="MTE176" s="36"/>
      <c r="MTF176" s="36"/>
      <c r="MTG176" s="36"/>
      <c r="MTH176" s="36"/>
      <c r="MTI176" s="36"/>
      <c r="MTJ176" s="36"/>
      <c r="MTK176" s="36"/>
      <c r="MTL176" s="36"/>
      <c r="MTM176" s="36"/>
      <c r="MTN176" s="36"/>
      <c r="MTO176" s="36"/>
      <c r="MTP176" s="36"/>
      <c r="MTQ176" s="36"/>
      <c r="MTR176" s="36"/>
      <c r="MTS176" s="36"/>
      <c r="MTT176" s="36"/>
      <c r="MTU176" s="36"/>
      <c r="MTV176" s="36"/>
      <c r="MTW176" s="36"/>
      <c r="MTX176" s="36"/>
      <c r="MTY176" s="36"/>
      <c r="MTZ176" s="36"/>
      <c r="MUA176" s="36"/>
      <c r="MUB176" s="36"/>
      <c r="MUC176" s="36"/>
      <c r="MUD176" s="36"/>
      <c r="MUE176" s="36"/>
      <c r="MUF176" s="36"/>
      <c r="MUG176" s="36"/>
      <c r="MUH176" s="36"/>
      <c r="MUI176" s="36"/>
      <c r="MUJ176" s="36"/>
      <c r="MUK176" s="36"/>
      <c r="MUL176" s="36"/>
      <c r="MUM176" s="36"/>
      <c r="MUN176" s="36"/>
      <c r="MUO176" s="36"/>
      <c r="MUP176" s="36"/>
      <c r="MUQ176" s="36"/>
      <c r="MUR176" s="36"/>
      <c r="MUS176" s="36"/>
      <c r="MUT176" s="36"/>
      <c r="MUU176" s="36"/>
      <c r="MUV176" s="36"/>
      <c r="MUW176" s="36"/>
      <c r="MUX176" s="36"/>
      <c r="MUY176" s="36"/>
      <c r="MUZ176" s="36"/>
      <c r="MVA176" s="36"/>
      <c r="MVB176" s="36"/>
      <c r="MVC176" s="36"/>
      <c r="MVD176" s="36"/>
      <c r="MVE176" s="36"/>
      <c r="MVF176" s="36"/>
      <c r="MVG176" s="36"/>
      <c r="MVH176" s="36"/>
      <c r="MVI176" s="36"/>
      <c r="MVJ176" s="36"/>
      <c r="MVK176" s="36"/>
      <c r="MVL176" s="36"/>
      <c r="MVM176" s="36"/>
      <c r="MVN176" s="36"/>
      <c r="MVO176" s="36"/>
      <c r="MVP176" s="36"/>
      <c r="MVQ176" s="36"/>
      <c r="MVR176" s="36"/>
      <c r="MVS176" s="36"/>
      <c r="MVT176" s="36"/>
      <c r="MVU176" s="36"/>
      <c r="MVV176" s="36"/>
      <c r="MVW176" s="36"/>
      <c r="MVX176" s="36"/>
      <c r="MVY176" s="36"/>
      <c r="MVZ176" s="36"/>
      <c r="MWA176" s="36"/>
      <c r="MWB176" s="36"/>
      <c r="MWC176" s="36"/>
      <c r="MWD176" s="36"/>
      <c r="MWE176" s="36"/>
      <c r="MWF176" s="36"/>
      <c r="MWG176" s="36"/>
      <c r="MWH176" s="36"/>
      <c r="MWI176" s="36"/>
      <c r="MWJ176" s="36"/>
      <c r="MWK176" s="36"/>
      <c r="MWL176" s="36"/>
      <c r="MWM176" s="36"/>
      <c r="MWN176" s="36"/>
      <c r="MWO176" s="36"/>
      <c r="MWP176" s="36"/>
      <c r="MWQ176" s="36"/>
      <c r="MWR176" s="36"/>
      <c r="MWS176" s="36"/>
      <c r="MWT176" s="36"/>
      <c r="MWU176" s="36"/>
      <c r="MWV176" s="36"/>
      <c r="MWW176" s="36"/>
      <c r="MWX176" s="36"/>
      <c r="MWY176" s="36"/>
      <c r="MWZ176" s="36"/>
      <c r="MXA176" s="36"/>
      <c r="MXB176" s="36"/>
      <c r="MXC176" s="36"/>
      <c r="MXD176" s="36"/>
      <c r="MXE176" s="36"/>
      <c r="MXF176" s="36"/>
      <c r="MXG176" s="36"/>
      <c r="MXH176" s="36"/>
      <c r="MXI176" s="36"/>
      <c r="MXJ176" s="36"/>
      <c r="MXK176" s="36"/>
      <c r="MXL176" s="36"/>
      <c r="MXM176" s="36"/>
      <c r="MXN176" s="36"/>
      <c r="MXO176" s="36"/>
      <c r="MXP176" s="36"/>
      <c r="MXQ176" s="36"/>
      <c r="MXR176" s="36"/>
      <c r="MXS176" s="36"/>
      <c r="MXT176" s="36"/>
      <c r="MXU176" s="36"/>
      <c r="MXV176" s="36"/>
      <c r="MXW176" s="36"/>
      <c r="MXX176" s="36"/>
      <c r="MXY176" s="36"/>
      <c r="MXZ176" s="36"/>
      <c r="MYA176" s="36"/>
      <c r="MYB176" s="36"/>
      <c r="MYC176" s="36"/>
      <c r="MYD176" s="36"/>
      <c r="MYE176" s="36"/>
      <c r="MYF176" s="36"/>
      <c r="MYG176" s="36"/>
      <c r="MYH176" s="36"/>
      <c r="MYI176" s="36"/>
      <c r="MYJ176" s="36"/>
      <c r="MYK176" s="36"/>
      <c r="MYL176" s="36"/>
      <c r="MYM176" s="36"/>
      <c r="MYN176" s="36"/>
      <c r="MYO176" s="36"/>
      <c r="MYP176" s="36"/>
      <c r="MYQ176" s="36"/>
      <c r="MYR176" s="36"/>
      <c r="MYS176" s="36"/>
      <c r="MYT176" s="36"/>
      <c r="MYU176" s="36"/>
      <c r="MYV176" s="36"/>
      <c r="MYW176" s="36"/>
      <c r="MYX176" s="36"/>
      <c r="MYY176" s="36"/>
      <c r="MYZ176" s="36"/>
      <c r="MZA176" s="36"/>
      <c r="MZB176" s="36"/>
      <c r="MZC176" s="36"/>
      <c r="MZD176" s="36"/>
      <c r="MZE176" s="36"/>
      <c r="MZF176" s="36"/>
      <c r="MZG176" s="36"/>
      <c r="MZH176" s="36"/>
      <c r="MZI176" s="36"/>
      <c r="MZJ176" s="36"/>
      <c r="MZK176" s="36"/>
      <c r="MZL176" s="36"/>
      <c r="MZM176" s="36"/>
      <c r="MZN176" s="36"/>
      <c r="MZO176" s="36"/>
      <c r="MZP176" s="36"/>
      <c r="MZQ176" s="36"/>
      <c r="MZR176" s="36"/>
      <c r="MZS176" s="36"/>
      <c r="MZT176" s="36"/>
      <c r="MZU176" s="36"/>
      <c r="MZV176" s="36"/>
      <c r="MZW176" s="36"/>
      <c r="MZX176" s="36"/>
      <c r="MZY176" s="36"/>
      <c r="MZZ176" s="36"/>
      <c r="NAA176" s="36"/>
      <c r="NAB176" s="36"/>
      <c r="NAC176" s="36"/>
      <c r="NAD176" s="36"/>
      <c r="NAE176" s="36"/>
      <c r="NAF176" s="36"/>
      <c r="NAG176" s="36"/>
      <c r="NAH176" s="36"/>
      <c r="NAI176" s="36"/>
      <c r="NAJ176" s="36"/>
      <c r="NAK176" s="36"/>
      <c r="NAL176" s="36"/>
      <c r="NAM176" s="36"/>
      <c r="NAN176" s="36"/>
      <c r="NAO176" s="36"/>
      <c r="NAP176" s="36"/>
      <c r="NAQ176" s="36"/>
      <c r="NAR176" s="36"/>
      <c r="NAS176" s="36"/>
      <c r="NAT176" s="36"/>
      <c r="NAU176" s="36"/>
      <c r="NAV176" s="36"/>
      <c r="NAW176" s="36"/>
      <c r="NAX176" s="36"/>
      <c r="NAY176" s="36"/>
      <c r="NAZ176" s="36"/>
      <c r="NBA176" s="36"/>
      <c r="NBB176" s="36"/>
      <c r="NBC176" s="36"/>
      <c r="NBD176" s="36"/>
      <c r="NBE176" s="36"/>
      <c r="NBF176" s="36"/>
      <c r="NBG176" s="36"/>
      <c r="NBH176" s="36"/>
      <c r="NBI176" s="36"/>
      <c r="NBJ176" s="36"/>
      <c r="NBK176" s="36"/>
      <c r="NBL176" s="36"/>
      <c r="NBM176" s="36"/>
      <c r="NBN176" s="36"/>
      <c r="NBO176" s="36"/>
      <c r="NBP176" s="36"/>
      <c r="NBQ176" s="36"/>
      <c r="NBR176" s="36"/>
      <c r="NBS176" s="36"/>
      <c r="NBT176" s="36"/>
      <c r="NBU176" s="36"/>
      <c r="NBV176" s="36"/>
      <c r="NBW176" s="36"/>
      <c r="NBX176" s="36"/>
      <c r="NBY176" s="36"/>
      <c r="NBZ176" s="36"/>
      <c r="NCA176" s="36"/>
      <c r="NCB176" s="36"/>
      <c r="NCC176" s="36"/>
      <c r="NCD176" s="36"/>
      <c r="NCE176" s="36"/>
      <c r="NCF176" s="36"/>
      <c r="NCG176" s="36"/>
      <c r="NCH176" s="36"/>
      <c r="NCI176" s="36"/>
      <c r="NCJ176" s="36"/>
      <c r="NCK176" s="36"/>
      <c r="NCL176" s="36"/>
      <c r="NCM176" s="36"/>
      <c r="NCN176" s="36"/>
      <c r="NCO176" s="36"/>
      <c r="NCP176" s="36"/>
      <c r="NCQ176" s="36"/>
      <c r="NCR176" s="36"/>
      <c r="NCS176" s="36"/>
      <c r="NCT176" s="36"/>
      <c r="NCU176" s="36"/>
      <c r="NCV176" s="36"/>
      <c r="NCW176" s="36"/>
      <c r="NCX176" s="36"/>
      <c r="NCY176" s="36"/>
      <c r="NCZ176" s="36"/>
      <c r="NDA176" s="36"/>
      <c r="NDB176" s="36"/>
      <c r="NDC176" s="36"/>
      <c r="NDD176" s="36"/>
      <c r="NDE176" s="36"/>
      <c r="NDF176" s="36"/>
      <c r="NDG176" s="36"/>
      <c r="NDH176" s="36"/>
      <c r="NDI176" s="36"/>
      <c r="NDJ176" s="36"/>
      <c r="NDK176" s="36"/>
      <c r="NDL176" s="36"/>
      <c r="NDM176" s="36"/>
      <c r="NDN176" s="36"/>
      <c r="NDO176" s="36"/>
      <c r="NDP176" s="36"/>
      <c r="NDQ176" s="36"/>
      <c r="NDR176" s="36"/>
      <c r="NDS176" s="36"/>
      <c r="NDT176" s="36"/>
      <c r="NDU176" s="36"/>
      <c r="NDV176" s="36"/>
      <c r="NDW176" s="36"/>
      <c r="NDX176" s="36"/>
      <c r="NDY176" s="36"/>
      <c r="NDZ176" s="36"/>
      <c r="NEA176" s="36"/>
      <c r="NEB176" s="36"/>
      <c r="NEC176" s="36"/>
      <c r="NED176" s="36"/>
      <c r="NEE176" s="36"/>
      <c r="NEF176" s="36"/>
      <c r="NEG176" s="36"/>
      <c r="NEH176" s="36"/>
      <c r="NEI176" s="36"/>
      <c r="NEJ176" s="36"/>
      <c r="NEK176" s="36"/>
      <c r="NEL176" s="36"/>
      <c r="NEM176" s="36"/>
      <c r="NEN176" s="36"/>
      <c r="NEO176" s="36"/>
      <c r="NEP176" s="36"/>
      <c r="NEQ176" s="36"/>
      <c r="NER176" s="36"/>
      <c r="NES176" s="36"/>
      <c r="NET176" s="36"/>
      <c r="NEU176" s="36"/>
      <c r="NEV176" s="36"/>
      <c r="NEW176" s="36"/>
      <c r="NEX176" s="36"/>
      <c r="NEY176" s="36"/>
      <c r="NEZ176" s="36"/>
      <c r="NFA176" s="36"/>
      <c r="NFB176" s="36"/>
      <c r="NFC176" s="36"/>
      <c r="NFD176" s="36"/>
      <c r="NFE176" s="36"/>
      <c r="NFF176" s="36"/>
      <c r="NFG176" s="36"/>
      <c r="NFH176" s="36"/>
      <c r="NFI176" s="36"/>
      <c r="NFJ176" s="36"/>
      <c r="NFK176" s="36"/>
      <c r="NFL176" s="36"/>
      <c r="NFM176" s="36"/>
      <c r="NFN176" s="36"/>
      <c r="NFO176" s="36"/>
      <c r="NFP176" s="36"/>
      <c r="NFQ176" s="36"/>
      <c r="NFR176" s="36"/>
      <c r="NFS176" s="36"/>
      <c r="NFT176" s="36"/>
      <c r="NFU176" s="36"/>
      <c r="NFV176" s="36"/>
      <c r="NFW176" s="36"/>
      <c r="NFX176" s="36"/>
      <c r="NFY176" s="36"/>
      <c r="NFZ176" s="36"/>
      <c r="NGA176" s="36"/>
      <c r="NGB176" s="36"/>
      <c r="NGC176" s="36"/>
      <c r="NGD176" s="36"/>
      <c r="NGE176" s="36"/>
      <c r="NGF176" s="36"/>
      <c r="NGG176" s="36"/>
      <c r="NGH176" s="36"/>
      <c r="NGI176" s="36"/>
      <c r="NGJ176" s="36"/>
      <c r="NGK176" s="36"/>
      <c r="NGL176" s="36"/>
      <c r="NGM176" s="36"/>
      <c r="NGN176" s="36"/>
      <c r="NGO176" s="36"/>
      <c r="NGP176" s="36"/>
      <c r="NGQ176" s="36"/>
      <c r="NGR176" s="36"/>
      <c r="NGS176" s="36"/>
      <c r="NGT176" s="36"/>
      <c r="NGU176" s="36"/>
      <c r="NGV176" s="36"/>
      <c r="NGW176" s="36"/>
      <c r="NGX176" s="36"/>
      <c r="NGY176" s="36"/>
      <c r="NGZ176" s="36"/>
      <c r="NHA176" s="36"/>
      <c r="NHB176" s="36"/>
      <c r="NHC176" s="36"/>
      <c r="NHD176" s="36"/>
      <c r="NHE176" s="36"/>
      <c r="NHF176" s="36"/>
      <c r="NHG176" s="36"/>
      <c r="NHH176" s="36"/>
      <c r="NHI176" s="36"/>
      <c r="NHJ176" s="36"/>
      <c r="NHK176" s="36"/>
      <c r="NHL176" s="36"/>
      <c r="NHM176" s="36"/>
      <c r="NHN176" s="36"/>
      <c r="NHO176" s="36"/>
      <c r="NHP176" s="36"/>
      <c r="NHQ176" s="36"/>
      <c r="NHR176" s="36"/>
      <c r="NHS176" s="36"/>
      <c r="NHT176" s="36"/>
      <c r="NHU176" s="36"/>
      <c r="NHV176" s="36"/>
      <c r="NHW176" s="36"/>
      <c r="NHX176" s="36"/>
      <c r="NHY176" s="36"/>
      <c r="NHZ176" s="36"/>
      <c r="NIA176" s="36"/>
      <c r="NIB176" s="36"/>
      <c r="NIC176" s="36"/>
      <c r="NID176" s="36"/>
      <c r="NIE176" s="36"/>
      <c r="NIF176" s="36"/>
      <c r="NIG176" s="36"/>
      <c r="NIH176" s="36"/>
      <c r="NII176" s="36"/>
      <c r="NIJ176" s="36"/>
      <c r="NIK176" s="36"/>
      <c r="NIL176" s="36"/>
      <c r="NIM176" s="36"/>
      <c r="NIN176" s="36"/>
      <c r="NIO176" s="36"/>
      <c r="NIP176" s="36"/>
      <c r="NIQ176" s="36"/>
      <c r="NIR176" s="36"/>
      <c r="NIS176" s="36"/>
      <c r="NIT176" s="36"/>
      <c r="NIU176" s="36"/>
      <c r="NIV176" s="36"/>
      <c r="NIW176" s="36"/>
      <c r="NIX176" s="36"/>
      <c r="NIY176" s="36"/>
      <c r="NIZ176" s="36"/>
      <c r="NJA176" s="36"/>
      <c r="NJB176" s="36"/>
      <c r="NJC176" s="36"/>
      <c r="NJD176" s="36"/>
      <c r="NJE176" s="36"/>
      <c r="NJF176" s="36"/>
      <c r="NJG176" s="36"/>
      <c r="NJH176" s="36"/>
      <c r="NJI176" s="36"/>
      <c r="NJJ176" s="36"/>
      <c r="NJK176" s="36"/>
      <c r="NJL176" s="36"/>
      <c r="NJM176" s="36"/>
      <c r="NJN176" s="36"/>
      <c r="NJO176" s="36"/>
      <c r="NJP176" s="36"/>
      <c r="NJQ176" s="36"/>
      <c r="NJR176" s="36"/>
      <c r="NJS176" s="36"/>
      <c r="NJT176" s="36"/>
      <c r="NJU176" s="36"/>
      <c r="NJV176" s="36"/>
      <c r="NJW176" s="36"/>
      <c r="NJX176" s="36"/>
      <c r="NJY176" s="36"/>
      <c r="NJZ176" s="36"/>
      <c r="NKA176" s="36"/>
      <c r="NKB176" s="36"/>
      <c r="NKC176" s="36"/>
      <c r="NKD176" s="36"/>
      <c r="NKE176" s="36"/>
      <c r="NKF176" s="36"/>
      <c r="NKG176" s="36"/>
      <c r="NKH176" s="36"/>
      <c r="NKI176" s="36"/>
      <c r="NKJ176" s="36"/>
      <c r="NKK176" s="36"/>
      <c r="NKL176" s="36"/>
      <c r="NKM176" s="36"/>
      <c r="NKN176" s="36"/>
      <c r="NKO176" s="36"/>
      <c r="NKP176" s="36"/>
      <c r="NKQ176" s="36"/>
      <c r="NKR176" s="36"/>
      <c r="NKS176" s="36"/>
      <c r="NKT176" s="36"/>
      <c r="NKU176" s="36"/>
      <c r="NKV176" s="36"/>
      <c r="NKW176" s="36"/>
      <c r="NKX176" s="36"/>
      <c r="NKY176" s="36"/>
      <c r="NKZ176" s="36"/>
      <c r="NLA176" s="36"/>
      <c r="NLB176" s="36"/>
      <c r="NLC176" s="36"/>
      <c r="NLD176" s="36"/>
      <c r="NLE176" s="36"/>
      <c r="NLF176" s="36"/>
      <c r="NLG176" s="36"/>
      <c r="NLH176" s="36"/>
      <c r="NLI176" s="36"/>
      <c r="NLJ176" s="36"/>
      <c r="NLK176" s="36"/>
      <c r="NLL176" s="36"/>
      <c r="NLM176" s="36"/>
      <c r="NLN176" s="36"/>
      <c r="NLO176" s="36"/>
      <c r="NLP176" s="36"/>
      <c r="NLQ176" s="36"/>
      <c r="NLR176" s="36"/>
      <c r="NLS176" s="36"/>
      <c r="NLT176" s="36"/>
      <c r="NLU176" s="36"/>
      <c r="NLV176" s="36"/>
      <c r="NLW176" s="36"/>
      <c r="NLX176" s="36"/>
      <c r="NLY176" s="36"/>
      <c r="NLZ176" s="36"/>
      <c r="NMA176" s="36"/>
      <c r="NMB176" s="36"/>
      <c r="NMC176" s="36"/>
      <c r="NMD176" s="36"/>
      <c r="NME176" s="36"/>
      <c r="NMF176" s="36"/>
      <c r="NMG176" s="36"/>
      <c r="NMH176" s="36"/>
      <c r="NMI176" s="36"/>
      <c r="NMJ176" s="36"/>
      <c r="NMK176" s="36"/>
      <c r="NML176" s="36"/>
      <c r="NMM176" s="36"/>
      <c r="NMN176" s="36"/>
      <c r="NMO176" s="36"/>
      <c r="NMP176" s="36"/>
      <c r="NMQ176" s="36"/>
      <c r="NMR176" s="36"/>
      <c r="NMS176" s="36"/>
      <c r="NMT176" s="36"/>
      <c r="NMU176" s="36"/>
      <c r="NMV176" s="36"/>
      <c r="NMW176" s="36"/>
      <c r="NMX176" s="36"/>
      <c r="NMY176" s="36"/>
      <c r="NMZ176" s="36"/>
      <c r="NNA176" s="36"/>
      <c r="NNB176" s="36"/>
      <c r="NNC176" s="36"/>
      <c r="NND176" s="36"/>
      <c r="NNE176" s="36"/>
      <c r="NNF176" s="36"/>
      <c r="NNG176" s="36"/>
      <c r="NNH176" s="36"/>
      <c r="NNI176" s="36"/>
      <c r="NNJ176" s="36"/>
      <c r="NNK176" s="36"/>
      <c r="NNL176" s="36"/>
      <c r="NNM176" s="36"/>
      <c r="NNN176" s="36"/>
      <c r="NNO176" s="36"/>
      <c r="NNP176" s="36"/>
      <c r="NNQ176" s="36"/>
      <c r="NNR176" s="36"/>
      <c r="NNS176" s="36"/>
      <c r="NNT176" s="36"/>
      <c r="NNU176" s="36"/>
      <c r="NNV176" s="36"/>
      <c r="NNW176" s="36"/>
      <c r="NNX176" s="36"/>
      <c r="NNY176" s="36"/>
      <c r="NNZ176" s="36"/>
      <c r="NOA176" s="36"/>
      <c r="NOB176" s="36"/>
      <c r="NOC176" s="36"/>
      <c r="NOD176" s="36"/>
      <c r="NOE176" s="36"/>
      <c r="NOF176" s="36"/>
      <c r="NOG176" s="36"/>
      <c r="NOH176" s="36"/>
      <c r="NOI176" s="36"/>
      <c r="NOJ176" s="36"/>
      <c r="NOK176" s="36"/>
      <c r="NOL176" s="36"/>
      <c r="NOM176" s="36"/>
      <c r="NON176" s="36"/>
      <c r="NOO176" s="36"/>
      <c r="NOP176" s="36"/>
      <c r="NOQ176" s="36"/>
      <c r="NOR176" s="36"/>
      <c r="NOS176" s="36"/>
      <c r="NOT176" s="36"/>
      <c r="NOU176" s="36"/>
      <c r="NOV176" s="36"/>
      <c r="NOW176" s="36"/>
      <c r="NOX176" s="36"/>
      <c r="NOY176" s="36"/>
      <c r="NOZ176" s="36"/>
      <c r="NPA176" s="36"/>
      <c r="NPB176" s="36"/>
      <c r="NPC176" s="36"/>
      <c r="NPD176" s="36"/>
      <c r="NPE176" s="36"/>
      <c r="NPF176" s="36"/>
      <c r="NPG176" s="36"/>
      <c r="NPH176" s="36"/>
      <c r="NPI176" s="36"/>
      <c r="NPJ176" s="36"/>
      <c r="NPK176" s="36"/>
      <c r="NPL176" s="36"/>
      <c r="NPM176" s="36"/>
      <c r="NPN176" s="36"/>
      <c r="NPO176" s="36"/>
      <c r="NPP176" s="36"/>
      <c r="NPQ176" s="36"/>
      <c r="NPR176" s="36"/>
      <c r="NPS176" s="36"/>
      <c r="NPT176" s="36"/>
      <c r="NPU176" s="36"/>
      <c r="NPV176" s="36"/>
      <c r="NPW176" s="36"/>
      <c r="NPX176" s="36"/>
      <c r="NPY176" s="36"/>
      <c r="NPZ176" s="36"/>
      <c r="NQA176" s="36"/>
      <c r="NQB176" s="36"/>
      <c r="NQC176" s="36"/>
      <c r="NQD176" s="36"/>
      <c r="NQE176" s="36"/>
      <c r="NQF176" s="36"/>
      <c r="NQG176" s="36"/>
      <c r="NQH176" s="36"/>
      <c r="NQI176" s="36"/>
      <c r="NQJ176" s="36"/>
      <c r="NQK176" s="36"/>
      <c r="NQL176" s="36"/>
      <c r="NQM176" s="36"/>
      <c r="NQN176" s="36"/>
      <c r="NQO176" s="36"/>
      <c r="NQP176" s="36"/>
      <c r="NQQ176" s="36"/>
      <c r="NQR176" s="36"/>
      <c r="NQS176" s="36"/>
      <c r="NQT176" s="36"/>
      <c r="NQU176" s="36"/>
      <c r="NQV176" s="36"/>
      <c r="NQW176" s="36"/>
      <c r="NQX176" s="36"/>
      <c r="NQY176" s="36"/>
      <c r="NQZ176" s="36"/>
      <c r="NRA176" s="36"/>
      <c r="NRB176" s="36"/>
      <c r="NRC176" s="36"/>
      <c r="NRD176" s="36"/>
      <c r="NRE176" s="36"/>
      <c r="NRF176" s="36"/>
      <c r="NRG176" s="36"/>
      <c r="NRH176" s="36"/>
      <c r="NRI176" s="36"/>
      <c r="NRJ176" s="36"/>
      <c r="NRK176" s="36"/>
      <c r="NRL176" s="36"/>
      <c r="NRM176" s="36"/>
      <c r="NRN176" s="36"/>
      <c r="NRO176" s="36"/>
      <c r="NRP176" s="36"/>
      <c r="NRQ176" s="36"/>
      <c r="NRR176" s="36"/>
      <c r="NRS176" s="36"/>
      <c r="NRT176" s="36"/>
      <c r="NRU176" s="36"/>
      <c r="NRV176" s="36"/>
      <c r="NRW176" s="36"/>
      <c r="NRX176" s="36"/>
      <c r="NRY176" s="36"/>
      <c r="NRZ176" s="36"/>
      <c r="NSA176" s="36"/>
      <c r="NSB176" s="36"/>
      <c r="NSC176" s="36"/>
      <c r="NSD176" s="36"/>
      <c r="NSE176" s="36"/>
      <c r="NSF176" s="36"/>
      <c r="NSG176" s="36"/>
      <c r="NSH176" s="36"/>
      <c r="NSI176" s="36"/>
      <c r="NSJ176" s="36"/>
      <c r="NSK176" s="36"/>
      <c r="NSL176" s="36"/>
      <c r="NSM176" s="36"/>
      <c r="NSN176" s="36"/>
      <c r="NSO176" s="36"/>
      <c r="NSP176" s="36"/>
      <c r="NSQ176" s="36"/>
      <c r="NSR176" s="36"/>
      <c r="NSS176" s="36"/>
      <c r="NST176" s="36"/>
      <c r="NSU176" s="36"/>
      <c r="NSV176" s="36"/>
      <c r="NSW176" s="36"/>
      <c r="NSX176" s="36"/>
      <c r="NSY176" s="36"/>
      <c r="NSZ176" s="36"/>
      <c r="NTA176" s="36"/>
      <c r="NTB176" s="36"/>
      <c r="NTC176" s="36"/>
      <c r="NTD176" s="36"/>
      <c r="NTE176" s="36"/>
      <c r="NTF176" s="36"/>
      <c r="NTG176" s="36"/>
      <c r="NTH176" s="36"/>
      <c r="NTI176" s="36"/>
      <c r="NTJ176" s="36"/>
      <c r="NTK176" s="36"/>
      <c r="NTL176" s="36"/>
      <c r="NTM176" s="36"/>
      <c r="NTN176" s="36"/>
      <c r="NTO176" s="36"/>
      <c r="NTP176" s="36"/>
      <c r="NTQ176" s="36"/>
      <c r="NTR176" s="36"/>
      <c r="NTS176" s="36"/>
      <c r="NTT176" s="36"/>
      <c r="NTU176" s="36"/>
      <c r="NTV176" s="36"/>
      <c r="NTW176" s="36"/>
      <c r="NTX176" s="36"/>
      <c r="NTY176" s="36"/>
      <c r="NTZ176" s="36"/>
      <c r="NUA176" s="36"/>
      <c r="NUB176" s="36"/>
      <c r="NUC176" s="36"/>
      <c r="NUD176" s="36"/>
      <c r="NUE176" s="36"/>
      <c r="NUF176" s="36"/>
      <c r="NUG176" s="36"/>
      <c r="NUH176" s="36"/>
      <c r="NUI176" s="36"/>
      <c r="NUJ176" s="36"/>
      <c r="NUK176" s="36"/>
      <c r="NUL176" s="36"/>
      <c r="NUM176" s="36"/>
      <c r="NUN176" s="36"/>
      <c r="NUO176" s="36"/>
      <c r="NUP176" s="36"/>
      <c r="NUQ176" s="36"/>
      <c r="NUR176" s="36"/>
      <c r="NUS176" s="36"/>
      <c r="NUT176" s="36"/>
      <c r="NUU176" s="36"/>
      <c r="NUV176" s="36"/>
      <c r="NUW176" s="36"/>
      <c r="NUX176" s="36"/>
      <c r="NUY176" s="36"/>
      <c r="NUZ176" s="36"/>
      <c r="NVA176" s="36"/>
      <c r="NVB176" s="36"/>
      <c r="NVC176" s="36"/>
      <c r="NVD176" s="36"/>
      <c r="NVE176" s="36"/>
      <c r="NVF176" s="36"/>
      <c r="NVG176" s="36"/>
      <c r="NVH176" s="36"/>
      <c r="NVI176" s="36"/>
      <c r="NVJ176" s="36"/>
      <c r="NVK176" s="36"/>
      <c r="NVL176" s="36"/>
      <c r="NVM176" s="36"/>
      <c r="NVN176" s="36"/>
      <c r="NVO176" s="36"/>
      <c r="NVP176" s="36"/>
      <c r="NVQ176" s="36"/>
      <c r="NVR176" s="36"/>
      <c r="NVS176" s="36"/>
      <c r="NVT176" s="36"/>
      <c r="NVU176" s="36"/>
      <c r="NVV176" s="36"/>
      <c r="NVW176" s="36"/>
      <c r="NVX176" s="36"/>
      <c r="NVY176" s="36"/>
      <c r="NVZ176" s="36"/>
      <c r="NWA176" s="36"/>
      <c r="NWB176" s="36"/>
      <c r="NWC176" s="36"/>
      <c r="NWD176" s="36"/>
      <c r="NWE176" s="36"/>
      <c r="NWF176" s="36"/>
      <c r="NWG176" s="36"/>
      <c r="NWH176" s="36"/>
      <c r="NWI176" s="36"/>
      <c r="NWJ176" s="36"/>
      <c r="NWK176" s="36"/>
      <c r="NWL176" s="36"/>
      <c r="NWM176" s="36"/>
      <c r="NWN176" s="36"/>
      <c r="NWO176" s="36"/>
      <c r="NWP176" s="36"/>
      <c r="NWQ176" s="36"/>
      <c r="NWR176" s="36"/>
      <c r="NWS176" s="36"/>
      <c r="NWT176" s="36"/>
      <c r="NWU176" s="36"/>
      <c r="NWV176" s="36"/>
      <c r="NWW176" s="36"/>
      <c r="NWX176" s="36"/>
      <c r="NWY176" s="36"/>
      <c r="NWZ176" s="36"/>
      <c r="NXA176" s="36"/>
      <c r="NXB176" s="36"/>
      <c r="NXC176" s="36"/>
      <c r="NXD176" s="36"/>
      <c r="NXE176" s="36"/>
      <c r="NXF176" s="36"/>
      <c r="NXG176" s="36"/>
      <c r="NXH176" s="36"/>
      <c r="NXI176" s="36"/>
      <c r="NXJ176" s="36"/>
      <c r="NXK176" s="36"/>
      <c r="NXL176" s="36"/>
      <c r="NXM176" s="36"/>
      <c r="NXN176" s="36"/>
      <c r="NXO176" s="36"/>
      <c r="NXP176" s="36"/>
      <c r="NXQ176" s="36"/>
      <c r="NXR176" s="36"/>
      <c r="NXS176" s="36"/>
      <c r="NXT176" s="36"/>
      <c r="NXU176" s="36"/>
      <c r="NXV176" s="36"/>
      <c r="NXW176" s="36"/>
      <c r="NXX176" s="36"/>
      <c r="NXY176" s="36"/>
      <c r="NXZ176" s="36"/>
      <c r="NYA176" s="36"/>
      <c r="NYB176" s="36"/>
      <c r="NYC176" s="36"/>
      <c r="NYD176" s="36"/>
      <c r="NYE176" s="36"/>
      <c r="NYF176" s="36"/>
      <c r="NYG176" s="36"/>
      <c r="NYH176" s="36"/>
      <c r="NYI176" s="36"/>
      <c r="NYJ176" s="36"/>
      <c r="NYK176" s="36"/>
      <c r="NYL176" s="36"/>
      <c r="NYM176" s="36"/>
      <c r="NYN176" s="36"/>
      <c r="NYO176" s="36"/>
      <c r="NYP176" s="36"/>
      <c r="NYQ176" s="36"/>
      <c r="NYR176" s="36"/>
      <c r="NYS176" s="36"/>
      <c r="NYT176" s="36"/>
      <c r="NYU176" s="36"/>
      <c r="NYV176" s="36"/>
      <c r="NYW176" s="36"/>
      <c r="NYX176" s="36"/>
      <c r="NYY176" s="36"/>
      <c r="NYZ176" s="36"/>
      <c r="NZA176" s="36"/>
      <c r="NZB176" s="36"/>
      <c r="NZC176" s="36"/>
      <c r="NZD176" s="36"/>
      <c r="NZE176" s="36"/>
      <c r="NZF176" s="36"/>
      <c r="NZG176" s="36"/>
      <c r="NZH176" s="36"/>
      <c r="NZI176" s="36"/>
      <c r="NZJ176" s="36"/>
      <c r="NZK176" s="36"/>
      <c r="NZL176" s="36"/>
      <c r="NZM176" s="36"/>
      <c r="NZN176" s="36"/>
      <c r="NZO176" s="36"/>
      <c r="NZP176" s="36"/>
      <c r="NZQ176" s="36"/>
      <c r="NZR176" s="36"/>
      <c r="NZS176" s="36"/>
      <c r="NZT176" s="36"/>
      <c r="NZU176" s="36"/>
      <c r="NZV176" s="36"/>
      <c r="NZW176" s="36"/>
      <c r="NZX176" s="36"/>
      <c r="NZY176" s="36"/>
      <c r="NZZ176" s="36"/>
      <c r="OAA176" s="36"/>
      <c r="OAB176" s="36"/>
      <c r="OAC176" s="36"/>
      <c r="OAD176" s="36"/>
      <c r="OAE176" s="36"/>
      <c r="OAF176" s="36"/>
      <c r="OAG176" s="36"/>
      <c r="OAH176" s="36"/>
      <c r="OAI176" s="36"/>
      <c r="OAJ176" s="36"/>
      <c r="OAK176" s="36"/>
      <c r="OAL176" s="36"/>
      <c r="OAM176" s="36"/>
      <c r="OAN176" s="36"/>
      <c r="OAO176" s="36"/>
      <c r="OAP176" s="36"/>
      <c r="OAQ176" s="36"/>
      <c r="OAR176" s="36"/>
      <c r="OAS176" s="36"/>
      <c r="OAT176" s="36"/>
      <c r="OAU176" s="36"/>
      <c r="OAV176" s="36"/>
      <c r="OAW176" s="36"/>
      <c r="OAX176" s="36"/>
      <c r="OAY176" s="36"/>
      <c r="OAZ176" s="36"/>
      <c r="OBA176" s="36"/>
      <c r="OBB176" s="36"/>
      <c r="OBC176" s="36"/>
      <c r="OBD176" s="36"/>
      <c r="OBE176" s="36"/>
      <c r="OBF176" s="36"/>
      <c r="OBG176" s="36"/>
      <c r="OBH176" s="36"/>
      <c r="OBI176" s="36"/>
      <c r="OBJ176" s="36"/>
      <c r="OBK176" s="36"/>
      <c r="OBL176" s="36"/>
      <c r="OBM176" s="36"/>
      <c r="OBN176" s="36"/>
      <c r="OBO176" s="36"/>
      <c r="OBP176" s="36"/>
      <c r="OBQ176" s="36"/>
      <c r="OBR176" s="36"/>
      <c r="OBS176" s="36"/>
      <c r="OBT176" s="36"/>
      <c r="OBU176" s="36"/>
      <c r="OBV176" s="36"/>
      <c r="OBW176" s="36"/>
      <c r="OBX176" s="36"/>
      <c r="OBY176" s="36"/>
      <c r="OBZ176" s="36"/>
      <c r="OCA176" s="36"/>
      <c r="OCB176" s="36"/>
      <c r="OCC176" s="36"/>
      <c r="OCD176" s="36"/>
      <c r="OCE176" s="36"/>
      <c r="OCF176" s="36"/>
      <c r="OCG176" s="36"/>
      <c r="OCH176" s="36"/>
      <c r="OCI176" s="36"/>
      <c r="OCJ176" s="36"/>
      <c r="OCK176" s="36"/>
      <c r="OCL176" s="36"/>
      <c r="OCM176" s="36"/>
      <c r="OCN176" s="36"/>
      <c r="OCO176" s="36"/>
      <c r="OCP176" s="36"/>
      <c r="OCQ176" s="36"/>
      <c r="OCR176" s="36"/>
      <c r="OCS176" s="36"/>
      <c r="OCT176" s="36"/>
      <c r="OCU176" s="36"/>
      <c r="OCV176" s="36"/>
      <c r="OCW176" s="36"/>
      <c r="OCX176" s="36"/>
      <c r="OCY176" s="36"/>
      <c r="OCZ176" s="36"/>
      <c r="ODA176" s="36"/>
      <c r="ODB176" s="36"/>
      <c r="ODC176" s="36"/>
      <c r="ODD176" s="36"/>
      <c r="ODE176" s="36"/>
      <c r="ODF176" s="36"/>
      <c r="ODG176" s="36"/>
      <c r="ODH176" s="36"/>
      <c r="ODI176" s="36"/>
      <c r="ODJ176" s="36"/>
      <c r="ODK176" s="36"/>
      <c r="ODL176" s="36"/>
      <c r="ODM176" s="36"/>
      <c r="ODN176" s="36"/>
      <c r="ODO176" s="36"/>
      <c r="ODP176" s="36"/>
      <c r="ODQ176" s="36"/>
      <c r="ODR176" s="36"/>
      <c r="ODS176" s="36"/>
      <c r="ODT176" s="36"/>
      <c r="ODU176" s="36"/>
      <c r="ODV176" s="36"/>
      <c r="ODW176" s="36"/>
      <c r="ODX176" s="36"/>
      <c r="ODY176" s="36"/>
      <c r="ODZ176" s="36"/>
      <c r="OEA176" s="36"/>
      <c r="OEB176" s="36"/>
      <c r="OEC176" s="36"/>
      <c r="OED176" s="36"/>
      <c r="OEE176" s="36"/>
      <c r="OEF176" s="36"/>
      <c r="OEG176" s="36"/>
      <c r="OEH176" s="36"/>
      <c r="OEI176" s="36"/>
      <c r="OEJ176" s="36"/>
      <c r="OEK176" s="36"/>
      <c r="OEL176" s="36"/>
      <c r="OEM176" s="36"/>
      <c r="OEN176" s="36"/>
      <c r="OEO176" s="36"/>
      <c r="OEP176" s="36"/>
      <c r="OEQ176" s="36"/>
      <c r="OER176" s="36"/>
      <c r="OES176" s="36"/>
      <c r="OET176" s="36"/>
      <c r="OEU176" s="36"/>
      <c r="OEV176" s="36"/>
      <c r="OEW176" s="36"/>
      <c r="OEX176" s="36"/>
      <c r="OEY176" s="36"/>
      <c r="OEZ176" s="36"/>
      <c r="OFA176" s="36"/>
      <c r="OFB176" s="36"/>
      <c r="OFC176" s="36"/>
      <c r="OFD176" s="36"/>
      <c r="OFE176" s="36"/>
      <c r="OFF176" s="36"/>
      <c r="OFG176" s="36"/>
      <c r="OFH176" s="36"/>
      <c r="OFI176" s="36"/>
      <c r="OFJ176" s="36"/>
      <c r="OFK176" s="36"/>
      <c r="OFL176" s="36"/>
      <c r="OFM176" s="36"/>
      <c r="OFN176" s="36"/>
      <c r="OFO176" s="36"/>
      <c r="OFP176" s="36"/>
      <c r="OFQ176" s="36"/>
      <c r="OFR176" s="36"/>
      <c r="OFS176" s="36"/>
      <c r="OFT176" s="36"/>
      <c r="OFU176" s="36"/>
      <c r="OFV176" s="36"/>
      <c r="OFW176" s="36"/>
      <c r="OFX176" s="36"/>
      <c r="OFY176" s="36"/>
      <c r="OFZ176" s="36"/>
      <c r="OGA176" s="36"/>
      <c r="OGB176" s="36"/>
      <c r="OGC176" s="36"/>
      <c r="OGD176" s="36"/>
      <c r="OGE176" s="36"/>
      <c r="OGF176" s="36"/>
      <c r="OGG176" s="36"/>
      <c r="OGH176" s="36"/>
      <c r="OGI176" s="36"/>
      <c r="OGJ176" s="36"/>
      <c r="OGK176" s="36"/>
      <c r="OGL176" s="36"/>
      <c r="OGM176" s="36"/>
      <c r="OGN176" s="36"/>
      <c r="OGO176" s="36"/>
      <c r="OGP176" s="36"/>
      <c r="OGQ176" s="36"/>
      <c r="OGR176" s="36"/>
      <c r="OGS176" s="36"/>
      <c r="OGT176" s="36"/>
      <c r="OGU176" s="36"/>
      <c r="OGV176" s="36"/>
      <c r="OGW176" s="36"/>
      <c r="OGX176" s="36"/>
      <c r="OGY176" s="36"/>
      <c r="OGZ176" s="36"/>
      <c r="OHA176" s="36"/>
      <c r="OHB176" s="36"/>
      <c r="OHC176" s="36"/>
      <c r="OHD176" s="36"/>
      <c r="OHE176" s="36"/>
      <c r="OHF176" s="36"/>
      <c r="OHG176" s="36"/>
      <c r="OHH176" s="36"/>
      <c r="OHI176" s="36"/>
      <c r="OHJ176" s="36"/>
      <c r="OHK176" s="36"/>
      <c r="OHL176" s="36"/>
      <c r="OHM176" s="36"/>
      <c r="OHN176" s="36"/>
      <c r="OHO176" s="36"/>
      <c r="OHP176" s="36"/>
      <c r="OHQ176" s="36"/>
      <c r="OHR176" s="36"/>
      <c r="OHS176" s="36"/>
      <c r="OHT176" s="36"/>
      <c r="OHU176" s="36"/>
      <c r="OHV176" s="36"/>
      <c r="OHW176" s="36"/>
      <c r="OHX176" s="36"/>
      <c r="OHY176" s="36"/>
      <c r="OHZ176" s="36"/>
      <c r="OIA176" s="36"/>
      <c r="OIB176" s="36"/>
      <c r="OIC176" s="36"/>
      <c r="OID176" s="36"/>
      <c r="OIE176" s="36"/>
      <c r="OIF176" s="36"/>
      <c r="OIG176" s="36"/>
      <c r="OIH176" s="36"/>
      <c r="OII176" s="36"/>
      <c r="OIJ176" s="36"/>
      <c r="OIK176" s="36"/>
      <c r="OIL176" s="36"/>
      <c r="OIM176" s="36"/>
      <c r="OIN176" s="36"/>
      <c r="OIO176" s="36"/>
      <c r="OIP176" s="36"/>
      <c r="OIQ176" s="36"/>
      <c r="OIR176" s="36"/>
      <c r="OIS176" s="36"/>
      <c r="OIT176" s="36"/>
      <c r="OIU176" s="36"/>
      <c r="OIV176" s="36"/>
      <c r="OIW176" s="36"/>
      <c r="OIX176" s="36"/>
      <c r="OIY176" s="36"/>
      <c r="OIZ176" s="36"/>
      <c r="OJA176" s="36"/>
      <c r="OJB176" s="36"/>
      <c r="OJC176" s="36"/>
      <c r="OJD176" s="36"/>
      <c r="OJE176" s="36"/>
      <c r="OJF176" s="36"/>
      <c r="OJG176" s="36"/>
      <c r="OJH176" s="36"/>
      <c r="OJI176" s="36"/>
      <c r="OJJ176" s="36"/>
      <c r="OJK176" s="36"/>
      <c r="OJL176" s="36"/>
      <c r="OJM176" s="36"/>
      <c r="OJN176" s="36"/>
      <c r="OJO176" s="36"/>
      <c r="OJP176" s="36"/>
      <c r="OJQ176" s="36"/>
      <c r="OJR176" s="36"/>
      <c r="OJS176" s="36"/>
      <c r="OJT176" s="36"/>
      <c r="OJU176" s="36"/>
      <c r="OJV176" s="36"/>
      <c r="OJW176" s="36"/>
      <c r="OJX176" s="36"/>
      <c r="OJY176" s="36"/>
      <c r="OJZ176" s="36"/>
      <c r="OKA176" s="36"/>
      <c r="OKB176" s="36"/>
      <c r="OKC176" s="36"/>
      <c r="OKD176" s="36"/>
      <c r="OKE176" s="36"/>
      <c r="OKF176" s="36"/>
      <c r="OKG176" s="36"/>
      <c r="OKH176" s="36"/>
      <c r="OKI176" s="36"/>
      <c r="OKJ176" s="36"/>
      <c r="OKK176" s="36"/>
      <c r="OKL176" s="36"/>
      <c r="OKM176" s="36"/>
      <c r="OKN176" s="36"/>
      <c r="OKO176" s="36"/>
      <c r="OKP176" s="36"/>
      <c r="OKQ176" s="36"/>
      <c r="OKR176" s="36"/>
      <c r="OKS176" s="36"/>
      <c r="OKT176" s="36"/>
      <c r="OKU176" s="36"/>
      <c r="OKV176" s="36"/>
      <c r="OKW176" s="36"/>
      <c r="OKX176" s="36"/>
      <c r="OKY176" s="36"/>
      <c r="OKZ176" s="36"/>
      <c r="OLA176" s="36"/>
      <c r="OLB176" s="36"/>
      <c r="OLC176" s="36"/>
      <c r="OLD176" s="36"/>
      <c r="OLE176" s="36"/>
      <c r="OLF176" s="36"/>
      <c r="OLG176" s="36"/>
      <c r="OLH176" s="36"/>
      <c r="OLI176" s="36"/>
      <c r="OLJ176" s="36"/>
      <c r="OLK176" s="36"/>
      <c r="OLL176" s="36"/>
      <c r="OLM176" s="36"/>
      <c r="OLN176" s="36"/>
      <c r="OLO176" s="36"/>
      <c r="OLP176" s="36"/>
      <c r="OLQ176" s="36"/>
      <c r="OLR176" s="36"/>
      <c r="OLS176" s="36"/>
      <c r="OLT176" s="36"/>
      <c r="OLU176" s="36"/>
      <c r="OLV176" s="36"/>
      <c r="OLW176" s="36"/>
      <c r="OLX176" s="36"/>
      <c r="OLY176" s="36"/>
      <c r="OLZ176" s="36"/>
      <c r="OMA176" s="36"/>
      <c r="OMB176" s="36"/>
      <c r="OMC176" s="36"/>
      <c r="OMD176" s="36"/>
      <c r="OME176" s="36"/>
      <c r="OMF176" s="36"/>
      <c r="OMG176" s="36"/>
      <c r="OMH176" s="36"/>
      <c r="OMI176" s="36"/>
      <c r="OMJ176" s="36"/>
      <c r="OMK176" s="36"/>
      <c r="OML176" s="36"/>
      <c r="OMM176" s="36"/>
      <c r="OMN176" s="36"/>
      <c r="OMO176" s="36"/>
      <c r="OMP176" s="36"/>
      <c r="OMQ176" s="36"/>
      <c r="OMR176" s="36"/>
      <c r="OMS176" s="36"/>
      <c r="OMT176" s="36"/>
      <c r="OMU176" s="36"/>
      <c r="OMV176" s="36"/>
      <c r="OMW176" s="36"/>
      <c r="OMX176" s="36"/>
      <c r="OMY176" s="36"/>
      <c r="OMZ176" s="36"/>
      <c r="ONA176" s="36"/>
      <c r="ONB176" s="36"/>
      <c r="ONC176" s="36"/>
      <c r="OND176" s="36"/>
      <c r="ONE176" s="36"/>
      <c r="ONF176" s="36"/>
      <c r="ONG176" s="36"/>
      <c r="ONH176" s="36"/>
      <c r="ONI176" s="36"/>
      <c r="ONJ176" s="36"/>
      <c r="ONK176" s="36"/>
      <c r="ONL176" s="36"/>
      <c r="ONM176" s="36"/>
      <c r="ONN176" s="36"/>
      <c r="ONO176" s="36"/>
      <c r="ONP176" s="36"/>
      <c r="ONQ176" s="36"/>
      <c r="ONR176" s="36"/>
      <c r="ONS176" s="36"/>
      <c r="ONT176" s="36"/>
      <c r="ONU176" s="36"/>
      <c r="ONV176" s="36"/>
      <c r="ONW176" s="36"/>
      <c r="ONX176" s="36"/>
      <c r="ONY176" s="36"/>
      <c r="ONZ176" s="36"/>
      <c r="OOA176" s="36"/>
      <c r="OOB176" s="36"/>
      <c r="OOC176" s="36"/>
      <c r="OOD176" s="36"/>
      <c r="OOE176" s="36"/>
      <c r="OOF176" s="36"/>
      <c r="OOG176" s="36"/>
      <c r="OOH176" s="36"/>
      <c r="OOI176" s="36"/>
      <c r="OOJ176" s="36"/>
      <c r="OOK176" s="36"/>
      <c r="OOL176" s="36"/>
      <c r="OOM176" s="36"/>
      <c r="OON176" s="36"/>
      <c r="OOO176" s="36"/>
      <c r="OOP176" s="36"/>
      <c r="OOQ176" s="36"/>
      <c r="OOR176" s="36"/>
      <c r="OOS176" s="36"/>
      <c r="OOT176" s="36"/>
      <c r="OOU176" s="36"/>
      <c r="OOV176" s="36"/>
      <c r="OOW176" s="36"/>
      <c r="OOX176" s="36"/>
      <c r="OOY176" s="36"/>
      <c r="OOZ176" s="36"/>
      <c r="OPA176" s="36"/>
      <c r="OPB176" s="36"/>
      <c r="OPC176" s="36"/>
      <c r="OPD176" s="36"/>
      <c r="OPE176" s="36"/>
      <c r="OPF176" s="36"/>
      <c r="OPG176" s="36"/>
      <c r="OPH176" s="36"/>
      <c r="OPI176" s="36"/>
      <c r="OPJ176" s="36"/>
      <c r="OPK176" s="36"/>
      <c r="OPL176" s="36"/>
      <c r="OPM176" s="36"/>
      <c r="OPN176" s="36"/>
      <c r="OPO176" s="36"/>
      <c r="OPP176" s="36"/>
      <c r="OPQ176" s="36"/>
      <c r="OPR176" s="36"/>
      <c r="OPS176" s="36"/>
      <c r="OPT176" s="36"/>
      <c r="OPU176" s="36"/>
      <c r="OPV176" s="36"/>
      <c r="OPW176" s="36"/>
      <c r="OPX176" s="36"/>
      <c r="OPY176" s="36"/>
      <c r="OPZ176" s="36"/>
      <c r="OQA176" s="36"/>
      <c r="OQB176" s="36"/>
      <c r="OQC176" s="36"/>
      <c r="OQD176" s="36"/>
      <c r="OQE176" s="36"/>
      <c r="OQF176" s="36"/>
      <c r="OQG176" s="36"/>
      <c r="OQH176" s="36"/>
      <c r="OQI176" s="36"/>
      <c r="OQJ176" s="36"/>
      <c r="OQK176" s="36"/>
      <c r="OQL176" s="36"/>
      <c r="OQM176" s="36"/>
      <c r="OQN176" s="36"/>
      <c r="OQO176" s="36"/>
      <c r="OQP176" s="36"/>
      <c r="OQQ176" s="36"/>
      <c r="OQR176" s="36"/>
      <c r="OQS176" s="36"/>
      <c r="OQT176" s="36"/>
      <c r="OQU176" s="36"/>
      <c r="OQV176" s="36"/>
      <c r="OQW176" s="36"/>
      <c r="OQX176" s="36"/>
      <c r="OQY176" s="36"/>
      <c r="OQZ176" s="36"/>
      <c r="ORA176" s="36"/>
      <c r="ORB176" s="36"/>
      <c r="ORC176" s="36"/>
      <c r="ORD176" s="36"/>
      <c r="ORE176" s="36"/>
      <c r="ORF176" s="36"/>
      <c r="ORG176" s="36"/>
      <c r="ORH176" s="36"/>
      <c r="ORI176" s="36"/>
      <c r="ORJ176" s="36"/>
      <c r="ORK176" s="36"/>
      <c r="ORL176" s="36"/>
      <c r="ORM176" s="36"/>
      <c r="ORN176" s="36"/>
      <c r="ORO176" s="36"/>
      <c r="ORP176" s="36"/>
      <c r="ORQ176" s="36"/>
      <c r="ORR176" s="36"/>
      <c r="ORS176" s="36"/>
      <c r="ORT176" s="36"/>
      <c r="ORU176" s="36"/>
      <c r="ORV176" s="36"/>
      <c r="ORW176" s="36"/>
      <c r="ORX176" s="36"/>
      <c r="ORY176" s="36"/>
      <c r="ORZ176" s="36"/>
      <c r="OSA176" s="36"/>
      <c r="OSB176" s="36"/>
      <c r="OSC176" s="36"/>
      <c r="OSD176" s="36"/>
      <c r="OSE176" s="36"/>
      <c r="OSF176" s="36"/>
      <c r="OSG176" s="36"/>
      <c r="OSH176" s="36"/>
      <c r="OSI176" s="36"/>
      <c r="OSJ176" s="36"/>
      <c r="OSK176" s="36"/>
      <c r="OSL176" s="36"/>
      <c r="OSM176" s="36"/>
      <c r="OSN176" s="36"/>
      <c r="OSO176" s="36"/>
      <c r="OSP176" s="36"/>
      <c r="OSQ176" s="36"/>
      <c r="OSR176" s="36"/>
      <c r="OSS176" s="36"/>
      <c r="OST176" s="36"/>
      <c r="OSU176" s="36"/>
      <c r="OSV176" s="36"/>
      <c r="OSW176" s="36"/>
      <c r="OSX176" s="36"/>
      <c r="OSY176" s="36"/>
      <c r="OSZ176" s="36"/>
      <c r="OTA176" s="36"/>
      <c r="OTB176" s="36"/>
      <c r="OTC176" s="36"/>
      <c r="OTD176" s="36"/>
      <c r="OTE176" s="36"/>
      <c r="OTF176" s="36"/>
      <c r="OTG176" s="36"/>
      <c r="OTH176" s="36"/>
      <c r="OTI176" s="36"/>
      <c r="OTJ176" s="36"/>
      <c r="OTK176" s="36"/>
      <c r="OTL176" s="36"/>
      <c r="OTM176" s="36"/>
      <c r="OTN176" s="36"/>
      <c r="OTO176" s="36"/>
      <c r="OTP176" s="36"/>
      <c r="OTQ176" s="36"/>
      <c r="OTR176" s="36"/>
      <c r="OTS176" s="36"/>
      <c r="OTT176" s="36"/>
      <c r="OTU176" s="36"/>
      <c r="OTV176" s="36"/>
      <c r="OTW176" s="36"/>
      <c r="OTX176" s="36"/>
      <c r="OTY176" s="36"/>
      <c r="OTZ176" s="36"/>
      <c r="OUA176" s="36"/>
      <c r="OUB176" s="36"/>
      <c r="OUC176" s="36"/>
      <c r="OUD176" s="36"/>
      <c r="OUE176" s="36"/>
      <c r="OUF176" s="36"/>
      <c r="OUG176" s="36"/>
      <c r="OUH176" s="36"/>
      <c r="OUI176" s="36"/>
      <c r="OUJ176" s="36"/>
      <c r="OUK176" s="36"/>
      <c r="OUL176" s="36"/>
      <c r="OUM176" s="36"/>
      <c r="OUN176" s="36"/>
      <c r="OUO176" s="36"/>
      <c r="OUP176" s="36"/>
      <c r="OUQ176" s="36"/>
      <c r="OUR176" s="36"/>
      <c r="OUS176" s="36"/>
      <c r="OUT176" s="36"/>
      <c r="OUU176" s="36"/>
      <c r="OUV176" s="36"/>
      <c r="OUW176" s="36"/>
      <c r="OUX176" s="36"/>
      <c r="OUY176" s="36"/>
      <c r="OUZ176" s="36"/>
      <c r="OVA176" s="36"/>
      <c r="OVB176" s="36"/>
      <c r="OVC176" s="36"/>
      <c r="OVD176" s="36"/>
      <c r="OVE176" s="36"/>
      <c r="OVF176" s="36"/>
      <c r="OVG176" s="36"/>
      <c r="OVH176" s="36"/>
      <c r="OVI176" s="36"/>
      <c r="OVJ176" s="36"/>
      <c r="OVK176" s="36"/>
      <c r="OVL176" s="36"/>
      <c r="OVM176" s="36"/>
      <c r="OVN176" s="36"/>
      <c r="OVO176" s="36"/>
      <c r="OVP176" s="36"/>
      <c r="OVQ176" s="36"/>
      <c r="OVR176" s="36"/>
      <c r="OVS176" s="36"/>
      <c r="OVT176" s="36"/>
      <c r="OVU176" s="36"/>
      <c r="OVV176" s="36"/>
      <c r="OVW176" s="36"/>
      <c r="OVX176" s="36"/>
      <c r="OVY176" s="36"/>
      <c r="OVZ176" s="36"/>
      <c r="OWA176" s="36"/>
      <c r="OWB176" s="36"/>
      <c r="OWC176" s="36"/>
      <c r="OWD176" s="36"/>
      <c r="OWE176" s="36"/>
      <c r="OWF176" s="36"/>
      <c r="OWG176" s="36"/>
      <c r="OWH176" s="36"/>
      <c r="OWI176" s="36"/>
      <c r="OWJ176" s="36"/>
      <c r="OWK176" s="36"/>
      <c r="OWL176" s="36"/>
      <c r="OWM176" s="36"/>
      <c r="OWN176" s="36"/>
      <c r="OWO176" s="36"/>
      <c r="OWP176" s="36"/>
      <c r="OWQ176" s="36"/>
      <c r="OWR176" s="36"/>
      <c r="OWS176" s="36"/>
      <c r="OWT176" s="36"/>
      <c r="OWU176" s="36"/>
      <c r="OWV176" s="36"/>
      <c r="OWW176" s="36"/>
      <c r="OWX176" s="36"/>
      <c r="OWY176" s="36"/>
      <c r="OWZ176" s="36"/>
      <c r="OXA176" s="36"/>
      <c r="OXB176" s="36"/>
      <c r="OXC176" s="36"/>
      <c r="OXD176" s="36"/>
      <c r="OXE176" s="36"/>
      <c r="OXF176" s="36"/>
      <c r="OXG176" s="36"/>
      <c r="OXH176" s="36"/>
      <c r="OXI176" s="36"/>
      <c r="OXJ176" s="36"/>
      <c r="OXK176" s="36"/>
      <c r="OXL176" s="36"/>
      <c r="OXM176" s="36"/>
      <c r="OXN176" s="36"/>
      <c r="OXO176" s="36"/>
      <c r="OXP176" s="36"/>
      <c r="OXQ176" s="36"/>
      <c r="OXR176" s="36"/>
      <c r="OXS176" s="36"/>
      <c r="OXT176" s="36"/>
      <c r="OXU176" s="36"/>
      <c r="OXV176" s="36"/>
      <c r="OXW176" s="36"/>
      <c r="OXX176" s="36"/>
      <c r="OXY176" s="36"/>
      <c r="OXZ176" s="36"/>
      <c r="OYA176" s="36"/>
      <c r="OYB176" s="36"/>
      <c r="OYC176" s="36"/>
      <c r="OYD176" s="36"/>
      <c r="OYE176" s="36"/>
      <c r="OYF176" s="36"/>
      <c r="OYG176" s="36"/>
      <c r="OYH176" s="36"/>
      <c r="OYI176" s="36"/>
      <c r="OYJ176" s="36"/>
      <c r="OYK176" s="36"/>
      <c r="OYL176" s="36"/>
      <c r="OYM176" s="36"/>
      <c r="OYN176" s="36"/>
      <c r="OYO176" s="36"/>
      <c r="OYP176" s="36"/>
      <c r="OYQ176" s="36"/>
      <c r="OYR176" s="36"/>
      <c r="OYS176" s="36"/>
      <c r="OYT176" s="36"/>
      <c r="OYU176" s="36"/>
      <c r="OYV176" s="36"/>
      <c r="OYW176" s="36"/>
      <c r="OYX176" s="36"/>
      <c r="OYY176" s="36"/>
      <c r="OYZ176" s="36"/>
      <c r="OZA176" s="36"/>
      <c r="OZB176" s="36"/>
      <c r="OZC176" s="36"/>
      <c r="OZD176" s="36"/>
      <c r="OZE176" s="36"/>
      <c r="OZF176" s="36"/>
      <c r="OZG176" s="36"/>
      <c r="OZH176" s="36"/>
      <c r="OZI176" s="36"/>
      <c r="OZJ176" s="36"/>
      <c r="OZK176" s="36"/>
      <c r="OZL176" s="36"/>
      <c r="OZM176" s="36"/>
      <c r="OZN176" s="36"/>
      <c r="OZO176" s="36"/>
      <c r="OZP176" s="36"/>
      <c r="OZQ176" s="36"/>
      <c r="OZR176" s="36"/>
      <c r="OZS176" s="36"/>
      <c r="OZT176" s="36"/>
      <c r="OZU176" s="36"/>
      <c r="OZV176" s="36"/>
      <c r="OZW176" s="36"/>
      <c r="OZX176" s="36"/>
      <c r="OZY176" s="36"/>
      <c r="OZZ176" s="36"/>
      <c r="PAA176" s="36"/>
      <c r="PAB176" s="36"/>
      <c r="PAC176" s="36"/>
      <c r="PAD176" s="36"/>
      <c r="PAE176" s="36"/>
      <c r="PAF176" s="36"/>
      <c r="PAG176" s="36"/>
      <c r="PAH176" s="36"/>
      <c r="PAI176" s="36"/>
      <c r="PAJ176" s="36"/>
      <c r="PAK176" s="36"/>
      <c r="PAL176" s="36"/>
      <c r="PAM176" s="36"/>
      <c r="PAN176" s="36"/>
      <c r="PAO176" s="36"/>
      <c r="PAP176" s="36"/>
      <c r="PAQ176" s="36"/>
      <c r="PAR176" s="36"/>
      <c r="PAS176" s="36"/>
      <c r="PAT176" s="36"/>
      <c r="PAU176" s="36"/>
      <c r="PAV176" s="36"/>
      <c r="PAW176" s="36"/>
      <c r="PAX176" s="36"/>
      <c r="PAY176" s="36"/>
      <c r="PAZ176" s="36"/>
      <c r="PBA176" s="36"/>
      <c r="PBB176" s="36"/>
      <c r="PBC176" s="36"/>
      <c r="PBD176" s="36"/>
      <c r="PBE176" s="36"/>
      <c r="PBF176" s="36"/>
      <c r="PBG176" s="36"/>
      <c r="PBH176" s="36"/>
      <c r="PBI176" s="36"/>
      <c r="PBJ176" s="36"/>
      <c r="PBK176" s="36"/>
      <c r="PBL176" s="36"/>
      <c r="PBM176" s="36"/>
      <c r="PBN176" s="36"/>
      <c r="PBO176" s="36"/>
      <c r="PBP176" s="36"/>
      <c r="PBQ176" s="36"/>
      <c r="PBR176" s="36"/>
      <c r="PBS176" s="36"/>
      <c r="PBT176" s="36"/>
      <c r="PBU176" s="36"/>
      <c r="PBV176" s="36"/>
      <c r="PBW176" s="36"/>
      <c r="PBX176" s="36"/>
      <c r="PBY176" s="36"/>
      <c r="PBZ176" s="36"/>
      <c r="PCA176" s="36"/>
      <c r="PCB176" s="36"/>
      <c r="PCC176" s="36"/>
      <c r="PCD176" s="36"/>
      <c r="PCE176" s="36"/>
      <c r="PCF176" s="36"/>
      <c r="PCG176" s="36"/>
      <c r="PCH176" s="36"/>
      <c r="PCI176" s="36"/>
      <c r="PCJ176" s="36"/>
      <c r="PCK176" s="36"/>
      <c r="PCL176" s="36"/>
      <c r="PCM176" s="36"/>
      <c r="PCN176" s="36"/>
      <c r="PCO176" s="36"/>
      <c r="PCP176" s="36"/>
      <c r="PCQ176" s="36"/>
      <c r="PCR176" s="36"/>
      <c r="PCS176" s="36"/>
      <c r="PCT176" s="36"/>
      <c r="PCU176" s="36"/>
      <c r="PCV176" s="36"/>
      <c r="PCW176" s="36"/>
      <c r="PCX176" s="36"/>
      <c r="PCY176" s="36"/>
      <c r="PCZ176" s="36"/>
      <c r="PDA176" s="36"/>
      <c r="PDB176" s="36"/>
      <c r="PDC176" s="36"/>
      <c r="PDD176" s="36"/>
      <c r="PDE176" s="36"/>
      <c r="PDF176" s="36"/>
      <c r="PDG176" s="36"/>
      <c r="PDH176" s="36"/>
      <c r="PDI176" s="36"/>
      <c r="PDJ176" s="36"/>
      <c r="PDK176" s="36"/>
      <c r="PDL176" s="36"/>
      <c r="PDM176" s="36"/>
      <c r="PDN176" s="36"/>
      <c r="PDO176" s="36"/>
      <c r="PDP176" s="36"/>
      <c r="PDQ176" s="36"/>
      <c r="PDR176" s="36"/>
      <c r="PDS176" s="36"/>
      <c r="PDT176" s="36"/>
      <c r="PDU176" s="36"/>
      <c r="PDV176" s="36"/>
      <c r="PDW176" s="36"/>
      <c r="PDX176" s="36"/>
      <c r="PDY176" s="36"/>
      <c r="PDZ176" s="36"/>
      <c r="PEA176" s="36"/>
      <c r="PEB176" s="36"/>
      <c r="PEC176" s="36"/>
      <c r="PED176" s="36"/>
      <c r="PEE176" s="36"/>
      <c r="PEF176" s="36"/>
      <c r="PEG176" s="36"/>
      <c r="PEH176" s="36"/>
      <c r="PEI176" s="36"/>
      <c r="PEJ176" s="36"/>
      <c r="PEK176" s="36"/>
      <c r="PEL176" s="36"/>
      <c r="PEM176" s="36"/>
      <c r="PEN176" s="36"/>
      <c r="PEO176" s="36"/>
      <c r="PEP176" s="36"/>
      <c r="PEQ176" s="36"/>
      <c r="PER176" s="36"/>
      <c r="PES176" s="36"/>
      <c r="PET176" s="36"/>
      <c r="PEU176" s="36"/>
      <c r="PEV176" s="36"/>
      <c r="PEW176" s="36"/>
      <c r="PEX176" s="36"/>
      <c r="PEY176" s="36"/>
      <c r="PEZ176" s="36"/>
      <c r="PFA176" s="36"/>
      <c r="PFB176" s="36"/>
      <c r="PFC176" s="36"/>
      <c r="PFD176" s="36"/>
      <c r="PFE176" s="36"/>
      <c r="PFF176" s="36"/>
      <c r="PFG176" s="36"/>
      <c r="PFH176" s="36"/>
      <c r="PFI176" s="36"/>
      <c r="PFJ176" s="36"/>
      <c r="PFK176" s="36"/>
      <c r="PFL176" s="36"/>
      <c r="PFM176" s="36"/>
      <c r="PFN176" s="36"/>
      <c r="PFO176" s="36"/>
      <c r="PFP176" s="36"/>
      <c r="PFQ176" s="36"/>
      <c r="PFR176" s="36"/>
      <c r="PFS176" s="36"/>
      <c r="PFT176" s="36"/>
      <c r="PFU176" s="36"/>
      <c r="PFV176" s="36"/>
      <c r="PFW176" s="36"/>
      <c r="PFX176" s="36"/>
      <c r="PFY176" s="36"/>
      <c r="PFZ176" s="36"/>
      <c r="PGA176" s="36"/>
      <c r="PGB176" s="36"/>
      <c r="PGC176" s="36"/>
      <c r="PGD176" s="36"/>
      <c r="PGE176" s="36"/>
      <c r="PGF176" s="36"/>
      <c r="PGG176" s="36"/>
      <c r="PGH176" s="36"/>
      <c r="PGI176" s="36"/>
      <c r="PGJ176" s="36"/>
      <c r="PGK176" s="36"/>
      <c r="PGL176" s="36"/>
      <c r="PGM176" s="36"/>
      <c r="PGN176" s="36"/>
      <c r="PGO176" s="36"/>
      <c r="PGP176" s="36"/>
      <c r="PGQ176" s="36"/>
      <c r="PGR176" s="36"/>
      <c r="PGS176" s="36"/>
      <c r="PGT176" s="36"/>
      <c r="PGU176" s="36"/>
      <c r="PGV176" s="36"/>
      <c r="PGW176" s="36"/>
      <c r="PGX176" s="36"/>
      <c r="PGY176" s="36"/>
      <c r="PGZ176" s="36"/>
      <c r="PHA176" s="36"/>
      <c r="PHB176" s="36"/>
      <c r="PHC176" s="36"/>
      <c r="PHD176" s="36"/>
      <c r="PHE176" s="36"/>
      <c r="PHF176" s="36"/>
      <c r="PHG176" s="36"/>
      <c r="PHH176" s="36"/>
      <c r="PHI176" s="36"/>
      <c r="PHJ176" s="36"/>
      <c r="PHK176" s="36"/>
      <c r="PHL176" s="36"/>
      <c r="PHM176" s="36"/>
      <c r="PHN176" s="36"/>
      <c r="PHO176" s="36"/>
      <c r="PHP176" s="36"/>
      <c r="PHQ176" s="36"/>
      <c r="PHR176" s="36"/>
      <c r="PHS176" s="36"/>
      <c r="PHT176" s="36"/>
      <c r="PHU176" s="36"/>
      <c r="PHV176" s="36"/>
      <c r="PHW176" s="36"/>
      <c r="PHX176" s="36"/>
      <c r="PHY176" s="36"/>
      <c r="PHZ176" s="36"/>
      <c r="PIA176" s="36"/>
      <c r="PIB176" s="36"/>
      <c r="PIC176" s="36"/>
      <c r="PID176" s="36"/>
      <c r="PIE176" s="36"/>
      <c r="PIF176" s="36"/>
      <c r="PIG176" s="36"/>
      <c r="PIH176" s="36"/>
      <c r="PII176" s="36"/>
      <c r="PIJ176" s="36"/>
      <c r="PIK176" s="36"/>
      <c r="PIL176" s="36"/>
      <c r="PIM176" s="36"/>
      <c r="PIN176" s="36"/>
      <c r="PIO176" s="36"/>
      <c r="PIP176" s="36"/>
      <c r="PIQ176" s="36"/>
      <c r="PIR176" s="36"/>
      <c r="PIS176" s="36"/>
      <c r="PIT176" s="36"/>
      <c r="PIU176" s="36"/>
      <c r="PIV176" s="36"/>
      <c r="PIW176" s="36"/>
      <c r="PIX176" s="36"/>
      <c r="PIY176" s="36"/>
      <c r="PIZ176" s="36"/>
      <c r="PJA176" s="36"/>
      <c r="PJB176" s="36"/>
      <c r="PJC176" s="36"/>
      <c r="PJD176" s="36"/>
      <c r="PJE176" s="36"/>
      <c r="PJF176" s="36"/>
      <c r="PJG176" s="36"/>
      <c r="PJH176" s="36"/>
      <c r="PJI176" s="36"/>
      <c r="PJJ176" s="36"/>
      <c r="PJK176" s="36"/>
      <c r="PJL176" s="36"/>
      <c r="PJM176" s="36"/>
      <c r="PJN176" s="36"/>
      <c r="PJO176" s="36"/>
      <c r="PJP176" s="36"/>
      <c r="PJQ176" s="36"/>
      <c r="PJR176" s="36"/>
      <c r="PJS176" s="36"/>
      <c r="PJT176" s="36"/>
      <c r="PJU176" s="36"/>
      <c r="PJV176" s="36"/>
      <c r="PJW176" s="36"/>
      <c r="PJX176" s="36"/>
      <c r="PJY176" s="36"/>
      <c r="PJZ176" s="36"/>
      <c r="PKA176" s="36"/>
      <c r="PKB176" s="36"/>
      <c r="PKC176" s="36"/>
      <c r="PKD176" s="36"/>
      <c r="PKE176" s="36"/>
      <c r="PKF176" s="36"/>
      <c r="PKG176" s="36"/>
      <c r="PKH176" s="36"/>
      <c r="PKI176" s="36"/>
      <c r="PKJ176" s="36"/>
      <c r="PKK176" s="36"/>
      <c r="PKL176" s="36"/>
      <c r="PKM176" s="36"/>
      <c r="PKN176" s="36"/>
      <c r="PKO176" s="36"/>
      <c r="PKP176" s="36"/>
      <c r="PKQ176" s="36"/>
      <c r="PKR176" s="36"/>
      <c r="PKS176" s="36"/>
      <c r="PKT176" s="36"/>
      <c r="PKU176" s="36"/>
      <c r="PKV176" s="36"/>
      <c r="PKW176" s="36"/>
      <c r="PKX176" s="36"/>
      <c r="PKY176" s="36"/>
      <c r="PKZ176" s="36"/>
      <c r="PLA176" s="36"/>
      <c r="PLB176" s="36"/>
      <c r="PLC176" s="36"/>
      <c r="PLD176" s="36"/>
      <c r="PLE176" s="36"/>
      <c r="PLF176" s="36"/>
      <c r="PLG176" s="36"/>
      <c r="PLH176" s="36"/>
      <c r="PLI176" s="36"/>
      <c r="PLJ176" s="36"/>
      <c r="PLK176" s="36"/>
      <c r="PLL176" s="36"/>
      <c r="PLM176" s="36"/>
      <c r="PLN176" s="36"/>
      <c r="PLO176" s="36"/>
      <c r="PLP176" s="36"/>
      <c r="PLQ176" s="36"/>
      <c r="PLR176" s="36"/>
      <c r="PLS176" s="36"/>
      <c r="PLT176" s="36"/>
      <c r="PLU176" s="36"/>
      <c r="PLV176" s="36"/>
      <c r="PLW176" s="36"/>
      <c r="PLX176" s="36"/>
      <c r="PLY176" s="36"/>
      <c r="PLZ176" s="36"/>
      <c r="PMA176" s="36"/>
      <c r="PMB176" s="36"/>
      <c r="PMC176" s="36"/>
      <c r="PMD176" s="36"/>
      <c r="PME176" s="36"/>
      <c r="PMF176" s="36"/>
      <c r="PMG176" s="36"/>
      <c r="PMH176" s="36"/>
      <c r="PMI176" s="36"/>
      <c r="PMJ176" s="36"/>
      <c r="PMK176" s="36"/>
      <c r="PML176" s="36"/>
      <c r="PMM176" s="36"/>
      <c r="PMN176" s="36"/>
      <c r="PMO176" s="36"/>
      <c r="PMP176" s="36"/>
      <c r="PMQ176" s="36"/>
      <c r="PMR176" s="36"/>
      <c r="PMS176" s="36"/>
      <c r="PMT176" s="36"/>
      <c r="PMU176" s="36"/>
      <c r="PMV176" s="36"/>
      <c r="PMW176" s="36"/>
      <c r="PMX176" s="36"/>
      <c r="PMY176" s="36"/>
      <c r="PMZ176" s="36"/>
      <c r="PNA176" s="36"/>
      <c r="PNB176" s="36"/>
      <c r="PNC176" s="36"/>
      <c r="PND176" s="36"/>
      <c r="PNE176" s="36"/>
      <c r="PNF176" s="36"/>
      <c r="PNG176" s="36"/>
      <c r="PNH176" s="36"/>
      <c r="PNI176" s="36"/>
      <c r="PNJ176" s="36"/>
      <c r="PNK176" s="36"/>
      <c r="PNL176" s="36"/>
      <c r="PNM176" s="36"/>
      <c r="PNN176" s="36"/>
      <c r="PNO176" s="36"/>
      <c r="PNP176" s="36"/>
      <c r="PNQ176" s="36"/>
      <c r="PNR176" s="36"/>
      <c r="PNS176" s="36"/>
      <c r="PNT176" s="36"/>
      <c r="PNU176" s="36"/>
      <c r="PNV176" s="36"/>
      <c r="PNW176" s="36"/>
      <c r="PNX176" s="36"/>
      <c r="PNY176" s="36"/>
      <c r="PNZ176" s="36"/>
      <c r="POA176" s="36"/>
      <c r="POB176" s="36"/>
      <c r="POC176" s="36"/>
      <c r="POD176" s="36"/>
      <c r="POE176" s="36"/>
      <c r="POF176" s="36"/>
      <c r="POG176" s="36"/>
      <c r="POH176" s="36"/>
      <c r="POI176" s="36"/>
      <c r="POJ176" s="36"/>
      <c r="POK176" s="36"/>
      <c r="POL176" s="36"/>
      <c r="POM176" s="36"/>
      <c r="PON176" s="36"/>
      <c r="POO176" s="36"/>
      <c r="POP176" s="36"/>
      <c r="POQ176" s="36"/>
      <c r="POR176" s="36"/>
      <c r="POS176" s="36"/>
      <c r="POT176" s="36"/>
      <c r="POU176" s="36"/>
      <c r="POV176" s="36"/>
      <c r="POW176" s="36"/>
      <c r="POX176" s="36"/>
      <c r="POY176" s="36"/>
      <c r="POZ176" s="36"/>
      <c r="PPA176" s="36"/>
      <c r="PPB176" s="36"/>
      <c r="PPC176" s="36"/>
      <c r="PPD176" s="36"/>
      <c r="PPE176" s="36"/>
      <c r="PPF176" s="36"/>
      <c r="PPG176" s="36"/>
      <c r="PPH176" s="36"/>
      <c r="PPI176" s="36"/>
      <c r="PPJ176" s="36"/>
      <c r="PPK176" s="36"/>
      <c r="PPL176" s="36"/>
      <c r="PPM176" s="36"/>
      <c r="PPN176" s="36"/>
      <c r="PPO176" s="36"/>
      <c r="PPP176" s="36"/>
      <c r="PPQ176" s="36"/>
      <c r="PPR176" s="36"/>
      <c r="PPS176" s="36"/>
      <c r="PPT176" s="36"/>
      <c r="PPU176" s="36"/>
      <c r="PPV176" s="36"/>
      <c r="PPW176" s="36"/>
      <c r="PPX176" s="36"/>
      <c r="PPY176" s="36"/>
      <c r="PPZ176" s="36"/>
      <c r="PQA176" s="36"/>
      <c r="PQB176" s="36"/>
      <c r="PQC176" s="36"/>
      <c r="PQD176" s="36"/>
      <c r="PQE176" s="36"/>
      <c r="PQF176" s="36"/>
      <c r="PQG176" s="36"/>
      <c r="PQH176" s="36"/>
      <c r="PQI176" s="36"/>
      <c r="PQJ176" s="36"/>
      <c r="PQK176" s="36"/>
      <c r="PQL176" s="36"/>
      <c r="PQM176" s="36"/>
      <c r="PQN176" s="36"/>
      <c r="PQO176" s="36"/>
      <c r="PQP176" s="36"/>
      <c r="PQQ176" s="36"/>
      <c r="PQR176" s="36"/>
      <c r="PQS176" s="36"/>
      <c r="PQT176" s="36"/>
      <c r="PQU176" s="36"/>
      <c r="PQV176" s="36"/>
      <c r="PQW176" s="36"/>
      <c r="PQX176" s="36"/>
      <c r="PQY176" s="36"/>
      <c r="PQZ176" s="36"/>
      <c r="PRA176" s="36"/>
      <c r="PRB176" s="36"/>
      <c r="PRC176" s="36"/>
      <c r="PRD176" s="36"/>
      <c r="PRE176" s="36"/>
      <c r="PRF176" s="36"/>
      <c r="PRG176" s="36"/>
      <c r="PRH176" s="36"/>
      <c r="PRI176" s="36"/>
      <c r="PRJ176" s="36"/>
      <c r="PRK176" s="36"/>
      <c r="PRL176" s="36"/>
      <c r="PRM176" s="36"/>
      <c r="PRN176" s="36"/>
      <c r="PRO176" s="36"/>
      <c r="PRP176" s="36"/>
      <c r="PRQ176" s="36"/>
      <c r="PRR176" s="36"/>
      <c r="PRS176" s="36"/>
      <c r="PRT176" s="36"/>
      <c r="PRU176" s="36"/>
      <c r="PRV176" s="36"/>
      <c r="PRW176" s="36"/>
      <c r="PRX176" s="36"/>
      <c r="PRY176" s="36"/>
      <c r="PRZ176" s="36"/>
      <c r="PSA176" s="36"/>
      <c r="PSB176" s="36"/>
      <c r="PSC176" s="36"/>
      <c r="PSD176" s="36"/>
      <c r="PSE176" s="36"/>
      <c r="PSF176" s="36"/>
      <c r="PSG176" s="36"/>
      <c r="PSH176" s="36"/>
      <c r="PSI176" s="36"/>
      <c r="PSJ176" s="36"/>
      <c r="PSK176" s="36"/>
      <c r="PSL176" s="36"/>
      <c r="PSM176" s="36"/>
      <c r="PSN176" s="36"/>
      <c r="PSO176" s="36"/>
      <c r="PSP176" s="36"/>
      <c r="PSQ176" s="36"/>
      <c r="PSR176" s="36"/>
      <c r="PSS176" s="36"/>
      <c r="PST176" s="36"/>
      <c r="PSU176" s="36"/>
      <c r="PSV176" s="36"/>
      <c r="PSW176" s="36"/>
      <c r="PSX176" s="36"/>
      <c r="PSY176" s="36"/>
      <c r="PSZ176" s="36"/>
      <c r="PTA176" s="36"/>
      <c r="PTB176" s="36"/>
      <c r="PTC176" s="36"/>
      <c r="PTD176" s="36"/>
      <c r="PTE176" s="36"/>
      <c r="PTF176" s="36"/>
      <c r="PTG176" s="36"/>
      <c r="PTH176" s="36"/>
      <c r="PTI176" s="36"/>
      <c r="PTJ176" s="36"/>
      <c r="PTK176" s="36"/>
      <c r="PTL176" s="36"/>
      <c r="PTM176" s="36"/>
      <c r="PTN176" s="36"/>
      <c r="PTO176" s="36"/>
      <c r="PTP176" s="36"/>
      <c r="PTQ176" s="36"/>
      <c r="PTR176" s="36"/>
      <c r="PTS176" s="36"/>
      <c r="PTT176" s="36"/>
      <c r="PTU176" s="36"/>
      <c r="PTV176" s="36"/>
      <c r="PTW176" s="36"/>
      <c r="PTX176" s="36"/>
      <c r="PTY176" s="36"/>
      <c r="PTZ176" s="36"/>
      <c r="PUA176" s="36"/>
      <c r="PUB176" s="36"/>
      <c r="PUC176" s="36"/>
      <c r="PUD176" s="36"/>
      <c r="PUE176" s="36"/>
      <c r="PUF176" s="36"/>
      <c r="PUG176" s="36"/>
      <c r="PUH176" s="36"/>
      <c r="PUI176" s="36"/>
      <c r="PUJ176" s="36"/>
      <c r="PUK176" s="36"/>
      <c r="PUL176" s="36"/>
      <c r="PUM176" s="36"/>
      <c r="PUN176" s="36"/>
      <c r="PUO176" s="36"/>
      <c r="PUP176" s="36"/>
      <c r="PUQ176" s="36"/>
      <c r="PUR176" s="36"/>
      <c r="PUS176" s="36"/>
      <c r="PUT176" s="36"/>
      <c r="PUU176" s="36"/>
      <c r="PUV176" s="36"/>
      <c r="PUW176" s="36"/>
      <c r="PUX176" s="36"/>
      <c r="PUY176" s="36"/>
      <c r="PUZ176" s="36"/>
      <c r="PVA176" s="36"/>
      <c r="PVB176" s="36"/>
      <c r="PVC176" s="36"/>
      <c r="PVD176" s="36"/>
      <c r="PVE176" s="36"/>
      <c r="PVF176" s="36"/>
      <c r="PVG176" s="36"/>
      <c r="PVH176" s="36"/>
      <c r="PVI176" s="36"/>
      <c r="PVJ176" s="36"/>
      <c r="PVK176" s="36"/>
      <c r="PVL176" s="36"/>
      <c r="PVM176" s="36"/>
      <c r="PVN176" s="36"/>
      <c r="PVO176" s="36"/>
      <c r="PVP176" s="36"/>
      <c r="PVQ176" s="36"/>
      <c r="PVR176" s="36"/>
      <c r="PVS176" s="36"/>
      <c r="PVT176" s="36"/>
      <c r="PVU176" s="36"/>
      <c r="PVV176" s="36"/>
      <c r="PVW176" s="36"/>
      <c r="PVX176" s="36"/>
      <c r="PVY176" s="36"/>
      <c r="PVZ176" s="36"/>
      <c r="PWA176" s="36"/>
      <c r="PWB176" s="36"/>
      <c r="PWC176" s="36"/>
      <c r="PWD176" s="36"/>
      <c r="PWE176" s="36"/>
      <c r="PWF176" s="36"/>
      <c r="PWG176" s="36"/>
      <c r="PWH176" s="36"/>
      <c r="PWI176" s="36"/>
      <c r="PWJ176" s="36"/>
      <c r="PWK176" s="36"/>
      <c r="PWL176" s="36"/>
      <c r="PWM176" s="36"/>
      <c r="PWN176" s="36"/>
      <c r="PWO176" s="36"/>
      <c r="PWP176" s="36"/>
      <c r="PWQ176" s="36"/>
      <c r="PWR176" s="36"/>
      <c r="PWS176" s="36"/>
      <c r="PWT176" s="36"/>
      <c r="PWU176" s="36"/>
      <c r="PWV176" s="36"/>
      <c r="PWW176" s="36"/>
      <c r="PWX176" s="36"/>
      <c r="PWY176" s="36"/>
      <c r="PWZ176" s="36"/>
      <c r="PXA176" s="36"/>
      <c r="PXB176" s="36"/>
      <c r="PXC176" s="36"/>
      <c r="PXD176" s="36"/>
      <c r="PXE176" s="36"/>
      <c r="PXF176" s="36"/>
      <c r="PXG176" s="36"/>
      <c r="PXH176" s="36"/>
      <c r="PXI176" s="36"/>
      <c r="PXJ176" s="36"/>
      <c r="PXK176" s="36"/>
      <c r="PXL176" s="36"/>
      <c r="PXM176" s="36"/>
      <c r="PXN176" s="36"/>
      <c r="PXO176" s="36"/>
      <c r="PXP176" s="36"/>
      <c r="PXQ176" s="36"/>
      <c r="PXR176" s="36"/>
      <c r="PXS176" s="36"/>
      <c r="PXT176" s="36"/>
      <c r="PXU176" s="36"/>
      <c r="PXV176" s="36"/>
      <c r="PXW176" s="36"/>
      <c r="PXX176" s="36"/>
      <c r="PXY176" s="36"/>
      <c r="PXZ176" s="36"/>
      <c r="PYA176" s="36"/>
      <c r="PYB176" s="36"/>
      <c r="PYC176" s="36"/>
      <c r="PYD176" s="36"/>
      <c r="PYE176" s="36"/>
      <c r="PYF176" s="36"/>
      <c r="PYG176" s="36"/>
      <c r="PYH176" s="36"/>
      <c r="PYI176" s="36"/>
      <c r="PYJ176" s="36"/>
      <c r="PYK176" s="36"/>
      <c r="PYL176" s="36"/>
      <c r="PYM176" s="36"/>
      <c r="PYN176" s="36"/>
      <c r="PYO176" s="36"/>
      <c r="PYP176" s="36"/>
      <c r="PYQ176" s="36"/>
      <c r="PYR176" s="36"/>
      <c r="PYS176" s="36"/>
      <c r="PYT176" s="36"/>
      <c r="PYU176" s="36"/>
      <c r="PYV176" s="36"/>
      <c r="PYW176" s="36"/>
      <c r="PYX176" s="36"/>
      <c r="PYY176" s="36"/>
      <c r="PYZ176" s="36"/>
      <c r="PZA176" s="36"/>
      <c r="PZB176" s="36"/>
      <c r="PZC176" s="36"/>
      <c r="PZD176" s="36"/>
      <c r="PZE176" s="36"/>
      <c r="PZF176" s="36"/>
      <c r="PZG176" s="36"/>
      <c r="PZH176" s="36"/>
      <c r="PZI176" s="36"/>
      <c r="PZJ176" s="36"/>
      <c r="PZK176" s="36"/>
      <c r="PZL176" s="36"/>
      <c r="PZM176" s="36"/>
      <c r="PZN176" s="36"/>
      <c r="PZO176" s="36"/>
      <c r="PZP176" s="36"/>
      <c r="PZQ176" s="36"/>
      <c r="PZR176" s="36"/>
      <c r="PZS176" s="36"/>
      <c r="PZT176" s="36"/>
      <c r="PZU176" s="36"/>
      <c r="PZV176" s="36"/>
      <c r="PZW176" s="36"/>
      <c r="PZX176" s="36"/>
      <c r="PZY176" s="36"/>
      <c r="PZZ176" s="36"/>
      <c r="QAA176" s="36"/>
      <c r="QAB176" s="36"/>
      <c r="QAC176" s="36"/>
      <c r="QAD176" s="36"/>
      <c r="QAE176" s="36"/>
      <c r="QAF176" s="36"/>
      <c r="QAG176" s="36"/>
      <c r="QAH176" s="36"/>
      <c r="QAI176" s="36"/>
      <c r="QAJ176" s="36"/>
      <c r="QAK176" s="36"/>
      <c r="QAL176" s="36"/>
      <c r="QAM176" s="36"/>
      <c r="QAN176" s="36"/>
      <c r="QAO176" s="36"/>
      <c r="QAP176" s="36"/>
      <c r="QAQ176" s="36"/>
      <c r="QAR176" s="36"/>
      <c r="QAS176" s="36"/>
      <c r="QAT176" s="36"/>
      <c r="QAU176" s="36"/>
      <c r="QAV176" s="36"/>
      <c r="QAW176" s="36"/>
      <c r="QAX176" s="36"/>
      <c r="QAY176" s="36"/>
      <c r="QAZ176" s="36"/>
      <c r="QBA176" s="36"/>
      <c r="QBB176" s="36"/>
      <c r="QBC176" s="36"/>
      <c r="QBD176" s="36"/>
      <c r="QBE176" s="36"/>
      <c r="QBF176" s="36"/>
      <c r="QBG176" s="36"/>
      <c r="QBH176" s="36"/>
      <c r="QBI176" s="36"/>
      <c r="QBJ176" s="36"/>
      <c r="QBK176" s="36"/>
      <c r="QBL176" s="36"/>
      <c r="QBM176" s="36"/>
      <c r="QBN176" s="36"/>
      <c r="QBO176" s="36"/>
      <c r="QBP176" s="36"/>
      <c r="QBQ176" s="36"/>
      <c r="QBR176" s="36"/>
      <c r="QBS176" s="36"/>
      <c r="QBT176" s="36"/>
      <c r="QBU176" s="36"/>
      <c r="QBV176" s="36"/>
      <c r="QBW176" s="36"/>
      <c r="QBX176" s="36"/>
      <c r="QBY176" s="36"/>
      <c r="QBZ176" s="36"/>
      <c r="QCA176" s="36"/>
      <c r="QCB176" s="36"/>
      <c r="QCC176" s="36"/>
      <c r="QCD176" s="36"/>
      <c r="QCE176" s="36"/>
      <c r="QCF176" s="36"/>
      <c r="QCG176" s="36"/>
      <c r="QCH176" s="36"/>
      <c r="QCI176" s="36"/>
      <c r="QCJ176" s="36"/>
      <c r="QCK176" s="36"/>
      <c r="QCL176" s="36"/>
      <c r="QCM176" s="36"/>
      <c r="QCN176" s="36"/>
      <c r="QCO176" s="36"/>
      <c r="QCP176" s="36"/>
      <c r="QCQ176" s="36"/>
      <c r="QCR176" s="36"/>
      <c r="QCS176" s="36"/>
      <c r="QCT176" s="36"/>
      <c r="QCU176" s="36"/>
      <c r="QCV176" s="36"/>
      <c r="QCW176" s="36"/>
      <c r="QCX176" s="36"/>
      <c r="QCY176" s="36"/>
      <c r="QCZ176" s="36"/>
      <c r="QDA176" s="36"/>
      <c r="QDB176" s="36"/>
      <c r="QDC176" s="36"/>
      <c r="QDD176" s="36"/>
      <c r="QDE176" s="36"/>
      <c r="QDF176" s="36"/>
      <c r="QDG176" s="36"/>
      <c r="QDH176" s="36"/>
      <c r="QDI176" s="36"/>
      <c r="QDJ176" s="36"/>
      <c r="QDK176" s="36"/>
      <c r="QDL176" s="36"/>
      <c r="QDM176" s="36"/>
      <c r="QDN176" s="36"/>
      <c r="QDO176" s="36"/>
      <c r="QDP176" s="36"/>
      <c r="QDQ176" s="36"/>
      <c r="QDR176" s="36"/>
      <c r="QDS176" s="36"/>
      <c r="QDT176" s="36"/>
      <c r="QDU176" s="36"/>
      <c r="QDV176" s="36"/>
      <c r="QDW176" s="36"/>
      <c r="QDX176" s="36"/>
      <c r="QDY176" s="36"/>
      <c r="QDZ176" s="36"/>
      <c r="QEA176" s="36"/>
      <c r="QEB176" s="36"/>
      <c r="QEC176" s="36"/>
      <c r="QED176" s="36"/>
      <c r="QEE176" s="36"/>
      <c r="QEF176" s="36"/>
      <c r="QEG176" s="36"/>
      <c r="QEH176" s="36"/>
      <c r="QEI176" s="36"/>
      <c r="QEJ176" s="36"/>
      <c r="QEK176" s="36"/>
      <c r="QEL176" s="36"/>
      <c r="QEM176" s="36"/>
      <c r="QEN176" s="36"/>
      <c r="QEO176" s="36"/>
      <c r="QEP176" s="36"/>
      <c r="QEQ176" s="36"/>
      <c r="QER176" s="36"/>
      <c r="QES176" s="36"/>
      <c r="QET176" s="36"/>
      <c r="QEU176" s="36"/>
      <c r="QEV176" s="36"/>
      <c r="QEW176" s="36"/>
      <c r="QEX176" s="36"/>
      <c r="QEY176" s="36"/>
      <c r="QEZ176" s="36"/>
      <c r="QFA176" s="36"/>
      <c r="QFB176" s="36"/>
      <c r="QFC176" s="36"/>
      <c r="QFD176" s="36"/>
      <c r="QFE176" s="36"/>
      <c r="QFF176" s="36"/>
      <c r="QFG176" s="36"/>
      <c r="QFH176" s="36"/>
      <c r="QFI176" s="36"/>
      <c r="QFJ176" s="36"/>
      <c r="QFK176" s="36"/>
      <c r="QFL176" s="36"/>
      <c r="QFM176" s="36"/>
      <c r="QFN176" s="36"/>
      <c r="QFO176" s="36"/>
      <c r="QFP176" s="36"/>
      <c r="QFQ176" s="36"/>
      <c r="QFR176" s="36"/>
      <c r="QFS176" s="36"/>
      <c r="QFT176" s="36"/>
      <c r="QFU176" s="36"/>
      <c r="QFV176" s="36"/>
      <c r="QFW176" s="36"/>
      <c r="QFX176" s="36"/>
      <c r="QFY176" s="36"/>
      <c r="QFZ176" s="36"/>
      <c r="QGA176" s="36"/>
      <c r="QGB176" s="36"/>
      <c r="QGC176" s="36"/>
      <c r="QGD176" s="36"/>
      <c r="QGE176" s="36"/>
      <c r="QGF176" s="36"/>
      <c r="QGG176" s="36"/>
      <c r="QGH176" s="36"/>
      <c r="QGI176" s="36"/>
      <c r="QGJ176" s="36"/>
      <c r="QGK176" s="36"/>
      <c r="QGL176" s="36"/>
      <c r="QGM176" s="36"/>
      <c r="QGN176" s="36"/>
      <c r="QGO176" s="36"/>
      <c r="QGP176" s="36"/>
      <c r="QGQ176" s="36"/>
      <c r="QGR176" s="36"/>
      <c r="QGS176" s="36"/>
      <c r="QGT176" s="36"/>
      <c r="QGU176" s="36"/>
      <c r="QGV176" s="36"/>
      <c r="QGW176" s="36"/>
      <c r="QGX176" s="36"/>
      <c r="QGY176" s="36"/>
      <c r="QGZ176" s="36"/>
      <c r="QHA176" s="36"/>
      <c r="QHB176" s="36"/>
      <c r="QHC176" s="36"/>
      <c r="QHD176" s="36"/>
      <c r="QHE176" s="36"/>
      <c r="QHF176" s="36"/>
      <c r="QHG176" s="36"/>
      <c r="QHH176" s="36"/>
      <c r="QHI176" s="36"/>
      <c r="QHJ176" s="36"/>
      <c r="QHK176" s="36"/>
      <c r="QHL176" s="36"/>
      <c r="QHM176" s="36"/>
      <c r="QHN176" s="36"/>
      <c r="QHO176" s="36"/>
      <c r="QHP176" s="36"/>
      <c r="QHQ176" s="36"/>
      <c r="QHR176" s="36"/>
      <c r="QHS176" s="36"/>
      <c r="QHT176" s="36"/>
      <c r="QHU176" s="36"/>
      <c r="QHV176" s="36"/>
      <c r="QHW176" s="36"/>
      <c r="QHX176" s="36"/>
      <c r="QHY176" s="36"/>
      <c r="QHZ176" s="36"/>
      <c r="QIA176" s="36"/>
      <c r="QIB176" s="36"/>
      <c r="QIC176" s="36"/>
      <c r="QID176" s="36"/>
      <c r="QIE176" s="36"/>
      <c r="QIF176" s="36"/>
      <c r="QIG176" s="36"/>
      <c r="QIH176" s="36"/>
      <c r="QII176" s="36"/>
      <c r="QIJ176" s="36"/>
      <c r="QIK176" s="36"/>
      <c r="QIL176" s="36"/>
      <c r="QIM176" s="36"/>
      <c r="QIN176" s="36"/>
      <c r="QIO176" s="36"/>
      <c r="QIP176" s="36"/>
      <c r="QIQ176" s="36"/>
      <c r="QIR176" s="36"/>
      <c r="QIS176" s="36"/>
      <c r="QIT176" s="36"/>
      <c r="QIU176" s="36"/>
      <c r="QIV176" s="36"/>
      <c r="QIW176" s="36"/>
      <c r="QIX176" s="36"/>
      <c r="QIY176" s="36"/>
      <c r="QIZ176" s="36"/>
      <c r="QJA176" s="36"/>
      <c r="QJB176" s="36"/>
      <c r="QJC176" s="36"/>
      <c r="QJD176" s="36"/>
      <c r="QJE176" s="36"/>
      <c r="QJF176" s="36"/>
      <c r="QJG176" s="36"/>
      <c r="QJH176" s="36"/>
      <c r="QJI176" s="36"/>
      <c r="QJJ176" s="36"/>
      <c r="QJK176" s="36"/>
      <c r="QJL176" s="36"/>
      <c r="QJM176" s="36"/>
      <c r="QJN176" s="36"/>
      <c r="QJO176" s="36"/>
      <c r="QJP176" s="36"/>
      <c r="QJQ176" s="36"/>
      <c r="QJR176" s="36"/>
      <c r="QJS176" s="36"/>
      <c r="QJT176" s="36"/>
      <c r="QJU176" s="36"/>
      <c r="QJV176" s="36"/>
      <c r="QJW176" s="36"/>
      <c r="QJX176" s="36"/>
      <c r="QJY176" s="36"/>
      <c r="QJZ176" s="36"/>
      <c r="QKA176" s="36"/>
      <c r="QKB176" s="36"/>
      <c r="QKC176" s="36"/>
      <c r="QKD176" s="36"/>
      <c r="QKE176" s="36"/>
      <c r="QKF176" s="36"/>
      <c r="QKG176" s="36"/>
      <c r="QKH176" s="36"/>
      <c r="QKI176" s="36"/>
      <c r="QKJ176" s="36"/>
      <c r="QKK176" s="36"/>
      <c r="QKL176" s="36"/>
      <c r="QKM176" s="36"/>
      <c r="QKN176" s="36"/>
      <c r="QKO176" s="36"/>
      <c r="QKP176" s="36"/>
      <c r="QKQ176" s="36"/>
      <c r="QKR176" s="36"/>
      <c r="QKS176" s="36"/>
      <c r="QKT176" s="36"/>
      <c r="QKU176" s="36"/>
      <c r="QKV176" s="36"/>
      <c r="QKW176" s="36"/>
      <c r="QKX176" s="36"/>
      <c r="QKY176" s="36"/>
      <c r="QKZ176" s="36"/>
      <c r="QLA176" s="36"/>
      <c r="QLB176" s="36"/>
      <c r="QLC176" s="36"/>
      <c r="QLD176" s="36"/>
      <c r="QLE176" s="36"/>
      <c r="QLF176" s="36"/>
      <c r="QLG176" s="36"/>
      <c r="QLH176" s="36"/>
      <c r="QLI176" s="36"/>
      <c r="QLJ176" s="36"/>
      <c r="QLK176" s="36"/>
      <c r="QLL176" s="36"/>
      <c r="QLM176" s="36"/>
      <c r="QLN176" s="36"/>
      <c r="QLO176" s="36"/>
      <c r="QLP176" s="36"/>
      <c r="QLQ176" s="36"/>
      <c r="QLR176" s="36"/>
      <c r="QLS176" s="36"/>
      <c r="QLT176" s="36"/>
      <c r="QLU176" s="36"/>
      <c r="QLV176" s="36"/>
      <c r="QLW176" s="36"/>
      <c r="QLX176" s="36"/>
      <c r="QLY176" s="36"/>
      <c r="QLZ176" s="36"/>
      <c r="QMA176" s="36"/>
      <c r="QMB176" s="36"/>
      <c r="QMC176" s="36"/>
      <c r="QMD176" s="36"/>
      <c r="QME176" s="36"/>
      <c r="QMF176" s="36"/>
      <c r="QMG176" s="36"/>
      <c r="QMH176" s="36"/>
      <c r="QMI176" s="36"/>
      <c r="QMJ176" s="36"/>
      <c r="QMK176" s="36"/>
      <c r="QML176" s="36"/>
      <c r="QMM176" s="36"/>
      <c r="QMN176" s="36"/>
      <c r="QMO176" s="36"/>
      <c r="QMP176" s="36"/>
      <c r="QMQ176" s="36"/>
      <c r="QMR176" s="36"/>
      <c r="QMS176" s="36"/>
      <c r="QMT176" s="36"/>
      <c r="QMU176" s="36"/>
      <c r="QMV176" s="36"/>
      <c r="QMW176" s="36"/>
      <c r="QMX176" s="36"/>
      <c r="QMY176" s="36"/>
      <c r="QMZ176" s="36"/>
      <c r="QNA176" s="36"/>
      <c r="QNB176" s="36"/>
      <c r="QNC176" s="36"/>
      <c r="QND176" s="36"/>
      <c r="QNE176" s="36"/>
      <c r="QNF176" s="36"/>
      <c r="QNG176" s="36"/>
      <c r="QNH176" s="36"/>
      <c r="QNI176" s="36"/>
      <c r="QNJ176" s="36"/>
      <c r="QNK176" s="36"/>
      <c r="QNL176" s="36"/>
      <c r="QNM176" s="36"/>
      <c r="QNN176" s="36"/>
      <c r="QNO176" s="36"/>
      <c r="QNP176" s="36"/>
      <c r="QNQ176" s="36"/>
      <c r="QNR176" s="36"/>
      <c r="QNS176" s="36"/>
      <c r="QNT176" s="36"/>
      <c r="QNU176" s="36"/>
      <c r="QNV176" s="36"/>
      <c r="QNW176" s="36"/>
      <c r="QNX176" s="36"/>
      <c r="QNY176" s="36"/>
      <c r="QNZ176" s="36"/>
      <c r="QOA176" s="36"/>
      <c r="QOB176" s="36"/>
      <c r="QOC176" s="36"/>
      <c r="QOD176" s="36"/>
      <c r="QOE176" s="36"/>
      <c r="QOF176" s="36"/>
      <c r="QOG176" s="36"/>
      <c r="QOH176" s="36"/>
      <c r="QOI176" s="36"/>
      <c r="QOJ176" s="36"/>
      <c r="QOK176" s="36"/>
      <c r="QOL176" s="36"/>
      <c r="QOM176" s="36"/>
      <c r="QON176" s="36"/>
      <c r="QOO176" s="36"/>
      <c r="QOP176" s="36"/>
      <c r="QOQ176" s="36"/>
      <c r="QOR176" s="36"/>
      <c r="QOS176" s="36"/>
      <c r="QOT176" s="36"/>
      <c r="QOU176" s="36"/>
      <c r="QOV176" s="36"/>
      <c r="QOW176" s="36"/>
      <c r="QOX176" s="36"/>
      <c r="QOY176" s="36"/>
      <c r="QOZ176" s="36"/>
      <c r="QPA176" s="36"/>
      <c r="QPB176" s="36"/>
      <c r="QPC176" s="36"/>
      <c r="QPD176" s="36"/>
      <c r="QPE176" s="36"/>
      <c r="QPF176" s="36"/>
      <c r="QPG176" s="36"/>
      <c r="QPH176" s="36"/>
      <c r="QPI176" s="36"/>
      <c r="QPJ176" s="36"/>
      <c r="QPK176" s="36"/>
      <c r="QPL176" s="36"/>
      <c r="QPM176" s="36"/>
      <c r="QPN176" s="36"/>
      <c r="QPO176" s="36"/>
      <c r="QPP176" s="36"/>
      <c r="QPQ176" s="36"/>
      <c r="QPR176" s="36"/>
      <c r="QPS176" s="36"/>
      <c r="QPT176" s="36"/>
      <c r="QPU176" s="36"/>
      <c r="QPV176" s="36"/>
      <c r="QPW176" s="36"/>
      <c r="QPX176" s="36"/>
      <c r="QPY176" s="36"/>
      <c r="QPZ176" s="36"/>
      <c r="QQA176" s="36"/>
      <c r="QQB176" s="36"/>
      <c r="QQC176" s="36"/>
      <c r="QQD176" s="36"/>
      <c r="QQE176" s="36"/>
      <c r="QQF176" s="36"/>
      <c r="QQG176" s="36"/>
      <c r="QQH176" s="36"/>
      <c r="QQI176" s="36"/>
      <c r="QQJ176" s="36"/>
      <c r="QQK176" s="36"/>
      <c r="QQL176" s="36"/>
      <c r="QQM176" s="36"/>
      <c r="QQN176" s="36"/>
      <c r="QQO176" s="36"/>
      <c r="QQP176" s="36"/>
      <c r="QQQ176" s="36"/>
      <c r="QQR176" s="36"/>
      <c r="QQS176" s="36"/>
      <c r="QQT176" s="36"/>
      <c r="QQU176" s="36"/>
      <c r="QQV176" s="36"/>
      <c r="QQW176" s="36"/>
      <c r="QQX176" s="36"/>
      <c r="QQY176" s="36"/>
      <c r="QQZ176" s="36"/>
      <c r="QRA176" s="36"/>
      <c r="QRB176" s="36"/>
      <c r="QRC176" s="36"/>
      <c r="QRD176" s="36"/>
      <c r="QRE176" s="36"/>
      <c r="QRF176" s="36"/>
      <c r="QRG176" s="36"/>
      <c r="QRH176" s="36"/>
      <c r="QRI176" s="36"/>
      <c r="QRJ176" s="36"/>
      <c r="QRK176" s="36"/>
      <c r="QRL176" s="36"/>
      <c r="QRM176" s="36"/>
      <c r="QRN176" s="36"/>
      <c r="QRO176" s="36"/>
      <c r="QRP176" s="36"/>
      <c r="QRQ176" s="36"/>
      <c r="QRR176" s="36"/>
      <c r="QRS176" s="36"/>
      <c r="QRT176" s="36"/>
      <c r="QRU176" s="36"/>
      <c r="QRV176" s="36"/>
      <c r="QRW176" s="36"/>
      <c r="QRX176" s="36"/>
      <c r="QRY176" s="36"/>
      <c r="QRZ176" s="36"/>
      <c r="QSA176" s="36"/>
      <c r="QSB176" s="36"/>
      <c r="QSC176" s="36"/>
      <c r="QSD176" s="36"/>
      <c r="QSE176" s="36"/>
      <c r="QSF176" s="36"/>
      <c r="QSG176" s="36"/>
      <c r="QSH176" s="36"/>
      <c r="QSI176" s="36"/>
      <c r="QSJ176" s="36"/>
      <c r="QSK176" s="36"/>
      <c r="QSL176" s="36"/>
      <c r="QSM176" s="36"/>
      <c r="QSN176" s="36"/>
      <c r="QSO176" s="36"/>
      <c r="QSP176" s="36"/>
      <c r="QSQ176" s="36"/>
      <c r="QSR176" s="36"/>
      <c r="QSS176" s="36"/>
      <c r="QST176" s="36"/>
      <c r="QSU176" s="36"/>
      <c r="QSV176" s="36"/>
      <c r="QSW176" s="36"/>
      <c r="QSX176" s="36"/>
      <c r="QSY176" s="36"/>
      <c r="QSZ176" s="36"/>
      <c r="QTA176" s="36"/>
      <c r="QTB176" s="36"/>
      <c r="QTC176" s="36"/>
      <c r="QTD176" s="36"/>
      <c r="QTE176" s="36"/>
      <c r="QTF176" s="36"/>
      <c r="QTG176" s="36"/>
      <c r="QTH176" s="36"/>
      <c r="QTI176" s="36"/>
      <c r="QTJ176" s="36"/>
      <c r="QTK176" s="36"/>
      <c r="QTL176" s="36"/>
      <c r="QTM176" s="36"/>
      <c r="QTN176" s="36"/>
      <c r="QTO176" s="36"/>
      <c r="QTP176" s="36"/>
      <c r="QTQ176" s="36"/>
      <c r="QTR176" s="36"/>
      <c r="QTS176" s="36"/>
      <c r="QTT176" s="36"/>
      <c r="QTU176" s="36"/>
      <c r="QTV176" s="36"/>
      <c r="QTW176" s="36"/>
      <c r="QTX176" s="36"/>
      <c r="QTY176" s="36"/>
      <c r="QTZ176" s="36"/>
      <c r="QUA176" s="36"/>
      <c r="QUB176" s="36"/>
      <c r="QUC176" s="36"/>
      <c r="QUD176" s="36"/>
      <c r="QUE176" s="36"/>
      <c r="QUF176" s="36"/>
      <c r="QUG176" s="36"/>
      <c r="QUH176" s="36"/>
      <c r="QUI176" s="36"/>
      <c r="QUJ176" s="36"/>
      <c r="QUK176" s="36"/>
      <c r="QUL176" s="36"/>
      <c r="QUM176" s="36"/>
      <c r="QUN176" s="36"/>
      <c r="QUO176" s="36"/>
      <c r="QUP176" s="36"/>
      <c r="QUQ176" s="36"/>
      <c r="QUR176" s="36"/>
      <c r="QUS176" s="36"/>
      <c r="QUT176" s="36"/>
      <c r="QUU176" s="36"/>
      <c r="QUV176" s="36"/>
      <c r="QUW176" s="36"/>
      <c r="QUX176" s="36"/>
      <c r="QUY176" s="36"/>
      <c r="QUZ176" s="36"/>
      <c r="QVA176" s="36"/>
      <c r="QVB176" s="36"/>
      <c r="QVC176" s="36"/>
      <c r="QVD176" s="36"/>
      <c r="QVE176" s="36"/>
      <c r="QVF176" s="36"/>
      <c r="QVG176" s="36"/>
      <c r="QVH176" s="36"/>
      <c r="QVI176" s="36"/>
      <c r="QVJ176" s="36"/>
      <c r="QVK176" s="36"/>
      <c r="QVL176" s="36"/>
      <c r="QVM176" s="36"/>
      <c r="QVN176" s="36"/>
      <c r="QVO176" s="36"/>
      <c r="QVP176" s="36"/>
      <c r="QVQ176" s="36"/>
      <c r="QVR176" s="36"/>
      <c r="QVS176" s="36"/>
      <c r="QVT176" s="36"/>
      <c r="QVU176" s="36"/>
      <c r="QVV176" s="36"/>
      <c r="QVW176" s="36"/>
      <c r="QVX176" s="36"/>
      <c r="QVY176" s="36"/>
      <c r="QVZ176" s="36"/>
      <c r="QWA176" s="36"/>
      <c r="QWB176" s="36"/>
      <c r="QWC176" s="36"/>
      <c r="QWD176" s="36"/>
      <c r="QWE176" s="36"/>
      <c r="QWF176" s="36"/>
      <c r="QWG176" s="36"/>
      <c r="QWH176" s="36"/>
      <c r="QWI176" s="36"/>
      <c r="QWJ176" s="36"/>
      <c r="QWK176" s="36"/>
      <c r="QWL176" s="36"/>
      <c r="QWM176" s="36"/>
      <c r="QWN176" s="36"/>
      <c r="QWO176" s="36"/>
      <c r="QWP176" s="36"/>
      <c r="QWQ176" s="36"/>
      <c r="QWR176" s="36"/>
      <c r="QWS176" s="36"/>
      <c r="QWT176" s="36"/>
      <c r="QWU176" s="36"/>
      <c r="QWV176" s="36"/>
      <c r="QWW176" s="36"/>
      <c r="QWX176" s="36"/>
      <c r="QWY176" s="36"/>
      <c r="QWZ176" s="36"/>
      <c r="QXA176" s="36"/>
      <c r="QXB176" s="36"/>
      <c r="QXC176" s="36"/>
      <c r="QXD176" s="36"/>
      <c r="QXE176" s="36"/>
      <c r="QXF176" s="36"/>
      <c r="QXG176" s="36"/>
      <c r="QXH176" s="36"/>
      <c r="QXI176" s="36"/>
      <c r="QXJ176" s="36"/>
      <c r="QXK176" s="36"/>
      <c r="QXL176" s="36"/>
      <c r="QXM176" s="36"/>
      <c r="QXN176" s="36"/>
      <c r="QXO176" s="36"/>
      <c r="QXP176" s="36"/>
      <c r="QXQ176" s="36"/>
      <c r="QXR176" s="36"/>
      <c r="QXS176" s="36"/>
      <c r="QXT176" s="36"/>
      <c r="QXU176" s="36"/>
      <c r="QXV176" s="36"/>
      <c r="QXW176" s="36"/>
      <c r="QXX176" s="36"/>
      <c r="QXY176" s="36"/>
      <c r="QXZ176" s="36"/>
      <c r="QYA176" s="36"/>
      <c r="QYB176" s="36"/>
      <c r="QYC176" s="36"/>
      <c r="QYD176" s="36"/>
      <c r="QYE176" s="36"/>
      <c r="QYF176" s="36"/>
      <c r="QYG176" s="36"/>
      <c r="QYH176" s="36"/>
      <c r="QYI176" s="36"/>
      <c r="QYJ176" s="36"/>
      <c r="QYK176" s="36"/>
      <c r="QYL176" s="36"/>
      <c r="QYM176" s="36"/>
      <c r="QYN176" s="36"/>
      <c r="QYO176" s="36"/>
      <c r="QYP176" s="36"/>
      <c r="QYQ176" s="36"/>
      <c r="QYR176" s="36"/>
      <c r="QYS176" s="36"/>
      <c r="QYT176" s="36"/>
      <c r="QYU176" s="36"/>
      <c r="QYV176" s="36"/>
      <c r="QYW176" s="36"/>
      <c r="QYX176" s="36"/>
      <c r="QYY176" s="36"/>
      <c r="QYZ176" s="36"/>
      <c r="QZA176" s="36"/>
      <c r="QZB176" s="36"/>
      <c r="QZC176" s="36"/>
      <c r="QZD176" s="36"/>
      <c r="QZE176" s="36"/>
      <c r="QZF176" s="36"/>
      <c r="QZG176" s="36"/>
      <c r="QZH176" s="36"/>
      <c r="QZI176" s="36"/>
      <c r="QZJ176" s="36"/>
      <c r="QZK176" s="36"/>
      <c r="QZL176" s="36"/>
      <c r="QZM176" s="36"/>
      <c r="QZN176" s="36"/>
      <c r="QZO176" s="36"/>
      <c r="QZP176" s="36"/>
      <c r="QZQ176" s="36"/>
      <c r="QZR176" s="36"/>
      <c r="QZS176" s="36"/>
      <c r="QZT176" s="36"/>
      <c r="QZU176" s="36"/>
      <c r="QZV176" s="36"/>
      <c r="QZW176" s="36"/>
      <c r="QZX176" s="36"/>
      <c r="QZY176" s="36"/>
      <c r="QZZ176" s="36"/>
      <c r="RAA176" s="36"/>
      <c r="RAB176" s="36"/>
      <c r="RAC176" s="36"/>
      <c r="RAD176" s="36"/>
      <c r="RAE176" s="36"/>
      <c r="RAF176" s="36"/>
      <c r="RAG176" s="36"/>
      <c r="RAH176" s="36"/>
      <c r="RAI176" s="36"/>
      <c r="RAJ176" s="36"/>
      <c r="RAK176" s="36"/>
      <c r="RAL176" s="36"/>
      <c r="RAM176" s="36"/>
      <c r="RAN176" s="36"/>
      <c r="RAO176" s="36"/>
      <c r="RAP176" s="36"/>
      <c r="RAQ176" s="36"/>
      <c r="RAR176" s="36"/>
      <c r="RAS176" s="36"/>
      <c r="RAT176" s="36"/>
      <c r="RAU176" s="36"/>
      <c r="RAV176" s="36"/>
      <c r="RAW176" s="36"/>
      <c r="RAX176" s="36"/>
      <c r="RAY176" s="36"/>
      <c r="RAZ176" s="36"/>
      <c r="RBA176" s="36"/>
      <c r="RBB176" s="36"/>
      <c r="RBC176" s="36"/>
      <c r="RBD176" s="36"/>
      <c r="RBE176" s="36"/>
      <c r="RBF176" s="36"/>
      <c r="RBG176" s="36"/>
      <c r="RBH176" s="36"/>
      <c r="RBI176" s="36"/>
      <c r="RBJ176" s="36"/>
      <c r="RBK176" s="36"/>
      <c r="RBL176" s="36"/>
      <c r="RBM176" s="36"/>
      <c r="RBN176" s="36"/>
      <c r="RBO176" s="36"/>
      <c r="RBP176" s="36"/>
      <c r="RBQ176" s="36"/>
      <c r="RBR176" s="36"/>
      <c r="RBS176" s="36"/>
      <c r="RBT176" s="36"/>
      <c r="RBU176" s="36"/>
      <c r="RBV176" s="36"/>
      <c r="RBW176" s="36"/>
      <c r="RBX176" s="36"/>
      <c r="RBY176" s="36"/>
      <c r="RBZ176" s="36"/>
      <c r="RCA176" s="36"/>
      <c r="RCB176" s="36"/>
      <c r="RCC176" s="36"/>
      <c r="RCD176" s="36"/>
      <c r="RCE176" s="36"/>
      <c r="RCF176" s="36"/>
      <c r="RCG176" s="36"/>
      <c r="RCH176" s="36"/>
      <c r="RCI176" s="36"/>
      <c r="RCJ176" s="36"/>
      <c r="RCK176" s="36"/>
      <c r="RCL176" s="36"/>
      <c r="RCM176" s="36"/>
      <c r="RCN176" s="36"/>
      <c r="RCO176" s="36"/>
      <c r="RCP176" s="36"/>
      <c r="RCQ176" s="36"/>
      <c r="RCR176" s="36"/>
      <c r="RCS176" s="36"/>
      <c r="RCT176" s="36"/>
      <c r="RCU176" s="36"/>
      <c r="RCV176" s="36"/>
      <c r="RCW176" s="36"/>
      <c r="RCX176" s="36"/>
      <c r="RCY176" s="36"/>
      <c r="RCZ176" s="36"/>
      <c r="RDA176" s="36"/>
      <c r="RDB176" s="36"/>
      <c r="RDC176" s="36"/>
      <c r="RDD176" s="36"/>
      <c r="RDE176" s="36"/>
      <c r="RDF176" s="36"/>
      <c r="RDG176" s="36"/>
      <c r="RDH176" s="36"/>
      <c r="RDI176" s="36"/>
      <c r="RDJ176" s="36"/>
      <c r="RDK176" s="36"/>
      <c r="RDL176" s="36"/>
      <c r="RDM176" s="36"/>
      <c r="RDN176" s="36"/>
      <c r="RDO176" s="36"/>
      <c r="RDP176" s="36"/>
      <c r="RDQ176" s="36"/>
      <c r="RDR176" s="36"/>
      <c r="RDS176" s="36"/>
      <c r="RDT176" s="36"/>
      <c r="RDU176" s="36"/>
      <c r="RDV176" s="36"/>
      <c r="RDW176" s="36"/>
      <c r="RDX176" s="36"/>
      <c r="RDY176" s="36"/>
      <c r="RDZ176" s="36"/>
      <c r="REA176" s="36"/>
      <c r="REB176" s="36"/>
      <c r="REC176" s="36"/>
      <c r="RED176" s="36"/>
      <c r="REE176" s="36"/>
      <c r="REF176" s="36"/>
      <c r="REG176" s="36"/>
      <c r="REH176" s="36"/>
      <c r="REI176" s="36"/>
      <c r="REJ176" s="36"/>
      <c r="REK176" s="36"/>
      <c r="REL176" s="36"/>
      <c r="REM176" s="36"/>
      <c r="REN176" s="36"/>
      <c r="REO176" s="36"/>
      <c r="REP176" s="36"/>
      <c r="REQ176" s="36"/>
      <c r="RER176" s="36"/>
      <c r="RES176" s="36"/>
      <c r="RET176" s="36"/>
      <c r="REU176" s="36"/>
      <c r="REV176" s="36"/>
      <c r="REW176" s="36"/>
      <c r="REX176" s="36"/>
      <c r="REY176" s="36"/>
      <c r="REZ176" s="36"/>
      <c r="RFA176" s="36"/>
      <c r="RFB176" s="36"/>
      <c r="RFC176" s="36"/>
      <c r="RFD176" s="36"/>
      <c r="RFE176" s="36"/>
      <c r="RFF176" s="36"/>
      <c r="RFG176" s="36"/>
      <c r="RFH176" s="36"/>
      <c r="RFI176" s="36"/>
      <c r="RFJ176" s="36"/>
      <c r="RFK176" s="36"/>
      <c r="RFL176" s="36"/>
      <c r="RFM176" s="36"/>
      <c r="RFN176" s="36"/>
      <c r="RFO176" s="36"/>
      <c r="RFP176" s="36"/>
      <c r="RFQ176" s="36"/>
      <c r="RFR176" s="36"/>
      <c r="RFS176" s="36"/>
      <c r="RFT176" s="36"/>
      <c r="RFU176" s="36"/>
      <c r="RFV176" s="36"/>
      <c r="RFW176" s="36"/>
      <c r="RFX176" s="36"/>
      <c r="RFY176" s="36"/>
      <c r="RFZ176" s="36"/>
      <c r="RGA176" s="36"/>
      <c r="RGB176" s="36"/>
      <c r="RGC176" s="36"/>
      <c r="RGD176" s="36"/>
      <c r="RGE176" s="36"/>
      <c r="RGF176" s="36"/>
      <c r="RGG176" s="36"/>
      <c r="RGH176" s="36"/>
      <c r="RGI176" s="36"/>
      <c r="RGJ176" s="36"/>
      <c r="RGK176" s="36"/>
      <c r="RGL176" s="36"/>
      <c r="RGM176" s="36"/>
      <c r="RGN176" s="36"/>
      <c r="RGO176" s="36"/>
      <c r="RGP176" s="36"/>
      <c r="RGQ176" s="36"/>
      <c r="RGR176" s="36"/>
      <c r="RGS176" s="36"/>
      <c r="RGT176" s="36"/>
      <c r="RGU176" s="36"/>
      <c r="RGV176" s="36"/>
      <c r="RGW176" s="36"/>
      <c r="RGX176" s="36"/>
      <c r="RGY176" s="36"/>
      <c r="RGZ176" s="36"/>
      <c r="RHA176" s="36"/>
      <c r="RHB176" s="36"/>
      <c r="RHC176" s="36"/>
      <c r="RHD176" s="36"/>
      <c r="RHE176" s="36"/>
      <c r="RHF176" s="36"/>
      <c r="RHG176" s="36"/>
      <c r="RHH176" s="36"/>
      <c r="RHI176" s="36"/>
      <c r="RHJ176" s="36"/>
      <c r="RHK176" s="36"/>
      <c r="RHL176" s="36"/>
      <c r="RHM176" s="36"/>
      <c r="RHN176" s="36"/>
      <c r="RHO176" s="36"/>
      <c r="RHP176" s="36"/>
      <c r="RHQ176" s="36"/>
      <c r="RHR176" s="36"/>
      <c r="RHS176" s="36"/>
      <c r="RHT176" s="36"/>
      <c r="RHU176" s="36"/>
      <c r="RHV176" s="36"/>
      <c r="RHW176" s="36"/>
      <c r="RHX176" s="36"/>
      <c r="RHY176" s="36"/>
      <c r="RHZ176" s="36"/>
      <c r="RIA176" s="36"/>
      <c r="RIB176" s="36"/>
      <c r="RIC176" s="36"/>
      <c r="RID176" s="36"/>
      <c r="RIE176" s="36"/>
      <c r="RIF176" s="36"/>
      <c r="RIG176" s="36"/>
      <c r="RIH176" s="36"/>
      <c r="RII176" s="36"/>
      <c r="RIJ176" s="36"/>
      <c r="RIK176" s="36"/>
      <c r="RIL176" s="36"/>
      <c r="RIM176" s="36"/>
      <c r="RIN176" s="36"/>
      <c r="RIO176" s="36"/>
      <c r="RIP176" s="36"/>
      <c r="RIQ176" s="36"/>
      <c r="RIR176" s="36"/>
      <c r="RIS176" s="36"/>
      <c r="RIT176" s="36"/>
      <c r="RIU176" s="36"/>
      <c r="RIV176" s="36"/>
      <c r="RIW176" s="36"/>
      <c r="RIX176" s="36"/>
      <c r="RIY176" s="36"/>
      <c r="RIZ176" s="36"/>
      <c r="RJA176" s="36"/>
      <c r="RJB176" s="36"/>
      <c r="RJC176" s="36"/>
      <c r="RJD176" s="36"/>
      <c r="RJE176" s="36"/>
      <c r="RJF176" s="36"/>
      <c r="RJG176" s="36"/>
      <c r="RJH176" s="36"/>
      <c r="RJI176" s="36"/>
      <c r="RJJ176" s="36"/>
      <c r="RJK176" s="36"/>
      <c r="RJL176" s="36"/>
      <c r="RJM176" s="36"/>
      <c r="RJN176" s="36"/>
      <c r="RJO176" s="36"/>
      <c r="RJP176" s="36"/>
      <c r="RJQ176" s="36"/>
      <c r="RJR176" s="36"/>
      <c r="RJS176" s="36"/>
      <c r="RJT176" s="36"/>
      <c r="RJU176" s="36"/>
      <c r="RJV176" s="36"/>
      <c r="RJW176" s="36"/>
      <c r="RJX176" s="36"/>
      <c r="RJY176" s="36"/>
      <c r="RJZ176" s="36"/>
      <c r="RKA176" s="36"/>
      <c r="RKB176" s="36"/>
      <c r="RKC176" s="36"/>
      <c r="RKD176" s="36"/>
      <c r="RKE176" s="36"/>
      <c r="RKF176" s="36"/>
      <c r="RKG176" s="36"/>
      <c r="RKH176" s="36"/>
      <c r="RKI176" s="36"/>
      <c r="RKJ176" s="36"/>
      <c r="RKK176" s="36"/>
      <c r="RKL176" s="36"/>
      <c r="RKM176" s="36"/>
      <c r="RKN176" s="36"/>
      <c r="RKO176" s="36"/>
      <c r="RKP176" s="36"/>
      <c r="RKQ176" s="36"/>
      <c r="RKR176" s="36"/>
      <c r="RKS176" s="36"/>
      <c r="RKT176" s="36"/>
      <c r="RKU176" s="36"/>
      <c r="RKV176" s="36"/>
      <c r="RKW176" s="36"/>
      <c r="RKX176" s="36"/>
      <c r="RKY176" s="36"/>
      <c r="RKZ176" s="36"/>
      <c r="RLA176" s="36"/>
      <c r="RLB176" s="36"/>
      <c r="RLC176" s="36"/>
      <c r="RLD176" s="36"/>
      <c r="RLE176" s="36"/>
      <c r="RLF176" s="36"/>
      <c r="RLG176" s="36"/>
      <c r="RLH176" s="36"/>
      <c r="RLI176" s="36"/>
      <c r="RLJ176" s="36"/>
      <c r="RLK176" s="36"/>
      <c r="RLL176" s="36"/>
      <c r="RLM176" s="36"/>
      <c r="RLN176" s="36"/>
      <c r="RLO176" s="36"/>
      <c r="RLP176" s="36"/>
      <c r="RLQ176" s="36"/>
      <c r="RLR176" s="36"/>
      <c r="RLS176" s="36"/>
      <c r="RLT176" s="36"/>
      <c r="RLU176" s="36"/>
      <c r="RLV176" s="36"/>
      <c r="RLW176" s="36"/>
      <c r="RLX176" s="36"/>
      <c r="RLY176" s="36"/>
      <c r="RLZ176" s="36"/>
      <c r="RMA176" s="36"/>
      <c r="RMB176" s="36"/>
      <c r="RMC176" s="36"/>
      <c r="RMD176" s="36"/>
      <c r="RME176" s="36"/>
      <c r="RMF176" s="36"/>
      <c r="RMG176" s="36"/>
      <c r="RMH176" s="36"/>
      <c r="RMI176" s="36"/>
      <c r="RMJ176" s="36"/>
      <c r="RMK176" s="36"/>
      <c r="RML176" s="36"/>
      <c r="RMM176" s="36"/>
      <c r="RMN176" s="36"/>
      <c r="RMO176" s="36"/>
      <c r="RMP176" s="36"/>
      <c r="RMQ176" s="36"/>
      <c r="RMR176" s="36"/>
      <c r="RMS176" s="36"/>
      <c r="RMT176" s="36"/>
      <c r="RMU176" s="36"/>
      <c r="RMV176" s="36"/>
      <c r="RMW176" s="36"/>
      <c r="RMX176" s="36"/>
      <c r="RMY176" s="36"/>
      <c r="RMZ176" s="36"/>
      <c r="RNA176" s="36"/>
      <c r="RNB176" s="36"/>
      <c r="RNC176" s="36"/>
      <c r="RND176" s="36"/>
      <c r="RNE176" s="36"/>
      <c r="RNF176" s="36"/>
      <c r="RNG176" s="36"/>
      <c r="RNH176" s="36"/>
      <c r="RNI176" s="36"/>
      <c r="RNJ176" s="36"/>
      <c r="RNK176" s="36"/>
      <c r="RNL176" s="36"/>
      <c r="RNM176" s="36"/>
      <c r="RNN176" s="36"/>
      <c r="RNO176" s="36"/>
      <c r="RNP176" s="36"/>
      <c r="RNQ176" s="36"/>
      <c r="RNR176" s="36"/>
      <c r="RNS176" s="36"/>
      <c r="RNT176" s="36"/>
      <c r="RNU176" s="36"/>
      <c r="RNV176" s="36"/>
      <c r="RNW176" s="36"/>
      <c r="RNX176" s="36"/>
      <c r="RNY176" s="36"/>
      <c r="RNZ176" s="36"/>
      <c r="ROA176" s="36"/>
      <c r="ROB176" s="36"/>
      <c r="ROC176" s="36"/>
      <c r="ROD176" s="36"/>
      <c r="ROE176" s="36"/>
      <c r="ROF176" s="36"/>
      <c r="ROG176" s="36"/>
      <c r="ROH176" s="36"/>
      <c r="ROI176" s="36"/>
      <c r="ROJ176" s="36"/>
      <c r="ROK176" s="36"/>
      <c r="ROL176" s="36"/>
      <c r="ROM176" s="36"/>
      <c r="RON176" s="36"/>
      <c r="ROO176" s="36"/>
      <c r="ROP176" s="36"/>
      <c r="ROQ176" s="36"/>
      <c r="ROR176" s="36"/>
      <c r="ROS176" s="36"/>
      <c r="ROT176" s="36"/>
      <c r="ROU176" s="36"/>
      <c r="ROV176" s="36"/>
      <c r="ROW176" s="36"/>
      <c r="ROX176" s="36"/>
      <c r="ROY176" s="36"/>
      <c r="ROZ176" s="36"/>
      <c r="RPA176" s="36"/>
      <c r="RPB176" s="36"/>
      <c r="RPC176" s="36"/>
      <c r="RPD176" s="36"/>
      <c r="RPE176" s="36"/>
      <c r="RPF176" s="36"/>
      <c r="RPG176" s="36"/>
      <c r="RPH176" s="36"/>
      <c r="RPI176" s="36"/>
      <c r="RPJ176" s="36"/>
      <c r="RPK176" s="36"/>
      <c r="RPL176" s="36"/>
      <c r="RPM176" s="36"/>
      <c r="RPN176" s="36"/>
      <c r="RPO176" s="36"/>
      <c r="RPP176" s="36"/>
      <c r="RPQ176" s="36"/>
      <c r="RPR176" s="36"/>
      <c r="RPS176" s="36"/>
      <c r="RPT176" s="36"/>
      <c r="RPU176" s="36"/>
      <c r="RPV176" s="36"/>
      <c r="RPW176" s="36"/>
      <c r="RPX176" s="36"/>
      <c r="RPY176" s="36"/>
      <c r="RPZ176" s="36"/>
      <c r="RQA176" s="36"/>
      <c r="RQB176" s="36"/>
      <c r="RQC176" s="36"/>
      <c r="RQD176" s="36"/>
      <c r="RQE176" s="36"/>
      <c r="RQF176" s="36"/>
      <c r="RQG176" s="36"/>
      <c r="RQH176" s="36"/>
      <c r="RQI176" s="36"/>
      <c r="RQJ176" s="36"/>
      <c r="RQK176" s="36"/>
      <c r="RQL176" s="36"/>
      <c r="RQM176" s="36"/>
      <c r="RQN176" s="36"/>
      <c r="RQO176" s="36"/>
      <c r="RQP176" s="36"/>
      <c r="RQQ176" s="36"/>
      <c r="RQR176" s="36"/>
      <c r="RQS176" s="36"/>
      <c r="RQT176" s="36"/>
      <c r="RQU176" s="36"/>
      <c r="RQV176" s="36"/>
      <c r="RQW176" s="36"/>
      <c r="RQX176" s="36"/>
      <c r="RQY176" s="36"/>
      <c r="RQZ176" s="36"/>
      <c r="RRA176" s="36"/>
      <c r="RRB176" s="36"/>
      <c r="RRC176" s="36"/>
      <c r="RRD176" s="36"/>
      <c r="RRE176" s="36"/>
      <c r="RRF176" s="36"/>
      <c r="RRG176" s="36"/>
      <c r="RRH176" s="36"/>
      <c r="RRI176" s="36"/>
      <c r="RRJ176" s="36"/>
      <c r="RRK176" s="36"/>
      <c r="RRL176" s="36"/>
      <c r="RRM176" s="36"/>
      <c r="RRN176" s="36"/>
      <c r="RRO176" s="36"/>
      <c r="RRP176" s="36"/>
      <c r="RRQ176" s="36"/>
      <c r="RRR176" s="36"/>
      <c r="RRS176" s="36"/>
      <c r="RRT176" s="36"/>
      <c r="RRU176" s="36"/>
      <c r="RRV176" s="36"/>
      <c r="RRW176" s="36"/>
      <c r="RRX176" s="36"/>
      <c r="RRY176" s="36"/>
      <c r="RRZ176" s="36"/>
      <c r="RSA176" s="36"/>
      <c r="RSB176" s="36"/>
      <c r="RSC176" s="36"/>
      <c r="RSD176" s="36"/>
      <c r="RSE176" s="36"/>
      <c r="RSF176" s="36"/>
      <c r="RSG176" s="36"/>
      <c r="RSH176" s="36"/>
      <c r="RSI176" s="36"/>
      <c r="RSJ176" s="36"/>
      <c r="RSK176" s="36"/>
      <c r="RSL176" s="36"/>
      <c r="RSM176" s="36"/>
      <c r="RSN176" s="36"/>
      <c r="RSO176" s="36"/>
      <c r="RSP176" s="36"/>
      <c r="RSQ176" s="36"/>
      <c r="RSR176" s="36"/>
      <c r="RSS176" s="36"/>
      <c r="RST176" s="36"/>
      <c r="RSU176" s="36"/>
      <c r="RSV176" s="36"/>
      <c r="RSW176" s="36"/>
      <c r="RSX176" s="36"/>
      <c r="RSY176" s="36"/>
      <c r="RSZ176" s="36"/>
      <c r="RTA176" s="36"/>
      <c r="RTB176" s="36"/>
      <c r="RTC176" s="36"/>
      <c r="RTD176" s="36"/>
      <c r="RTE176" s="36"/>
      <c r="RTF176" s="36"/>
      <c r="RTG176" s="36"/>
      <c r="RTH176" s="36"/>
      <c r="RTI176" s="36"/>
      <c r="RTJ176" s="36"/>
      <c r="RTK176" s="36"/>
      <c r="RTL176" s="36"/>
      <c r="RTM176" s="36"/>
      <c r="RTN176" s="36"/>
      <c r="RTO176" s="36"/>
      <c r="RTP176" s="36"/>
      <c r="RTQ176" s="36"/>
      <c r="RTR176" s="36"/>
      <c r="RTS176" s="36"/>
      <c r="RTT176" s="36"/>
      <c r="RTU176" s="36"/>
      <c r="RTV176" s="36"/>
      <c r="RTW176" s="36"/>
      <c r="RTX176" s="36"/>
      <c r="RTY176" s="36"/>
      <c r="RTZ176" s="36"/>
      <c r="RUA176" s="36"/>
      <c r="RUB176" s="36"/>
      <c r="RUC176" s="36"/>
      <c r="RUD176" s="36"/>
      <c r="RUE176" s="36"/>
      <c r="RUF176" s="36"/>
      <c r="RUG176" s="36"/>
      <c r="RUH176" s="36"/>
      <c r="RUI176" s="36"/>
      <c r="RUJ176" s="36"/>
      <c r="RUK176" s="36"/>
      <c r="RUL176" s="36"/>
      <c r="RUM176" s="36"/>
      <c r="RUN176" s="36"/>
      <c r="RUO176" s="36"/>
      <c r="RUP176" s="36"/>
      <c r="RUQ176" s="36"/>
      <c r="RUR176" s="36"/>
      <c r="RUS176" s="36"/>
      <c r="RUT176" s="36"/>
      <c r="RUU176" s="36"/>
      <c r="RUV176" s="36"/>
      <c r="RUW176" s="36"/>
      <c r="RUX176" s="36"/>
      <c r="RUY176" s="36"/>
      <c r="RUZ176" s="36"/>
      <c r="RVA176" s="36"/>
      <c r="RVB176" s="36"/>
      <c r="RVC176" s="36"/>
      <c r="RVD176" s="36"/>
      <c r="RVE176" s="36"/>
      <c r="RVF176" s="36"/>
      <c r="RVG176" s="36"/>
      <c r="RVH176" s="36"/>
      <c r="RVI176" s="36"/>
      <c r="RVJ176" s="36"/>
      <c r="RVK176" s="36"/>
      <c r="RVL176" s="36"/>
      <c r="RVM176" s="36"/>
      <c r="RVN176" s="36"/>
      <c r="RVO176" s="36"/>
      <c r="RVP176" s="36"/>
      <c r="RVQ176" s="36"/>
      <c r="RVR176" s="36"/>
      <c r="RVS176" s="36"/>
      <c r="RVT176" s="36"/>
      <c r="RVU176" s="36"/>
      <c r="RVV176" s="36"/>
      <c r="RVW176" s="36"/>
      <c r="RVX176" s="36"/>
      <c r="RVY176" s="36"/>
      <c r="RVZ176" s="36"/>
      <c r="RWA176" s="36"/>
      <c r="RWB176" s="36"/>
      <c r="RWC176" s="36"/>
      <c r="RWD176" s="36"/>
      <c r="RWE176" s="36"/>
      <c r="RWF176" s="36"/>
      <c r="RWG176" s="36"/>
      <c r="RWH176" s="36"/>
      <c r="RWI176" s="36"/>
      <c r="RWJ176" s="36"/>
      <c r="RWK176" s="36"/>
      <c r="RWL176" s="36"/>
      <c r="RWM176" s="36"/>
      <c r="RWN176" s="36"/>
      <c r="RWO176" s="36"/>
      <c r="RWP176" s="36"/>
      <c r="RWQ176" s="36"/>
      <c r="RWR176" s="36"/>
      <c r="RWS176" s="36"/>
      <c r="RWT176" s="36"/>
      <c r="RWU176" s="36"/>
      <c r="RWV176" s="36"/>
      <c r="RWW176" s="36"/>
      <c r="RWX176" s="36"/>
      <c r="RWY176" s="36"/>
      <c r="RWZ176" s="36"/>
      <c r="RXA176" s="36"/>
      <c r="RXB176" s="36"/>
      <c r="RXC176" s="36"/>
      <c r="RXD176" s="36"/>
      <c r="RXE176" s="36"/>
      <c r="RXF176" s="36"/>
      <c r="RXG176" s="36"/>
      <c r="RXH176" s="36"/>
      <c r="RXI176" s="36"/>
      <c r="RXJ176" s="36"/>
      <c r="RXK176" s="36"/>
      <c r="RXL176" s="36"/>
      <c r="RXM176" s="36"/>
      <c r="RXN176" s="36"/>
      <c r="RXO176" s="36"/>
      <c r="RXP176" s="36"/>
      <c r="RXQ176" s="36"/>
      <c r="RXR176" s="36"/>
      <c r="RXS176" s="36"/>
      <c r="RXT176" s="36"/>
      <c r="RXU176" s="36"/>
      <c r="RXV176" s="36"/>
      <c r="RXW176" s="36"/>
      <c r="RXX176" s="36"/>
      <c r="RXY176" s="36"/>
      <c r="RXZ176" s="36"/>
      <c r="RYA176" s="36"/>
      <c r="RYB176" s="36"/>
      <c r="RYC176" s="36"/>
      <c r="RYD176" s="36"/>
      <c r="RYE176" s="36"/>
      <c r="RYF176" s="36"/>
      <c r="RYG176" s="36"/>
      <c r="RYH176" s="36"/>
      <c r="RYI176" s="36"/>
      <c r="RYJ176" s="36"/>
      <c r="RYK176" s="36"/>
      <c r="RYL176" s="36"/>
      <c r="RYM176" s="36"/>
      <c r="RYN176" s="36"/>
      <c r="RYO176" s="36"/>
      <c r="RYP176" s="36"/>
      <c r="RYQ176" s="36"/>
      <c r="RYR176" s="36"/>
      <c r="RYS176" s="36"/>
      <c r="RYT176" s="36"/>
      <c r="RYU176" s="36"/>
      <c r="RYV176" s="36"/>
      <c r="RYW176" s="36"/>
      <c r="RYX176" s="36"/>
      <c r="RYY176" s="36"/>
      <c r="RYZ176" s="36"/>
      <c r="RZA176" s="36"/>
      <c r="RZB176" s="36"/>
      <c r="RZC176" s="36"/>
      <c r="RZD176" s="36"/>
      <c r="RZE176" s="36"/>
      <c r="RZF176" s="36"/>
      <c r="RZG176" s="36"/>
      <c r="RZH176" s="36"/>
      <c r="RZI176" s="36"/>
      <c r="RZJ176" s="36"/>
      <c r="RZK176" s="36"/>
      <c r="RZL176" s="36"/>
      <c r="RZM176" s="36"/>
      <c r="RZN176" s="36"/>
      <c r="RZO176" s="36"/>
      <c r="RZP176" s="36"/>
      <c r="RZQ176" s="36"/>
      <c r="RZR176" s="36"/>
      <c r="RZS176" s="36"/>
      <c r="RZT176" s="36"/>
      <c r="RZU176" s="36"/>
      <c r="RZV176" s="36"/>
      <c r="RZW176" s="36"/>
      <c r="RZX176" s="36"/>
      <c r="RZY176" s="36"/>
      <c r="RZZ176" s="36"/>
      <c r="SAA176" s="36"/>
      <c r="SAB176" s="36"/>
      <c r="SAC176" s="36"/>
      <c r="SAD176" s="36"/>
      <c r="SAE176" s="36"/>
      <c r="SAF176" s="36"/>
      <c r="SAG176" s="36"/>
      <c r="SAH176" s="36"/>
      <c r="SAI176" s="36"/>
      <c r="SAJ176" s="36"/>
      <c r="SAK176" s="36"/>
      <c r="SAL176" s="36"/>
      <c r="SAM176" s="36"/>
      <c r="SAN176" s="36"/>
      <c r="SAO176" s="36"/>
      <c r="SAP176" s="36"/>
      <c r="SAQ176" s="36"/>
      <c r="SAR176" s="36"/>
      <c r="SAS176" s="36"/>
      <c r="SAT176" s="36"/>
      <c r="SAU176" s="36"/>
      <c r="SAV176" s="36"/>
      <c r="SAW176" s="36"/>
      <c r="SAX176" s="36"/>
      <c r="SAY176" s="36"/>
      <c r="SAZ176" s="36"/>
      <c r="SBA176" s="36"/>
      <c r="SBB176" s="36"/>
      <c r="SBC176" s="36"/>
      <c r="SBD176" s="36"/>
      <c r="SBE176" s="36"/>
      <c r="SBF176" s="36"/>
      <c r="SBG176" s="36"/>
      <c r="SBH176" s="36"/>
      <c r="SBI176" s="36"/>
      <c r="SBJ176" s="36"/>
      <c r="SBK176" s="36"/>
      <c r="SBL176" s="36"/>
      <c r="SBM176" s="36"/>
      <c r="SBN176" s="36"/>
      <c r="SBO176" s="36"/>
      <c r="SBP176" s="36"/>
      <c r="SBQ176" s="36"/>
      <c r="SBR176" s="36"/>
      <c r="SBS176" s="36"/>
      <c r="SBT176" s="36"/>
      <c r="SBU176" s="36"/>
      <c r="SBV176" s="36"/>
      <c r="SBW176" s="36"/>
      <c r="SBX176" s="36"/>
      <c r="SBY176" s="36"/>
      <c r="SBZ176" s="36"/>
      <c r="SCA176" s="36"/>
      <c r="SCB176" s="36"/>
      <c r="SCC176" s="36"/>
      <c r="SCD176" s="36"/>
      <c r="SCE176" s="36"/>
      <c r="SCF176" s="36"/>
      <c r="SCG176" s="36"/>
      <c r="SCH176" s="36"/>
      <c r="SCI176" s="36"/>
      <c r="SCJ176" s="36"/>
      <c r="SCK176" s="36"/>
      <c r="SCL176" s="36"/>
      <c r="SCM176" s="36"/>
      <c r="SCN176" s="36"/>
      <c r="SCO176" s="36"/>
      <c r="SCP176" s="36"/>
      <c r="SCQ176" s="36"/>
      <c r="SCR176" s="36"/>
      <c r="SCS176" s="36"/>
      <c r="SCT176" s="36"/>
      <c r="SCU176" s="36"/>
      <c r="SCV176" s="36"/>
      <c r="SCW176" s="36"/>
      <c r="SCX176" s="36"/>
      <c r="SCY176" s="36"/>
      <c r="SCZ176" s="36"/>
      <c r="SDA176" s="36"/>
      <c r="SDB176" s="36"/>
      <c r="SDC176" s="36"/>
      <c r="SDD176" s="36"/>
      <c r="SDE176" s="36"/>
      <c r="SDF176" s="36"/>
      <c r="SDG176" s="36"/>
      <c r="SDH176" s="36"/>
      <c r="SDI176" s="36"/>
      <c r="SDJ176" s="36"/>
      <c r="SDK176" s="36"/>
      <c r="SDL176" s="36"/>
      <c r="SDM176" s="36"/>
      <c r="SDN176" s="36"/>
      <c r="SDO176" s="36"/>
      <c r="SDP176" s="36"/>
      <c r="SDQ176" s="36"/>
      <c r="SDR176" s="36"/>
      <c r="SDS176" s="36"/>
      <c r="SDT176" s="36"/>
      <c r="SDU176" s="36"/>
      <c r="SDV176" s="36"/>
      <c r="SDW176" s="36"/>
      <c r="SDX176" s="36"/>
      <c r="SDY176" s="36"/>
      <c r="SDZ176" s="36"/>
      <c r="SEA176" s="36"/>
      <c r="SEB176" s="36"/>
      <c r="SEC176" s="36"/>
      <c r="SED176" s="36"/>
      <c r="SEE176" s="36"/>
      <c r="SEF176" s="36"/>
      <c r="SEG176" s="36"/>
      <c r="SEH176" s="36"/>
      <c r="SEI176" s="36"/>
      <c r="SEJ176" s="36"/>
      <c r="SEK176" s="36"/>
      <c r="SEL176" s="36"/>
      <c r="SEM176" s="36"/>
      <c r="SEN176" s="36"/>
      <c r="SEO176" s="36"/>
      <c r="SEP176" s="36"/>
      <c r="SEQ176" s="36"/>
      <c r="SER176" s="36"/>
      <c r="SES176" s="36"/>
      <c r="SET176" s="36"/>
      <c r="SEU176" s="36"/>
      <c r="SEV176" s="36"/>
      <c r="SEW176" s="36"/>
      <c r="SEX176" s="36"/>
      <c r="SEY176" s="36"/>
      <c r="SEZ176" s="36"/>
      <c r="SFA176" s="36"/>
      <c r="SFB176" s="36"/>
      <c r="SFC176" s="36"/>
      <c r="SFD176" s="36"/>
      <c r="SFE176" s="36"/>
      <c r="SFF176" s="36"/>
      <c r="SFG176" s="36"/>
      <c r="SFH176" s="36"/>
      <c r="SFI176" s="36"/>
      <c r="SFJ176" s="36"/>
      <c r="SFK176" s="36"/>
      <c r="SFL176" s="36"/>
      <c r="SFM176" s="36"/>
      <c r="SFN176" s="36"/>
      <c r="SFO176" s="36"/>
      <c r="SFP176" s="36"/>
      <c r="SFQ176" s="36"/>
      <c r="SFR176" s="36"/>
      <c r="SFS176" s="36"/>
      <c r="SFT176" s="36"/>
      <c r="SFU176" s="36"/>
      <c r="SFV176" s="36"/>
      <c r="SFW176" s="36"/>
      <c r="SFX176" s="36"/>
      <c r="SFY176" s="36"/>
      <c r="SFZ176" s="36"/>
      <c r="SGA176" s="36"/>
      <c r="SGB176" s="36"/>
      <c r="SGC176" s="36"/>
      <c r="SGD176" s="36"/>
      <c r="SGE176" s="36"/>
      <c r="SGF176" s="36"/>
      <c r="SGG176" s="36"/>
      <c r="SGH176" s="36"/>
      <c r="SGI176" s="36"/>
      <c r="SGJ176" s="36"/>
      <c r="SGK176" s="36"/>
      <c r="SGL176" s="36"/>
      <c r="SGM176" s="36"/>
      <c r="SGN176" s="36"/>
      <c r="SGO176" s="36"/>
      <c r="SGP176" s="36"/>
      <c r="SGQ176" s="36"/>
      <c r="SGR176" s="36"/>
      <c r="SGS176" s="36"/>
      <c r="SGT176" s="36"/>
      <c r="SGU176" s="36"/>
      <c r="SGV176" s="36"/>
      <c r="SGW176" s="36"/>
      <c r="SGX176" s="36"/>
      <c r="SGY176" s="36"/>
      <c r="SGZ176" s="36"/>
      <c r="SHA176" s="36"/>
      <c r="SHB176" s="36"/>
      <c r="SHC176" s="36"/>
      <c r="SHD176" s="36"/>
      <c r="SHE176" s="36"/>
      <c r="SHF176" s="36"/>
      <c r="SHG176" s="36"/>
      <c r="SHH176" s="36"/>
      <c r="SHI176" s="36"/>
      <c r="SHJ176" s="36"/>
      <c r="SHK176" s="36"/>
      <c r="SHL176" s="36"/>
      <c r="SHM176" s="36"/>
      <c r="SHN176" s="36"/>
      <c r="SHO176" s="36"/>
      <c r="SHP176" s="36"/>
      <c r="SHQ176" s="36"/>
      <c r="SHR176" s="36"/>
      <c r="SHS176" s="36"/>
      <c r="SHT176" s="36"/>
      <c r="SHU176" s="36"/>
      <c r="SHV176" s="36"/>
      <c r="SHW176" s="36"/>
      <c r="SHX176" s="36"/>
      <c r="SHY176" s="36"/>
      <c r="SHZ176" s="36"/>
      <c r="SIA176" s="36"/>
      <c r="SIB176" s="36"/>
      <c r="SIC176" s="36"/>
      <c r="SID176" s="36"/>
      <c r="SIE176" s="36"/>
      <c r="SIF176" s="36"/>
      <c r="SIG176" s="36"/>
      <c r="SIH176" s="36"/>
      <c r="SII176" s="36"/>
      <c r="SIJ176" s="36"/>
      <c r="SIK176" s="36"/>
      <c r="SIL176" s="36"/>
      <c r="SIM176" s="36"/>
      <c r="SIN176" s="36"/>
      <c r="SIO176" s="36"/>
      <c r="SIP176" s="36"/>
      <c r="SIQ176" s="36"/>
      <c r="SIR176" s="36"/>
      <c r="SIS176" s="36"/>
      <c r="SIT176" s="36"/>
      <c r="SIU176" s="36"/>
      <c r="SIV176" s="36"/>
      <c r="SIW176" s="36"/>
      <c r="SIX176" s="36"/>
      <c r="SIY176" s="36"/>
      <c r="SIZ176" s="36"/>
      <c r="SJA176" s="36"/>
      <c r="SJB176" s="36"/>
      <c r="SJC176" s="36"/>
      <c r="SJD176" s="36"/>
      <c r="SJE176" s="36"/>
      <c r="SJF176" s="36"/>
      <c r="SJG176" s="36"/>
      <c r="SJH176" s="36"/>
      <c r="SJI176" s="36"/>
      <c r="SJJ176" s="36"/>
      <c r="SJK176" s="36"/>
      <c r="SJL176" s="36"/>
      <c r="SJM176" s="36"/>
      <c r="SJN176" s="36"/>
      <c r="SJO176" s="36"/>
      <c r="SJP176" s="36"/>
      <c r="SJQ176" s="36"/>
      <c r="SJR176" s="36"/>
      <c r="SJS176" s="36"/>
      <c r="SJT176" s="36"/>
      <c r="SJU176" s="36"/>
      <c r="SJV176" s="36"/>
      <c r="SJW176" s="36"/>
      <c r="SJX176" s="36"/>
      <c r="SJY176" s="36"/>
      <c r="SJZ176" s="36"/>
      <c r="SKA176" s="36"/>
      <c r="SKB176" s="36"/>
      <c r="SKC176" s="36"/>
      <c r="SKD176" s="36"/>
      <c r="SKE176" s="36"/>
      <c r="SKF176" s="36"/>
      <c r="SKG176" s="36"/>
      <c r="SKH176" s="36"/>
      <c r="SKI176" s="36"/>
      <c r="SKJ176" s="36"/>
      <c r="SKK176" s="36"/>
      <c r="SKL176" s="36"/>
      <c r="SKM176" s="36"/>
      <c r="SKN176" s="36"/>
      <c r="SKO176" s="36"/>
      <c r="SKP176" s="36"/>
      <c r="SKQ176" s="36"/>
      <c r="SKR176" s="36"/>
      <c r="SKS176" s="36"/>
      <c r="SKT176" s="36"/>
      <c r="SKU176" s="36"/>
      <c r="SKV176" s="36"/>
      <c r="SKW176" s="36"/>
      <c r="SKX176" s="36"/>
      <c r="SKY176" s="36"/>
      <c r="SKZ176" s="36"/>
      <c r="SLA176" s="36"/>
      <c r="SLB176" s="36"/>
      <c r="SLC176" s="36"/>
      <c r="SLD176" s="36"/>
      <c r="SLE176" s="36"/>
      <c r="SLF176" s="36"/>
      <c r="SLG176" s="36"/>
      <c r="SLH176" s="36"/>
      <c r="SLI176" s="36"/>
      <c r="SLJ176" s="36"/>
      <c r="SLK176" s="36"/>
      <c r="SLL176" s="36"/>
      <c r="SLM176" s="36"/>
      <c r="SLN176" s="36"/>
      <c r="SLO176" s="36"/>
      <c r="SLP176" s="36"/>
      <c r="SLQ176" s="36"/>
      <c r="SLR176" s="36"/>
      <c r="SLS176" s="36"/>
      <c r="SLT176" s="36"/>
      <c r="SLU176" s="36"/>
      <c r="SLV176" s="36"/>
      <c r="SLW176" s="36"/>
      <c r="SLX176" s="36"/>
      <c r="SLY176" s="36"/>
      <c r="SLZ176" s="36"/>
      <c r="SMA176" s="36"/>
      <c r="SMB176" s="36"/>
      <c r="SMC176" s="36"/>
      <c r="SMD176" s="36"/>
      <c r="SME176" s="36"/>
      <c r="SMF176" s="36"/>
      <c r="SMG176" s="36"/>
      <c r="SMH176" s="36"/>
      <c r="SMI176" s="36"/>
      <c r="SMJ176" s="36"/>
      <c r="SMK176" s="36"/>
      <c r="SML176" s="36"/>
      <c r="SMM176" s="36"/>
      <c r="SMN176" s="36"/>
      <c r="SMO176" s="36"/>
      <c r="SMP176" s="36"/>
      <c r="SMQ176" s="36"/>
      <c r="SMR176" s="36"/>
      <c r="SMS176" s="36"/>
      <c r="SMT176" s="36"/>
      <c r="SMU176" s="36"/>
      <c r="SMV176" s="36"/>
      <c r="SMW176" s="36"/>
      <c r="SMX176" s="36"/>
      <c r="SMY176" s="36"/>
      <c r="SMZ176" s="36"/>
      <c r="SNA176" s="36"/>
      <c r="SNB176" s="36"/>
      <c r="SNC176" s="36"/>
      <c r="SND176" s="36"/>
      <c r="SNE176" s="36"/>
      <c r="SNF176" s="36"/>
      <c r="SNG176" s="36"/>
      <c r="SNH176" s="36"/>
      <c r="SNI176" s="36"/>
      <c r="SNJ176" s="36"/>
      <c r="SNK176" s="36"/>
      <c r="SNL176" s="36"/>
      <c r="SNM176" s="36"/>
      <c r="SNN176" s="36"/>
      <c r="SNO176" s="36"/>
      <c r="SNP176" s="36"/>
      <c r="SNQ176" s="36"/>
      <c r="SNR176" s="36"/>
      <c r="SNS176" s="36"/>
      <c r="SNT176" s="36"/>
      <c r="SNU176" s="36"/>
      <c r="SNV176" s="36"/>
      <c r="SNW176" s="36"/>
      <c r="SNX176" s="36"/>
      <c r="SNY176" s="36"/>
      <c r="SNZ176" s="36"/>
      <c r="SOA176" s="36"/>
      <c r="SOB176" s="36"/>
      <c r="SOC176" s="36"/>
      <c r="SOD176" s="36"/>
      <c r="SOE176" s="36"/>
      <c r="SOF176" s="36"/>
      <c r="SOG176" s="36"/>
      <c r="SOH176" s="36"/>
      <c r="SOI176" s="36"/>
      <c r="SOJ176" s="36"/>
      <c r="SOK176" s="36"/>
      <c r="SOL176" s="36"/>
      <c r="SOM176" s="36"/>
      <c r="SON176" s="36"/>
      <c r="SOO176" s="36"/>
      <c r="SOP176" s="36"/>
      <c r="SOQ176" s="36"/>
      <c r="SOR176" s="36"/>
      <c r="SOS176" s="36"/>
      <c r="SOT176" s="36"/>
      <c r="SOU176" s="36"/>
      <c r="SOV176" s="36"/>
      <c r="SOW176" s="36"/>
      <c r="SOX176" s="36"/>
      <c r="SOY176" s="36"/>
      <c r="SOZ176" s="36"/>
      <c r="SPA176" s="36"/>
      <c r="SPB176" s="36"/>
      <c r="SPC176" s="36"/>
      <c r="SPD176" s="36"/>
      <c r="SPE176" s="36"/>
      <c r="SPF176" s="36"/>
      <c r="SPG176" s="36"/>
      <c r="SPH176" s="36"/>
      <c r="SPI176" s="36"/>
      <c r="SPJ176" s="36"/>
      <c r="SPK176" s="36"/>
      <c r="SPL176" s="36"/>
      <c r="SPM176" s="36"/>
      <c r="SPN176" s="36"/>
      <c r="SPO176" s="36"/>
      <c r="SPP176" s="36"/>
      <c r="SPQ176" s="36"/>
      <c r="SPR176" s="36"/>
      <c r="SPS176" s="36"/>
      <c r="SPT176" s="36"/>
      <c r="SPU176" s="36"/>
      <c r="SPV176" s="36"/>
      <c r="SPW176" s="36"/>
      <c r="SPX176" s="36"/>
      <c r="SPY176" s="36"/>
      <c r="SPZ176" s="36"/>
      <c r="SQA176" s="36"/>
      <c r="SQB176" s="36"/>
      <c r="SQC176" s="36"/>
      <c r="SQD176" s="36"/>
      <c r="SQE176" s="36"/>
      <c r="SQF176" s="36"/>
      <c r="SQG176" s="36"/>
      <c r="SQH176" s="36"/>
      <c r="SQI176" s="36"/>
      <c r="SQJ176" s="36"/>
      <c r="SQK176" s="36"/>
      <c r="SQL176" s="36"/>
      <c r="SQM176" s="36"/>
      <c r="SQN176" s="36"/>
      <c r="SQO176" s="36"/>
      <c r="SQP176" s="36"/>
      <c r="SQQ176" s="36"/>
      <c r="SQR176" s="36"/>
      <c r="SQS176" s="36"/>
      <c r="SQT176" s="36"/>
      <c r="SQU176" s="36"/>
      <c r="SQV176" s="36"/>
      <c r="SQW176" s="36"/>
      <c r="SQX176" s="36"/>
      <c r="SQY176" s="36"/>
      <c r="SQZ176" s="36"/>
      <c r="SRA176" s="36"/>
      <c r="SRB176" s="36"/>
      <c r="SRC176" s="36"/>
      <c r="SRD176" s="36"/>
      <c r="SRE176" s="36"/>
      <c r="SRF176" s="36"/>
      <c r="SRG176" s="36"/>
      <c r="SRH176" s="36"/>
      <c r="SRI176" s="36"/>
      <c r="SRJ176" s="36"/>
      <c r="SRK176" s="36"/>
      <c r="SRL176" s="36"/>
      <c r="SRM176" s="36"/>
      <c r="SRN176" s="36"/>
      <c r="SRO176" s="36"/>
      <c r="SRP176" s="36"/>
      <c r="SRQ176" s="36"/>
      <c r="SRR176" s="36"/>
      <c r="SRS176" s="36"/>
      <c r="SRT176" s="36"/>
      <c r="SRU176" s="36"/>
      <c r="SRV176" s="36"/>
      <c r="SRW176" s="36"/>
      <c r="SRX176" s="36"/>
      <c r="SRY176" s="36"/>
      <c r="SRZ176" s="36"/>
      <c r="SSA176" s="36"/>
      <c r="SSB176" s="36"/>
      <c r="SSC176" s="36"/>
      <c r="SSD176" s="36"/>
      <c r="SSE176" s="36"/>
      <c r="SSF176" s="36"/>
      <c r="SSG176" s="36"/>
      <c r="SSH176" s="36"/>
      <c r="SSI176" s="36"/>
      <c r="SSJ176" s="36"/>
      <c r="SSK176" s="36"/>
      <c r="SSL176" s="36"/>
      <c r="SSM176" s="36"/>
      <c r="SSN176" s="36"/>
      <c r="SSO176" s="36"/>
      <c r="SSP176" s="36"/>
      <c r="SSQ176" s="36"/>
      <c r="SSR176" s="36"/>
      <c r="SSS176" s="36"/>
      <c r="SST176" s="36"/>
      <c r="SSU176" s="36"/>
      <c r="SSV176" s="36"/>
      <c r="SSW176" s="36"/>
      <c r="SSX176" s="36"/>
      <c r="SSY176" s="36"/>
      <c r="SSZ176" s="36"/>
      <c r="STA176" s="36"/>
      <c r="STB176" s="36"/>
      <c r="STC176" s="36"/>
      <c r="STD176" s="36"/>
      <c r="STE176" s="36"/>
      <c r="STF176" s="36"/>
      <c r="STG176" s="36"/>
      <c r="STH176" s="36"/>
      <c r="STI176" s="36"/>
      <c r="STJ176" s="36"/>
      <c r="STK176" s="36"/>
      <c r="STL176" s="36"/>
      <c r="STM176" s="36"/>
      <c r="STN176" s="36"/>
      <c r="STO176" s="36"/>
      <c r="STP176" s="36"/>
      <c r="STQ176" s="36"/>
      <c r="STR176" s="36"/>
      <c r="STS176" s="36"/>
      <c r="STT176" s="36"/>
      <c r="STU176" s="36"/>
      <c r="STV176" s="36"/>
      <c r="STW176" s="36"/>
      <c r="STX176" s="36"/>
      <c r="STY176" s="36"/>
      <c r="STZ176" s="36"/>
      <c r="SUA176" s="36"/>
      <c r="SUB176" s="36"/>
      <c r="SUC176" s="36"/>
      <c r="SUD176" s="36"/>
      <c r="SUE176" s="36"/>
      <c r="SUF176" s="36"/>
      <c r="SUG176" s="36"/>
      <c r="SUH176" s="36"/>
      <c r="SUI176" s="36"/>
      <c r="SUJ176" s="36"/>
      <c r="SUK176" s="36"/>
      <c r="SUL176" s="36"/>
      <c r="SUM176" s="36"/>
      <c r="SUN176" s="36"/>
      <c r="SUO176" s="36"/>
      <c r="SUP176" s="36"/>
      <c r="SUQ176" s="36"/>
      <c r="SUR176" s="36"/>
      <c r="SUS176" s="36"/>
      <c r="SUT176" s="36"/>
      <c r="SUU176" s="36"/>
      <c r="SUV176" s="36"/>
      <c r="SUW176" s="36"/>
      <c r="SUX176" s="36"/>
      <c r="SUY176" s="36"/>
      <c r="SUZ176" s="36"/>
      <c r="SVA176" s="36"/>
      <c r="SVB176" s="36"/>
      <c r="SVC176" s="36"/>
      <c r="SVD176" s="36"/>
      <c r="SVE176" s="36"/>
      <c r="SVF176" s="36"/>
      <c r="SVG176" s="36"/>
      <c r="SVH176" s="36"/>
      <c r="SVI176" s="36"/>
      <c r="SVJ176" s="36"/>
      <c r="SVK176" s="36"/>
      <c r="SVL176" s="36"/>
      <c r="SVM176" s="36"/>
      <c r="SVN176" s="36"/>
      <c r="SVO176" s="36"/>
      <c r="SVP176" s="36"/>
      <c r="SVQ176" s="36"/>
      <c r="SVR176" s="36"/>
      <c r="SVS176" s="36"/>
      <c r="SVT176" s="36"/>
      <c r="SVU176" s="36"/>
      <c r="SVV176" s="36"/>
      <c r="SVW176" s="36"/>
      <c r="SVX176" s="36"/>
      <c r="SVY176" s="36"/>
      <c r="SVZ176" s="36"/>
      <c r="SWA176" s="36"/>
      <c r="SWB176" s="36"/>
      <c r="SWC176" s="36"/>
      <c r="SWD176" s="36"/>
      <c r="SWE176" s="36"/>
      <c r="SWF176" s="36"/>
      <c r="SWG176" s="36"/>
      <c r="SWH176" s="36"/>
      <c r="SWI176" s="36"/>
      <c r="SWJ176" s="36"/>
      <c r="SWK176" s="36"/>
      <c r="SWL176" s="36"/>
      <c r="SWM176" s="36"/>
      <c r="SWN176" s="36"/>
      <c r="SWO176" s="36"/>
      <c r="SWP176" s="36"/>
      <c r="SWQ176" s="36"/>
      <c r="SWR176" s="36"/>
      <c r="SWS176" s="36"/>
      <c r="SWT176" s="36"/>
      <c r="SWU176" s="36"/>
      <c r="SWV176" s="36"/>
      <c r="SWW176" s="36"/>
      <c r="SWX176" s="36"/>
      <c r="SWY176" s="36"/>
      <c r="SWZ176" s="36"/>
      <c r="SXA176" s="36"/>
      <c r="SXB176" s="36"/>
      <c r="SXC176" s="36"/>
      <c r="SXD176" s="36"/>
      <c r="SXE176" s="36"/>
      <c r="SXF176" s="36"/>
      <c r="SXG176" s="36"/>
      <c r="SXH176" s="36"/>
      <c r="SXI176" s="36"/>
      <c r="SXJ176" s="36"/>
      <c r="SXK176" s="36"/>
      <c r="SXL176" s="36"/>
      <c r="SXM176" s="36"/>
      <c r="SXN176" s="36"/>
      <c r="SXO176" s="36"/>
      <c r="SXP176" s="36"/>
      <c r="SXQ176" s="36"/>
      <c r="SXR176" s="36"/>
      <c r="SXS176" s="36"/>
      <c r="SXT176" s="36"/>
      <c r="SXU176" s="36"/>
      <c r="SXV176" s="36"/>
      <c r="SXW176" s="36"/>
      <c r="SXX176" s="36"/>
      <c r="SXY176" s="36"/>
      <c r="SXZ176" s="36"/>
      <c r="SYA176" s="36"/>
      <c r="SYB176" s="36"/>
      <c r="SYC176" s="36"/>
      <c r="SYD176" s="36"/>
      <c r="SYE176" s="36"/>
      <c r="SYF176" s="36"/>
      <c r="SYG176" s="36"/>
      <c r="SYH176" s="36"/>
      <c r="SYI176" s="36"/>
      <c r="SYJ176" s="36"/>
      <c r="SYK176" s="36"/>
      <c r="SYL176" s="36"/>
      <c r="SYM176" s="36"/>
      <c r="SYN176" s="36"/>
      <c r="SYO176" s="36"/>
      <c r="SYP176" s="36"/>
      <c r="SYQ176" s="36"/>
      <c r="SYR176" s="36"/>
      <c r="SYS176" s="36"/>
      <c r="SYT176" s="36"/>
      <c r="SYU176" s="36"/>
      <c r="SYV176" s="36"/>
      <c r="SYW176" s="36"/>
      <c r="SYX176" s="36"/>
      <c r="SYY176" s="36"/>
      <c r="SYZ176" s="36"/>
      <c r="SZA176" s="36"/>
      <c r="SZB176" s="36"/>
      <c r="SZC176" s="36"/>
      <c r="SZD176" s="36"/>
      <c r="SZE176" s="36"/>
      <c r="SZF176" s="36"/>
      <c r="SZG176" s="36"/>
      <c r="SZH176" s="36"/>
      <c r="SZI176" s="36"/>
      <c r="SZJ176" s="36"/>
      <c r="SZK176" s="36"/>
      <c r="SZL176" s="36"/>
      <c r="SZM176" s="36"/>
      <c r="SZN176" s="36"/>
      <c r="SZO176" s="36"/>
      <c r="SZP176" s="36"/>
      <c r="SZQ176" s="36"/>
      <c r="SZR176" s="36"/>
      <c r="SZS176" s="36"/>
      <c r="SZT176" s="36"/>
      <c r="SZU176" s="36"/>
      <c r="SZV176" s="36"/>
      <c r="SZW176" s="36"/>
      <c r="SZX176" s="36"/>
      <c r="SZY176" s="36"/>
      <c r="SZZ176" s="36"/>
      <c r="TAA176" s="36"/>
      <c r="TAB176" s="36"/>
      <c r="TAC176" s="36"/>
      <c r="TAD176" s="36"/>
      <c r="TAE176" s="36"/>
      <c r="TAF176" s="36"/>
      <c r="TAG176" s="36"/>
      <c r="TAH176" s="36"/>
      <c r="TAI176" s="36"/>
      <c r="TAJ176" s="36"/>
      <c r="TAK176" s="36"/>
      <c r="TAL176" s="36"/>
      <c r="TAM176" s="36"/>
      <c r="TAN176" s="36"/>
      <c r="TAO176" s="36"/>
      <c r="TAP176" s="36"/>
      <c r="TAQ176" s="36"/>
      <c r="TAR176" s="36"/>
      <c r="TAS176" s="36"/>
      <c r="TAT176" s="36"/>
      <c r="TAU176" s="36"/>
      <c r="TAV176" s="36"/>
      <c r="TAW176" s="36"/>
      <c r="TAX176" s="36"/>
      <c r="TAY176" s="36"/>
      <c r="TAZ176" s="36"/>
      <c r="TBA176" s="36"/>
      <c r="TBB176" s="36"/>
      <c r="TBC176" s="36"/>
      <c r="TBD176" s="36"/>
      <c r="TBE176" s="36"/>
      <c r="TBF176" s="36"/>
      <c r="TBG176" s="36"/>
      <c r="TBH176" s="36"/>
      <c r="TBI176" s="36"/>
      <c r="TBJ176" s="36"/>
      <c r="TBK176" s="36"/>
      <c r="TBL176" s="36"/>
      <c r="TBM176" s="36"/>
      <c r="TBN176" s="36"/>
      <c r="TBO176" s="36"/>
      <c r="TBP176" s="36"/>
      <c r="TBQ176" s="36"/>
      <c r="TBR176" s="36"/>
      <c r="TBS176" s="36"/>
      <c r="TBT176" s="36"/>
      <c r="TBU176" s="36"/>
      <c r="TBV176" s="36"/>
      <c r="TBW176" s="36"/>
      <c r="TBX176" s="36"/>
      <c r="TBY176" s="36"/>
      <c r="TBZ176" s="36"/>
      <c r="TCA176" s="36"/>
      <c r="TCB176" s="36"/>
      <c r="TCC176" s="36"/>
      <c r="TCD176" s="36"/>
      <c r="TCE176" s="36"/>
      <c r="TCF176" s="36"/>
      <c r="TCG176" s="36"/>
      <c r="TCH176" s="36"/>
      <c r="TCI176" s="36"/>
      <c r="TCJ176" s="36"/>
      <c r="TCK176" s="36"/>
      <c r="TCL176" s="36"/>
      <c r="TCM176" s="36"/>
      <c r="TCN176" s="36"/>
      <c r="TCO176" s="36"/>
      <c r="TCP176" s="36"/>
      <c r="TCQ176" s="36"/>
      <c r="TCR176" s="36"/>
      <c r="TCS176" s="36"/>
      <c r="TCT176" s="36"/>
      <c r="TCU176" s="36"/>
      <c r="TCV176" s="36"/>
      <c r="TCW176" s="36"/>
      <c r="TCX176" s="36"/>
      <c r="TCY176" s="36"/>
      <c r="TCZ176" s="36"/>
      <c r="TDA176" s="36"/>
      <c r="TDB176" s="36"/>
      <c r="TDC176" s="36"/>
      <c r="TDD176" s="36"/>
      <c r="TDE176" s="36"/>
      <c r="TDF176" s="36"/>
      <c r="TDG176" s="36"/>
      <c r="TDH176" s="36"/>
      <c r="TDI176" s="36"/>
      <c r="TDJ176" s="36"/>
      <c r="TDK176" s="36"/>
      <c r="TDL176" s="36"/>
      <c r="TDM176" s="36"/>
      <c r="TDN176" s="36"/>
      <c r="TDO176" s="36"/>
      <c r="TDP176" s="36"/>
      <c r="TDQ176" s="36"/>
      <c r="TDR176" s="36"/>
      <c r="TDS176" s="36"/>
      <c r="TDT176" s="36"/>
      <c r="TDU176" s="36"/>
      <c r="TDV176" s="36"/>
      <c r="TDW176" s="36"/>
      <c r="TDX176" s="36"/>
      <c r="TDY176" s="36"/>
      <c r="TDZ176" s="36"/>
      <c r="TEA176" s="36"/>
      <c r="TEB176" s="36"/>
      <c r="TEC176" s="36"/>
      <c r="TED176" s="36"/>
      <c r="TEE176" s="36"/>
      <c r="TEF176" s="36"/>
      <c r="TEG176" s="36"/>
      <c r="TEH176" s="36"/>
      <c r="TEI176" s="36"/>
      <c r="TEJ176" s="36"/>
      <c r="TEK176" s="36"/>
      <c r="TEL176" s="36"/>
      <c r="TEM176" s="36"/>
      <c r="TEN176" s="36"/>
      <c r="TEO176" s="36"/>
      <c r="TEP176" s="36"/>
      <c r="TEQ176" s="36"/>
      <c r="TER176" s="36"/>
      <c r="TES176" s="36"/>
      <c r="TET176" s="36"/>
      <c r="TEU176" s="36"/>
      <c r="TEV176" s="36"/>
      <c r="TEW176" s="36"/>
      <c r="TEX176" s="36"/>
      <c r="TEY176" s="36"/>
      <c r="TEZ176" s="36"/>
      <c r="TFA176" s="36"/>
      <c r="TFB176" s="36"/>
      <c r="TFC176" s="36"/>
      <c r="TFD176" s="36"/>
      <c r="TFE176" s="36"/>
      <c r="TFF176" s="36"/>
      <c r="TFG176" s="36"/>
      <c r="TFH176" s="36"/>
      <c r="TFI176" s="36"/>
      <c r="TFJ176" s="36"/>
      <c r="TFK176" s="36"/>
      <c r="TFL176" s="36"/>
      <c r="TFM176" s="36"/>
      <c r="TFN176" s="36"/>
      <c r="TFO176" s="36"/>
      <c r="TFP176" s="36"/>
      <c r="TFQ176" s="36"/>
      <c r="TFR176" s="36"/>
      <c r="TFS176" s="36"/>
      <c r="TFT176" s="36"/>
      <c r="TFU176" s="36"/>
      <c r="TFV176" s="36"/>
      <c r="TFW176" s="36"/>
      <c r="TFX176" s="36"/>
      <c r="TFY176" s="36"/>
      <c r="TFZ176" s="36"/>
      <c r="TGA176" s="36"/>
      <c r="TGB176" s="36"/>
      <c r="TGC176" s="36"/>
      <c r="TGD176" s="36"/>
      <c r="TGE176" s="36"/>
      <c r="TGF176" s="36"/>
      <c r="TGG176" s="36"/>
      <c r="TGH176" s="36"/>
      <c r="TGI176" s="36"/>
      <c r="TGJ176" s="36"/>
      <c r="TGK176" s="36"/>
      <c r="TGL176" s="36"/>
      <c r="TGM176" s="36"/>
      <c r="TGN176" s="36"/>
      <c r="TGO176" s="36"/>
      <c r="TGP176" s="36"/>
      <c r="TGQ176" s="36"/>
      <c r="TGR176" s="36"/>
      <c r="TGS176" s="36"/>
      <c r="TGT176" s="36"/>
      <c r="TGU176" s="36"/>
      <c r="TGV176" s="36"/>
      <c r="TGW176" s="36"/>
      <c r="TGX176" s="36"/>
      <c r="TGY176" s="36"/>
      <c r="TGZ176" s="36"/>
      <c r="THA176" s="36"/>
      <c r="THB176" s="36"/>
      <c r="THC176" s="36"/>
      <c r="THD176" s="36"/>
      <c r="THE176" s="36"/>
      <c r="THF176" s="36"/>
      <c r="THG176" s="36"/>
      <c r="THH176" s="36"/>
      <c r="THI176" s="36"/>
      <c r="THJ176" s="36"/>
      <c r="THK176" s="36"/>
      <c r="THL176" s="36"/>
      <c r="THM176" s="36"/>
      <c r="THN176" s="36"/>
      <c r="THO176" s="36"/>
      <c r="THP176" s="36"/>
      <c r="THQ176" s="36"/>
      <c r="THR176" s="36"/>
      <c r="THS176" s="36"/>
      <c r="THT176" s="36"/>
      <c r="THU176" s="36"/>
      <c r="THV176" s="36"/>
      <c r="THW176" s="36"/>
      <c r="THX176" s="36"/>
      <c r="THY176" s="36"/>
      <c r="THZ176" s="36"/>
      <c r="TIA176" s="36"/>
      <c r="TIB176" s="36"/>
      <c r="TIC176" s="36"/>
      <c r="TID176" s="36"/>
      <c r="TIE176" s="36"/>
      <c r="TIF176" s="36"/>
      <c r="TIG176" s="36"/>
      <c r="TIH176" s="36"/>
      <c r="TII176" s="36"/>
      <c r="TIJ176" s="36"/>
      <c r="TIK176" s="36"/>
      <c r="TIL176" s="36"/>
      <c r="TIM176" s="36"/>
      <c r="TIN176" s="36"/>
      <c r="TIO176" s="36"/>
      <c r="TIP176" s="36"/>
      <c r="TIQ176" s="36"/>
      <c r="TIR176" s="36"/>
      <c r="TIS176" s="36"/>
      <c r="TIT176" s="36"/>
      <c r="TIU176" s="36"/>
      <c r="TIV176" s="36"/>
      <c r="TIW176" s="36"/>
      <c r="TIX176" s="36"/>
      <c r="TIY176" s="36"/>
      <c r="TIZ176" s="36"/>
      <c r="TJA176" s="36"/>
      <c r="TJB176" s="36"/>
      <c r="TJC176" s="36"/>
      <c r="TJD176" s="36"/>
      <c r="TJE176" s="36"/>
      <c r="TJF176" s="36"/>
      <c r="TJG176" s="36"/>
      <c r="TJH176" s="36"/>
      <c r="TJI176" s="36"/>
      <c r="TJJ176" s="36"/>
      <c r="TJK176" s="36"/>
      <c r="TJL176" s="36"/>
      <c r="TJM176" s="36"/>
      <c r="TJN176" s="36"/>
      <c r="TJO176" s="36"/>
      <c r="TJP176" s="36"/>
      <c r="TJQ176" s="36"/>
      <c r="TJR176" s="36"/>
      <c r="TJS176" s="36"/>
      <c r="TJT176" s="36"/>
      <c r="TJU176" s="36"/>
      <c r="TJV176" s="36"/>
      <c r="TJW176" s="36"/>
      <c r="TJX176" s="36"/>
      <c r="TJY176" s="36"/>
      <c r="TJZ176" s="36"/>
      <c r="TKA176" s="36"/>
      <c r="TKB176" s="36"/>
      <c r="TKC176" s="36"/>
      <c r="TKD176" s="36"/>
      <c r="TKE176" s="36"/>
      <c r="TKF176" s="36"/>
      <c r="TKG176" s="36"/>
      <c r="TKH176" s="36"/>
      <c r="TKI176" s="36"/>
      <c r="TKJ176" s="36"/>
      <c r="TKK176" s="36"/>
      <c r="TKL176" s="36"/>
      <c r="TKM176" s="36"/>
      <c r="TKN176" s="36"/>
      <c r="TKO176" s="36"/>
      <c r="TKP176" s="36"/>
      <c r="TKQ176" s="36"/>
      <c r="TKR176" s="36"/>
      <c r="TKS176" s="36"/>
      <c r="TKT176" s="36"/>
      <c r="TKU176" s="36"/>
      <c r="TKV176" s="36"/>
      <c r="TKW176" s="36"/>
      <c r="TKX176" s="36"/>
      <c r="TKY176" s="36"/>
      <c r="TKZ176" s="36"/>
      <c r="TLA176" s="36"/>
      <c r="TLB176" s="36"/>
      <c r="TLC176" s="36"/>
      <c r="TLD176" s="36"/>
      <c r="TLE176" s="36"/>
      <c r="TLF176" s="36"/>
      <c r="TLG176" s="36"/>
      <c r="TLH176" s="36"/>
      <c r="TLI176" s="36"/>
      <c r="TLJ176" s="36"/>
      <c r="TLK176" s="36"/>
      <c r="TLL176" s="36"/>
      <c r="TLM176" s="36"/>
      <c r="TLN176" s="36"/>
      <c r="TLO176" s="36"/>
      <c r="TLP176" s="36"/>
      <c r="TLQ176" s="36"/>
      <c r="TLR176" s="36"/>
      <c r="TLS176" s="36"/>
      <c r="TLT176" s="36"/>
      <c r="TLU176" s="36"/>
      <c r="TLV176" s="36"/>
      <c r="TLW176" s="36"/>
      <c r="TLX176" s="36"/>
      <c r="TLY176" s="36"/>
      <c r="TLZ176" s="36"/>
      <c r="TMA176" s="36"/>
      <c r="TMB176" s="36"/>
      <c r="TMC176" s="36"/>
      <c r="TMD176" s="36"/>
      <c r="TME176" s="36"/>
      <c r="TMF176" s="36"/>
      <c r="TMG176" s="36"/>
      <c r="TMH176" s="36"/>
      <c r="TMI176" s="36"/>
      <c r="TMJ176" s="36"/>
      <c r="TMK176" s="36"/>
      <c r="TML176" s="36"/>
      <c r="TMM176" s="36"/>
      <c r="TMN176" s="36"/>
      <c r="TMO176" s="36"/>
      <c r="TMP176" s="36"/>
      <c r="TMQ176" s="36"/>
      <c r="TMR176" s="36"/>
      <c r="TMS176" s="36"/>
      <c r="TMT176" s="36"/>
      <c r="TMU176" s="36"/>
      <c r="TMV176" s="36"/>
      <c r="TMW176" s="36"/>
      <c r="TMX176" s="36"/>
      <c r="TMY176" s="36"/>
      <c r="TMZ176" s="36"/>
      <c r="TNA176" s="36"/>
      <c r="TNB176" s="36"/>
      <c r="TNC176" s="36"/>
      <c r="TND176" s="36"/>
      <c r="TNE176" s="36"/>
      <c r="TNF176" s="36"/>
      <c r="TNG176" s="36"/>
      <c r="TNH176" s="36"/>
      <c r="TNI176" s="36"/>
      <c r="TNJ176" s="36"/>
      <c r="TNK176" s="36"/>
      <c r="TNL176" s="36"/>
      <c r="TNM176" s="36"/>
      <c r="TNN176" s="36"/>
      <c r="TNO176" s="36"/>
      <c r="TNP176" s="36"/>
      <c r="TNQ176" s="36"/>
      <c r="TNR176" s="36"/>
      <c r="TNS176" s="36"/>
      <c r="TNT176" s="36"/>
      <c r="TNU176" s="36"/>
      <c r="TNV176" s="36"/>
      <c r="TNW176" s="36"/>
      <c r="TNX176" s="36"/>
      <c r="TNY176" s="36"/>
      <c r="TNZ176" s="36"/>
      <c r="TOA176" s="36"/>
      <c r="TOB176" s="36"/>
      <c r="TOC176" s="36"/>
      <c r="TOD176" s="36"/>
      <c r="TOE176" s="36"/>
      <c r="TOF176" s="36"/>
      <c r="TOG176" s="36"/>
      <c r="TOH176" s="36"/>
      <c r="TOI176" s="36"/>
      <c r="TOJ176" s="36"/>
      <c r="TOK176" s="36"/>
      <c r="TOL176" s="36"/>
      <c r="TOM176" s="36"/>
      <c r="TON176" s="36"/>
      <c r="TOO176" s="36"/>
      <c r="TOP176" s="36"/>
      <c r="TOQ176" s="36"/>
      <c r="TOR176" s="36"/>
      <c r="TOS176" s="36"/>
      <c r="TOT176" s="36"/>
      <c r="TOU176" s="36"/>
      <c r="TOV176" s="36"/>
      <c r="TOW176" s="36"/>
      <c r="TOX176" s="36"/>
      <c r="TOY176" s="36"/>
      <c r="TOZ176" s="36"/>
      <c r="TPA176" s="36"/>
      <c r="TPB176" s="36"/>
      <c r="TPC176" s="36"/>
      <c r="TPD176" s="36"/>
      <c r="TPE176" s="36"/>
      <c r="TPF176" s="36"/>
      <c r="TPG176" s="36"/>
      <c r="TPH176" s="36"/>
      <c r="TPI176" s="36"/>
      <c r="TPJ176" s="36"/>
      <c r="TPK176" s="36"/>
      <c r="TPL176" s="36"/>
      <c r="TPM176" s="36"/>
      <c r="TPN176" s="36"/>
      <c r="TPO176" s="36"/>
      <c r="TPP176" s="36"/>
      <c r="TPQ176" s="36"/>
      <c r="TPR176" s="36"/>
      <c r="TPS176" s="36"/>
      <c r="TPT176" s="36"/>
      <c r="TPU176" s="36"/>
      <c r="TPV176" s="36"/>
      <c r="TPW176" s="36"/>
      <c r="TPX176" s="36"/>
      <c r="TPY176" s="36"/>
      <c r="TPZ176" s="36"/>
      <c r="TQA176" s="36"/>
      <c r="TQB176" s="36"/>
      <c r="TQC176" s="36"/>
      <c r="TQD176" s="36"/>
      <c r="TQE176" s="36"/>
      <c r="TQF176" s="36"/>
      <c r="TQG176" s="36"/>
      <c r="TQH176" s="36"/>
      <c r="TQI176" s="36"/>
      <c r="TQJ176" s="36"/>
      <c r="TQK176" s="36"/>
      <c r="TQL176" s="36"/>
      <c r="TQM176" s="36"/>
      <c r="TQN176" s="36"/>
      <c r="TQO176" s="36"/>
      <c r="TQP176" s="36"/>
      <c r="TQQ176" s="36"/>
      <c r="TQR176" s="36"/>
      <c r="TQS176" s="36"/>
      <c r="TQT176" s="36"/>
      <c r="TQU176" s="36"/>
      <c r="TQV176" s="36"/>
      <c r="TQW176" s="36"/>
      <c r="TQX176" s="36"/>
      <c r="TQY176" s="36"/>
      <c r="TQZ176" s="36"/>
      <c r="TRA176" s="36"/>
      <c r="TRB176" s="36"/>
      <c r="TRC176" s="36"/>
      <c r="TRD176" s="36"/>
      <c r="TRE176" s="36"/>
      <c r="TRF176" s="36"/>
      <c r="TRG176" s="36"/>
      <c r="TRH176" s="36"/>
      <c r="TRI176" s="36"/>
      <c r="TRJ176" s="36"/>
      <c r="TRK176" s="36"/>
      <c r="TRL176" s="36"/>
      <c r="TRM176" s="36"/>
      <c r="TRN176" s="36"/>
      <c r="TRO176" s="36"/>
      <c r="TRP176" s="36"/>
      <c r="TRQ176" s="36"/>
      <c r="TRR176" s="36"/>
      <c r="TRS176" s="36"/>
      <c r="TRT176" s="36"/>
      <c r="TRU176" s="36"/>
      <c r="TRV176" s="36"/>
      <c r="TRW176" s="36"/>
      <c r="TRX176" s="36"/>
      <c r="TRY176" s="36"/>
      <c r="TRZ176" s="36"/>
      <c r="TSA176" s="36"/>
      <c r="TSB176" s="36"/>
      <c r="TSC176" s="36"/>
      <c r="TSD176" s="36"/>
      <c r="TSE176" s="36"/>
      <c r="TSF176" s="36"/>
      <c r="TSG176" s="36"/>
      <c r="TSH176" s="36"/>
      <c r="TSI176" s="36"/>
      <c r="TSJ176" s="36"/>
      <c r="TSK176" s="36"/>
      <c r="TSL176" s="36"/>
      <c r="TSM176" s="36"/>
      <c r="TSN176" s="36"/>
      <c r="TSO176" s="36"/>
      <c r="TSP176" s="36"/>
      <c r="TSQ176" s="36"/>
      <c r="TSR176" s="36"/>
      <c r="TSS176" s="36"/>
      <c r="TST176" s="36"/>
      <c r="TSU176" s="36"/>
      <c r="TSV176" s="36"/>
      <c r="TSW176" s="36"/>
      <c r="TSX176" s="36"/>
      <c r="TSY176" s="36"/>
      <c r="TSZ176" s="36"/>
      <c r="TTA176" s="36"/>
      <c r="TTB176" s="36"/>
      <c r="TTC176" s="36"/>
      <c r="TTD176" s="36"/>
      <c r="TTE176" s="36"/>
      <c r="TTF176" s="36"/>
      <c r="TTG176" s="36"/>
      <c r="TTH176" s="36"/>
      <c r="TTI176" s="36"/>
      <c r="TTJ176" s="36"/>
      <c r="TTK176" s="36"/>
      <c r="TTL176" s="36"/>
      <c r="TTM176" s="36"/>
      <c r="TTN176" s="36"/>
      <c r="TTO176" s="36"/>
      <c r="TTP176" s="36"/>
      <c r="TTQ176" s="36"/>
      <c r="TTR176" s="36"/>
      <c r="TTS176" s="36"/>
      <c r="TTT176" s="36"/>
      <c r="TTU176" s="36"/>
      <c r="TTV176" s="36"/>
      <c r="TTW176" s="36"/>
      <c r="TTX176" s="36"/>
      <c r="TTY176" s="36"/>
      <c r="TTZ176" s="36"/>
      <c r="TUA176" s="36"/>
      <c r="TUB176" s="36"/>
      <c r="TUC176" s="36"/>
      <c r="TUD176" s="36"/>
      <c r="TUE176" s="36"/>
      <c r="TUF176" s="36"/>
      <c r="TUG176" s="36"/>
      <c r="TUH176" s="36"/>
      <c r="TUI176" s="36"/>
      <c r="TUJ176" s="36"/>
      <c r="TUK176" s="36"/>
      <c r="TUL176" s="36"/>
      <c r="TUM176" s="36"/>
      <c r="TUN176" s="36"/>
      <c r="TUO176" s="36"/>
      <c r="TUP176" s="36"/>
      <c r="TUQ176" s="36"/>
      <c r="TUR176" s="36"/>
      <c r="TUS176" s="36"/>
      <c r="TUT176" s="36"/>
      <c r="TUU176" s="36"/>
      <c r="TUV176" s="36"/>
      <c r="TUW176" s="36"/>
      <c r="TUX176" s="36"/>
      <c r="TUY176" s="36"/>
      <c r="TUZ176" s="36"/>
      <c r="TVA176" s="36"/>
      <c r="TVB176" s="36"/>
      <c r="TVC176" s="36"/>
      <c r="TVD176" s="36"/>
      <c r="TVE176" s="36"/>
      <c r="TVF176" s="36"/>
      <c r="TVG176" s="36"/>
      <c r="TVH176" s="36"/>
      <c r="TVI176" s="36"/>
      <c r="TVJ176" s="36"/>
      <c r="TVK176" s="36"/>
      <c r="TVL176" s="36"/>
      <c r="TVM176" s="36"/>
      <c r="TVN176" s="36"/>
      <c r="TVO176" s="36"/>
      <c r="TVP176" s="36"/>
      <c r="TVQ176" s="36"/>
      <c r="TVR176" s="36"/>
      <c r="TVS176" s="36"/>
      <c r="TVT176" s="36"/>
      <c r="TVU176" s="36"/>
      <c r="TVV176" s="36"/>
      <c r="TVW176" s="36"/>
      <c r="TVX176" s="36"/>
      <c r="TVY176" s="36"/>
      <c r="TVZ176" s="36"/>
      <c r="TWA176" s="36"/>
      <c r="TWB176" s="36"/>
      <c r="TWC176" s="36"/>
      <c r="TWD176" s="36"/>
      <c r="TWE176" s="36"/>
      <c r="TWF176" s="36"/>
      <c r="TWG176" s="36"/>
      <c r="TWH176" s="36"/>
      <c r="TWI176" s="36"/>
      <c r="TWJ176" s="36"/>
      <c r="TWK176" s="36"/>
      <c r="TWL176" s="36"/>
      <c r="TWM176" s="36"/>
      <c r="TWN176" s="36"/>
      <c r="TWO176" s="36"/>
      <c r="TWP176" s="36"/>
      <c r="TWQ176" s="36"/>
      <c r="TWR176" s="36"/>
      <c r="TWS176" s="36"/>
      <c r="TWT176" s="36"/>
      <c r="TWU176" s="36"/>
      <c r="TWV176" s="36"/>
      <c r="TWW176" s="36"/>
      <c r="TWX176" s="36"/>
      <c r="TWY176" s="36"/>
      <c r="TWZ176" s="36"/>
      <c r="TXA176" s="36"/>
      <c r="TXB176" s="36"/>
      <c r="TXC176" s="36"/>
      <c r="TXD176" s="36"/>
      <c r="TXE176" s="36"/>
      <c r="TXF176" s="36"/>
      <c r="TXG176" s="36"/>
      <c r="TXH176" s="36"/>
      <c r="TXI176" s="36"/>
      <c r="TXJ176" s="36"/>
      <c r="TXK176" s="36"/>
      <c r="TXL176" s="36"/>
      <c r="TXM176" s="36"/>
      <c r="TXN176" s="36"/>
      <c r="TXO176" s="36"/>
      <c r="TXP176" s="36"/>
      <c r="TXQ176" s="36"/>
      <c r="TXR176" s="36"/>
      <c r="TXS176" s="36"/>
      <c r="TXT176" s="36"/>
      <c r="TXU176" s="36"/>
      <c r="TXV176" s="36"/>
      <c r="TXW176" s="36"/>
      <c r="TXX176" s="36"/>
      <c r="TXY176" s="36"/>
      <c r="TXZ176" s="36"/>
      <c r="TYA176" s="36"/>
      <c r="TYB176" s="36"/>
      <c r="TYC176" s="36"/>
      <c r="TYD176" s="36"/>
      <c r="TYE176" s="36"/>
      <c r="TYF176" s="36"/>
      <c r="TYG176" s="36"/>
      <c r="TYH176" s="36"/>
      <c r="TYI176" s="36"/>
      <c r="TYJ176" s="36"/>
      <c r="TYK176" s="36"/>
      <c r="TYL176" s="36"/>
      <c r="TYM176" s="36"/>
      <c r="TYN176" s="36"/>
      <c r="TYO176" s="36"/>
      <c r="TYP176" s="36"/>
      <c r="TYQ176" s="36"/>
      <c r="TYR176" s="36"/>
      <c r="TYS176" s="36"/>
      <c r="TYT176" s="36"/>
      <c r="TYU176" s="36"/>
      <c r="TYV176" s="36"/>
      <c r="TYW176" s="36"/>
      <c r="TYX176" s="36"/>
      <c r="TYY176" s="36"/>
      <c r="TYZ176" s="36"/>
      <c r="TZA176" s="36"/>
      <c r="TZB176" s="36"/>
      <c r="TZC176" s="36"/>
      <c r="TZD176" s="36"/>
      <c r="TZE176" s="36"/>
      <c r="TZF176" s="36"/>
      <c r="TZG176" s="36"/>
      <c r="TZH176" s="36"/>
      <c r="TZI176" s="36"/>
      <c r="TZJ176" s="36"/>
      <c r="TZK176" s="36"/>
      <c r="TZL176" s="36"/>
      <c r="TZM176" s="36"/>
      <c r="TZN176" s="36"/>
      <c r="TZO176" s="36"/>
      <c r="TZP176" s="36"/>
      <c r="TZQ176" s="36"/>
      <c r="TZR176" s="36"/>
      <c r="TZS176" s="36"/>
      <c r="TZT176" s="36"/>
      <c r="TZU176" s="36"/>
      <c r="TZV176" s="36"/>
      <c r="TZW176" s="36"/>
      <c r="TZX176" s="36"/>
      <c r="TZY176" s="36"/>
      <c r="TZZ176" s="36"/>
      <c r="UAA176" s="36"/>
      <c r="UAB176" s="36"/>
      <c r="UAC176" s="36"/>
      <c r="UAD176" s="36"/>
      <c r="UAE176" s="36"/>
      <c r="UAF176" s="36"/>
      <c r="UAG176" s="36"/>
      <c r="UAH176" s="36"/>
      <c r="UAI176" s="36"/>
      <c r="UAJ176" s="36"/>
      <c r="UAK176" s="36"/>
      <c r="UAL176" s="36"/>
      <c r="UAM176" s="36"/>
      <c r="UAN176" s="36"/>
      <c r="UAO176" s="36"/>
      <c r="UAP176" s="36"/>
      <c r="UAQ176" s="36"/>
      <c r="UAR176" s="36"/>
      <c r="UAS176" s="36"/>
      <c r="UAT176" s="36"/>
      <c r="UAU176" s="36"/>
      <c r="UAV176" s="36"/>
      <c r="UAW176" s="36"/>
      <c r="UAX176" s="36"/>
      <c r="UAY176" s="36"/>
      <c r="UAZ176" s="36"/>
      <c r="UBA176" s="36"/>
      <c r="UBB176" s="36"/>
      <c r="UBC176" s="36"/>
      <c r="UBD176" s="36"/>
      <c r="UBE176" s="36"/>
      <c r="UBF176" s="36"/>
      <c r="UBG176" s="36"/>
      <c r="UBH176" s="36"/>
      <c r="UBI176" s="36"/>
      <c r="UBJ176" s="36"/>
      <c r="UBK176" s="36"/>
      <c r="UBL176" s="36"/>
      <c r="UBM176" s="36"/>
      <c r="UBN176" s="36"/>
      <c r="UBO176" s="36"/>
      <c r="UBP176" s="36"/>
      <c r="UBQ176" s="36"/>
      <c r="UBR176" s="36"/>
      <c r="UBS176" s="36"/>
      <c r="UBT176" s="36"/>
      <c r="UBU176" s="36"/>
      <c r="UBV176" s="36"/>
      <c r="UBW176" s="36"/>
      <c r="UBX176" s="36"/>
      <c r="UBY176" s="36"/>
      <c r="UBZ176" s="36"/>
      <c r="UCA176" s="36"/>
      <c r="UCB176" s="36"/>
      <c r="UCC176" s="36"/>
      <c r="UCD176" s="36"/>
      <c r="UCE176" s="36"/>
      <c r="UCF176" s="36"/>
      <c r="UCG176" s="36"/>
      <c r="UCH176" s="36"/>
      <c r="UCI176" s="36"/>
      <c r="UCJ176" s="36"/>
      <c r="UCK176" s="36"/>
      <c r="UCL176" s="36"/>
      <c r="UCM176" s="36"/>
      <c r="UCN176" s="36"/>
      <c r="UCO176" s="36"/>
      <c r="UCP176" s="36"/>
      <c r="UCQ176" s="36"/>
      <c r="UCR176" s="36"/>
      <c r="UCS176" s="36"/>
      <c r="UCT176" s="36"/>
      <c r="UCU176" s="36"/>
      <c r="UCV176" s="36"/>
      <c r="UCW176" s="36"/>
      <c r="UCX176" s="36"/>
      <c r="UCY176" s="36"/>
      <c r="UCZ176" s="36"/>
      <c r="UDA176" s="36"/>
      <c r="UDB176" s="36"/>
      <c r="UDC176" s="36"/>
      <c r="UDD176" s="36"/>
      <c r="UDE176" s="36"/>
      <c r="UDF176" s="36"/>
      <c r="UDG176" s="36"/>
      <c r="UDH176" s="36"/>
      <c r="UDI176" s="36"/>
      <c r="UDJ176" s="36"/>
      <c r="UDK176" s="36"/>
      <c r="UDL176" s="36"/>
      <c r="UDM176" s="36"/>
      <c r="UDN176" s="36"/>
      <c r="UDO176" s="36"/>
      <c r="UDP176" s="36"/>
      <c r="UDQ176" s="36"/>
      <c r="UDR176" s="36"/>
      <c r="UDS176" s="36"/>
      <c r="UDT176" s="36"/>
      <c r="UDU176" s="36"/>
      <c r="UDV176" s="36"/>
      <c r="UDW176" s="36"/>
      <c r="UDX176" s="36"/>
      <c r="UDY176" s="36"/>
      <c r="UDZ176" s="36"/>
      <c r="UEA176" s="36"/>
      <c r="UEB176" s="36"/>
      <c r="UEC176" s="36"/>
      <c r="UED176" s="36"/>
      <c r="UEE176" s="36"/>
      <c r="UEF176" s="36"/>
      <c r="UEG176" s="36"/>
      <c r="UEH176" s="36"/>
      <c r="UEI176" s="36"/>
      <c r="UEJ176" s="36"/>
      <c r="UEK176" s="36"/>
      <c r="UEL176" s="36"/>
      <c r="UEM176" s="36"/>
      <c r="UEN176" s="36"/>
      <c r="UEO176" s="36"/>
      <c r="UEP176" s="36"/>
      <c r="UEQ176" s="36"/>
      <c r="UER176" s="36"/>
      <c r="UES176" s="36"/>
      <c r="UET176" s="36"/>
      <c r="UEU176" s="36"/>
      <c r="UEV176" s="36"/>
      <c r="UEW176" s="36"/>
      <c r="UEX176" s="36"/>
      <c r="UEY176" s="36"/>
      <c r="UEZ176" s="36"/>
      <c r="UFA176" s="36"/>
      <c r="UFB176" s="36"/>
      <c r="UFC176" s="36"/>
      <c r="UFD176" s="36"/>
      <c r="UFE176" s="36"/>
      <c r="UFF176" s="36"/>
      <c r="UFG176" s="36"/>
      <c r="UFH176" s="36"/>
      <c r="UFI176" s="36"/>
      <c r="UFJ176" s="36"/>
      <c r="UFK176" s="36"/>
      <c r="UFL176" s="36"/>
      <c r="UFM176" s="36"/>
      <c r="UFN176" s="36"/>
      <c r="UFO176" s="36"/>
      <c r="UFP176" s="36"/>
      <c r="UFQ176" s="36"/>
      <c r="UFR176" s="36"/>
      <c r="UFS176" s="36"/>
      <c r="UFT176" s="36"/>
      <c r="UFU176" s="36"/>
      <c r="UFV176" s="36"/>
      <c r="UFW176" s="36"/>
      <c r="UFX176" s="36"/>
      <c r="UFY176" s="36"/>
      <c r="UFZ176" s="36"/>
      <c r="UGA176" s="36"/>
      <c r="UGB176" s="36"/>
      <c r="UGC176" s="36"/>
      <c r="UGD176" s="36"/>
      <c r="UGE176" s="36"/>
      <c r="UGF176" s="36"/>
      <c r="UGG176" s="36"/>
      <c r="UGH176" s="36"/>
      <c r="UGI176" s="36"/>
      <c r="UGJ176" s="36"/>
      <c r="UGK176" s="36"/>
      <c r="UGL176" s="36"/>
      <c r="UGM176" s="36"/>
      <c r="UGN176" s="36"/>
      <c r="UGO176" s="36"/>
      <c r="UGP176" s="36"/>
      <c r="UGQ176" s="36"/>
      <c r="UGR176" s="36"/>
      <c r="UGS176" s="36"/>
      <c r="UGT176" s="36"/>
      <c r="UGU176" s="36"/>
      <c r="UGV176" s="36"/>
      <c r="UGW176" s="36"/>
      <c r="UGX176" s="36"/>
      <c r="UGY176" s="36"/>
      <c r="UGZ176" s="36"/>
      <c r="UHA176" s="36"/>
      <c r="UHB176" s="36"/>
      <c r="UHC176" s="36"/>
      <c r="UHD176" s="36"/>
      <c r="UHE176" s="36"/>
      <c r="UHF176" s="36"/>
      <c r="UHG176" s="36"/>
      <c r="UHH176" s="36"/>
      <c r="UHI176" s="36"/>
      <c r="UHJ176" s="36"/>
      <c r="UHK176" s="36"/>
      <c r="UHL176" s="36"/>
      <c r="UHM176" s="36"/>
      <c r="UHN176" s="36"/>
      <c r="UHO176" s="36"/>
      <c r="UHP176" s="36"/>
      <c r="UHQ176" s="36"/>
      <c r="UHR176" s="36"/>
      <c r="UHS176" s="36"/>
      <c r="UHT176" s="36"/>
      <c r="UHU176" s="36"/>
      <c r="UHV176" s="36"/>
      <c r="UHW176" s="36"/>
      <c r="UHX176" s="36"/>
      <c r="UHY176" s="36"/>
      <c r="UHZ176" s="36"/>
      <c r="UIA176" s="36"/>
      <c r="UIB176" s="36"/>
      <c r="UIC176" s="36"/>
      <c r="UID176" s="36"/>
      <c r="UIE176" s="36"/>
      <c r="UIF176" s="36"/>
      <c r="UIG176" s="36"/>
      <c r="UIH176" s="36"/>
      <c r="UII176" s="36"/>
      <c r="UIJ176" s="36"/>
      <c r="UIK176" s="36"/>
      <c r="UIL176" s="36"/>
      <c r="UIM176" s="36"/>
      <c r="UIN176" s="36"/>
      <c r="UIO176" s="36"/>
      <c r="UIP176" s="36"/>
      <c r="UIQ176" s="36"/>
      <c r="UIR176" s="36"/>
      <c r="UIS176" s="36"/>
      <c r="UIT176" s="36"/>
      <c r="UIU176" s="36"/>
      <c r="UIV176" s="36"/>
      <c r="UIW176" s="36"/>
      <c r="UIX176" s="36"/>
      <c r="UIY176" s="36"/>
      <c r="UIZ176" s="36"/>
      <c r="UJA176" s="36"/>
      <c r="UJB176" s="36"/>
      <c r="UJC176" s="36"/>
      <c r="UJD176" s="36"/>
      <c r="UJE176" s="36"/>
      <c r="UJF176" s="36"/>
      <c r="UJG176" s="36"/>
      <c r="UJH176" s="36"/>
      <c r="UJI176" s="36"/>
      <c r="UJJ176" s="36"/>
      <c r="UJK176" s="36"/>
      <c r="UJL176" s="36"/>
      <c r="UJM176" s="36"/>
      <c r="UJN176" s="36"/>
      <c r="UJO176" s="36"/>
      <c r="UJP176" s="36"/>
      <c r="UJQ176" s="36"/>
      <c r="UJR176" s="36"/>
      <c r="UJS176" s="36"/>
      <c r="UJT176" s="36"/>
      <c r="UJU176" s="36"/>
      <c r="UJV176" s="36"/>
      <c r="UJW176" s="36"/>
      <c r="UJX176" s="36"/>
      <c r="UJY176" s="36"/>
      <c r="UJZ176" s="36"/>
      <c r="UKA176" s="36"/>
      <c r="UKB176" s="36"/>
      <c r="UKC176" s="36"/>
      <c r="UKD176" s="36"/>
      <c r="UKE176" s="36"/>
      <c r="UKF176" s="36"/>
      <c r="UKG176" s="36"/>
      <c r="UKH176" s="36"/>
      <c r="UKI176" s="36"/>
      <c r="UKJ176" s="36"/>
      <c r="UKK176" s="36"/>
      <c r="UKL176" s="36"/>
      <c r="UKM176" s="36"/>
      <c r="UKN176" s="36"/>
      <c r="UKO176" s="36"/>
      <c r="UKP176" s="36"/>
      <c r="UKQ176" s="36"/>
      <c r="UKR176" s="36"/>
      <c r="UKS176" s="36"/>
      <c r="UKT176" s="36"/>
      <c r="UKU176" s="36"/>
      <c r="UKV176" s="36"/>
      <c r="UKW176" s="36"/>
      <c r="UKX176" s="36"/>
      <c r="UKY176" s="36"/>
      <c r="UKZ176" s="36"/>
      <c r="ULA176" s="36"/>
      <c r="ULB176" s="36"/>
      <c r="ULC176" s="36"/>
      <c r="ULD176" s="36"/>
      <c r="ULE176" s="36"/>
      <c r="ULF176" s="36"/>
      <c r="ULG176" s="36"/>
      <c r="ULH176" s="36"/>
      <c r="ULI176" s="36"/>
      <c r="ULJ176" s="36"/>
      <c r="ULK176" s="36"/>
      <c r="ULL176" s="36"/>
      <c r="ULM176" s="36"/>
      <c r="ULN176" s="36"/>
      <c r="ULO176" s="36"/>
      <c r="ULP176" s="36"/>
      <c r="ULQ176" s="36"/>
      <c r="ULR176" s="36"/>
      <c r="ULS176" s="36"/>
      <c r="ULT176" s="36"/>
      <c r="ULU176" s="36"/>
      <c r="ULV176" s="36"/>
      <c r="ULW176" s="36"/>
      <c r="ULX176" s="36"/>
      <c r="ULY176" s="36"/>
      <c r="ULZ176" s="36"/>
      <c r="UMA176" s="36"/>
      <c r="UMB176" s="36"/>
      <c r="UMC176" s="36"/>
      <c r="UMD176" s="36"/>
      <c r="UME176" s="36"/>
      <c r="UMF176" s="36"/>
      <c r="UMG176" s="36"/>
      <c r="UMH176" s="36"/>
      <c r="UMI176" s="36"/>
      <c r="UMJ176" s="36"/>
      <c r="UMK176" s="36"/>
      <c r="UML176" s="36"/>
      <c r="UMM176" s="36"/>
      <c r="UMN176" s="36"/>
      <c r="UMO176" s="36"/>
      <c r="UMP176" s="36"/>
      <c r="UMQ176" s="36"/>
      <c r="UMR176" s="36"/>
      <c r="UMS176" s="36"/>
      <c r="UMT176" s="36"/>
      <c r="UMU176" s="36"/>
      <c r="UMV176" s="36"/>
      <c r="UMW176" s="36"/>
      <c r="UMX176" s="36"/>
      <c r="UMY176" s="36"/>
      <c r="UMZ176" s="36"/>
      <c r="UNA176" s="36"/>
      <c r="UNB176" s="36"/>
      <c r="UNC176" s="36"/>
      <c r="UND176" s="36"/>
      <c r="UNE176" s="36"/>
      <c r="UNF176" s="36"/>
      <c r="UNG176" s="36"/>
      <c r="UNH176" s="36"/>
      <c r="UNI176" s="36"/>
      <c r="UNJ176" s="36"/>
      <c r="UNK176" s="36"/>
      <c r="UNL176" s="36"/>
      <c r="UNM176" s="36"/>
      <c r="UNN176" s="36"/>
      <c r="UNO176" s="36"/>
      <c r="UNP176" s="36"/>
      <c r="UNQ176" s="36"/>
      <c r="UNR176" s="36"/>
      <c r="UNS176" s="36"/>
      <c r="UNT176" s="36"/>
      <c r="UNU176" s="36"/>
      <c r="UNV176" s="36"/>
      <c r="UNW176" s="36"/>
      <c r="UNX176" s="36"/>
      <c r="UNY176" s="36"/>
      <c r="UNZ176" s="36"/>
      <c r="UOA176" s="36"/>
      <c r="UOB176" s="36"/>
      <c r="UOC176" s="36"/>
      <c r="UOD176" s="36"/>
      <c r="UOE176" s="36"/>
      <c r="UOF176" s="36"/>
      <c r="UOG176" s="36"/>
      <c r="UOH176" s="36"/>
      <c r="UOI176" s="36"/>
      <c r="UOJ176" s="36"/>
      <c r="UOK176" s="36"/>
      <c r="UOL176" s="36"/>
      <c r="UOM176" s="36"/>
      <c r="UON176" s="36"/>
      <c r="UOO176" s="36"/>
      <c r="UOP176" s="36"/>
      <c r="UOQ176" s="36"/>
      <c r="UOR176" s="36"/>
      <c r="UOS176" s="36"/>
      <c r="UOT176" s="36"/>
      <c r="UOU176" s="36"/>
      <c r="UOV176" s="36"/>
      <c r="UOW176" s="36"/>
      <c r="UOX176" s="36"/>
      <c r="UOY176" s="36"/>
      <c r="UOZ176" s="36"/>
      <c r="UPA176" s="36"/>
      <c r="UPB176" s="36"/>
      <c r="UPC176" s="36"/>
      <c r="UPD176" s="36"/>
      <c r="UPE176" s="36"/>
      <c r="UPF176" s="36"/>
      <c r="UPG176" s="36"/>
      <c r="UPH176" s="36"/>
      <c r="UPI176" s="36"/>
      <c r="UPJ176" s="36"/>
      <c r="UPK176" s="36"/>
      <c r="UPL176" s="36"/>
      <c r="UPM176" s="36"/>
      <c r="UPN176" s="36"/>
      <c r="UPO176" s="36"/>
      <c r="UPP176" s="36"/>
      <c r="UPQ176" s="36"/>
      <c r="UPR176" s="36"/>
      <c r="UPS176" s="36"/>
      <c r="UPT176" s="36"/>
      <c r="UPU176" s="36"/>
      <c r="UPV176" s="36"/>
      <c r="UPW176" s="36"/>
      <c r="UPX176" s="36"/>
      <c r="UPY176" s="36"/>
      <c r="UPZ176" s="36"/>
      <c r="UQA176" s="36"/>
      <c r="UQB176" s="36"/>
      <c r="UQC176" s="36"/>
      <c r="UQD176" s="36"/>
      <c r="UQE176" s="36"/>
      <c r="UQF176" s="36"/>
      <c r="UQG176" s="36"/>
      <c r="UQH176" s="36"/>
      <c r="UQI176" s="36"/>
      <c r="UQJ176" s="36"/>
      <c r="UQK176" s="36"/>
      <c r="UQL176" s="36"/>
      <c r="UQM176" s="36"/>
      <c r="UQN176" s="36"/>
      <c r="UQO176" s="36"/>
      <c r="UQP176" s="36"/>
      <c r="UQQ176" s="36"/>
      <c r="UQR176" s="36"/>
      <c r="UQS176" s="36"/>
      <c r="UQT176" s="36"/>
      <c r="UQU176" s="36"/>
      <c r="UQV176" s="36"/>
      <c r="UQW176" s="36"/>
      <c r="UQX176" s="36"/>
      <c r="UQY176" s="36"/>
      <c r="UQZ176" s="36"/>
      <c r="URA176" s="36"/>
      <c r="URB176" s="36"/>
      <c r="URC176" s="36"/>
      <c r="URD176" s="36"/>
      <c r="URE176" s="36"/>
      <c r="URF176" s="36"/>
      <c r="URG176" s="36"/>
      <c r="URH176" s="36"/>
      <c r="URI176" s="36"/>
      <c r="URJ176" s="36"/>
      <c r="URK176" s="36"/>
      <c r="URL176" s="36"/>
      <c r="URM176" s="36"/>
      <c r="URN176" s="36"/>
      <c r="URO176" s="36"/>
      <c r="URP176" s="36"/>
      <c r="URQ176" s="36"/>
      <c r="URR176" s="36"/>
      <c r="URS176" s="36"/>
      <c r="URT176" s="36"/>
      <c r="URU176" s="36"/>
      <c r="URV176" s="36"/>
      <c r="URW176" s="36"/>
      <c r="URX176" s="36"/>
      <c r="URY176" s="36"/>
      <c r="URZ176" s="36"/>
      <c r="USA176" s="36"/>
      <c r="USB176" s="36"/>
      <c r="USC176" s="36"/>
      <c r="USD176" s="36"/>
      <c r="USE176" s="36"/>
      <c r="USF176" s="36"/>
      <c r="USG176" s="36"/>
      <c r="USH176" s="36"/>
      <c r="USI176" s="36"/>
      <c r="USJ176" s="36"/>
      <c r="USK176" s="36"/>
      <c r="USL176" s="36"/>
      <c r="USM176" s="36"/>
      <c r="USN176" s="36"/>
      <c r="USO176" s="36"/>
      <c r="USP176" s="36"/>
      <c r="USQ176" s="36"/>
      <c r="USR176" s="36"/>
      <c r="USS176" s="36"/>
      <c r="UST176" s="36"/>
      <c r="USU176" s="36"/>
      <c r="USV176" s="36"/>
      <c r="USW176" s="36"/>
      <c r="USX176" s="36"/>
      <c r="USY176" s="36"/>
      <c r="USZ176" s="36"/>
      <c r="UTA176" s="36"/>
      <c r="UTB176" s="36"/>
      <c r="UTC176" s="36"/>
      <c r="UTD176" s="36"/>
      <c r="UTE176" s="36"/>
      <c r="UTF176" s="36"/>
      <c r="UTG176" s="36"/>
      <c r="UTH176" s="36"/>
      <c r="UTI176" s="36"/>
      <c r="UTJ176" s="36"/>
      <c r="UTK176" s="36"/>
      <c r="UTL176" s="36"/>
      <c r="UTM176" s="36"/>
      <c r="UTN176" s="36"/>
      <c r="UTO176" s="36"/>
      <c r="UTP176" s="36"/>
      <c r="UTQ176" s="36"/>
      <c r="UTR176" s="36"/>
      <c r="UTS176" s="36"/>
      <c r="UTT176" s="36"/>
      <c r="UTU176" s="36"/>
      <c r="UTV176" s="36"/>
      <c r="UTW176" s="36"/>
      <c r="UTX176" s="36"/>
      <c r="UTY176" s="36"/>
      <c r="UTZ176" s="36"/>
      <c r="UUA176" s="36"/>
      <c r="UUB176" s="36"/>
      <c r="UUC176" s="36"/>
      <c r="UUD176" s="36"/>
      <c r="UUE176" s="36"/>
      <c r="UUF176" s="36"/>
      <c r="UUG176" s="36"/>
      <c r="UUH176" s="36"/>
      <c r="UUI176" s="36"/>
      <c r="UUJ176" s="36"/>
      <c r="UUK176" s="36"/>
      <c r="UUL176" s="36"/>
      <c r="UUM176" s="36"/>
      <c r="UUN176" s="36"/>
      <c r="UUO176" s="36"/>
      <c r="UUP176" s="36"/>
      <c r="UUQ176" s="36"/>
      <c r="UUR176" s="36"/>
      <c r="UUS176" s="36"/>
      <c r="UUT176" s="36"/>
      <c r="UUU176" s="36"/>
      <c r="UUV176" s="36"/>
      <c r="UUW176" s="36"/>
      <c r="UUX176" s="36"/>
      <c r="UUY176" s="36"/>
      <c r="UUZ176" s="36"/>
      <c r="UVA176" s="36"/>
      <c r="UVB176" s="36"/>
      <c r="UVC176" s="36"/>
      <c r="UVD176" s="36"/>
      <c r="UVE176" s="36"/>
      <c r="UVF176" s="36"/>
      <c r="UVG176" s="36"/>
      <c r="UVH176" s="36"/>
      <c r="UVI176" s="36"/>
      <c r="UVJ176" s="36"/>
      <c r="UVK176" s="36"/>
      <c r="UVL176" s="36"/>
      <c r="UVM176" s="36"/>
      <c r="UVN176" s="36"/>
      <c r="UVO176" s="36"/>
      <c r="UVP176" s="36"/>
      <c r="UVQ176" s="36"/>
      <c r="UVR176" s="36"/>
      <c r="UVS176" s="36"/>
      <c r="UVT176" s="36"/>
      <c r="UVU176" s="36"/>
      <c r="UVV176" s="36"/>
      <c r="UVW176" s="36"/>
      <c r="UVX176" s="36"/>
      <c r="UVY176" s="36"/>
      <c r="UVZ176" s="36"/>
      <c r="UWA176" s="36"/>
      <c r="UWB176" s="36"/>
      <c r="UWC176" s="36"/>
      <c r="UWD176" s="36"/>
      <c r="UWE176" s="36"/>
      <c r="UWF176" s="36"/>
      <c r="UWG176" s="36"/>
      <c r="UWH176" s="36"/>
      <c r="UWI176" s="36"/>
      <c r="UWJ176" s="36"/>
      <c r="UWK176" s="36"/>
      <c r="UWL176" s="36"/>
      <c r="UWM176" s="36"/>
      <c r="UWN176" s="36"/>
      <c r="UWO176" s="36"/>
      <c r="UWP176" s="36"/>
      <c r="UWQ176" s="36"/>
      <c r="UWR176" s="36"/>
      <c r="UWS176" s="36"/>
      <c r="UWT176" s="36"/>
      <c r="UWU176" s="36"/>
      <c r="UWV176" s="36"/>
      <c r="UWW176" s="36"/>
      <c r="UWX176" s="36"/>
      <c r="UWY176" s="36"/>
      <c r="UWZ176" s="36"/>
      <c r="UXA176" s="36"/>
      <c r="UXB176" s="36"/>
      <c r="UXC176" s="36"/>
      <c r="UXD176" s="36"/>
      <c r="UXE176" s="36"/>
      <c r="UXF176" s="36"/>
      <c r="UXG176" s="36"/>
      <c r="UXH176" s="36"/>
      <c r="UXI176" s="36"/>
      <c r="UXJ176" s="36"/>
      <c r="UXK176" s="36"/>
      <c r="UXL176" s="36"/>
      <c r="UXM176" s="36"/>
      <c r="UXN176" s="36"/>
      <c r="UXO176" s="36"/>
      <c r="UXP176" s="36"/>
      <c r="UXQ176" s="36"/>
      <c r="UXR176" s="36"/>
      <c r="UXS176" s="36"/>
      <c r="UXT176" s="36"/>
      <c r="UXU176" s="36"/>
      <c r="UXV176" s="36"/>
      <c r="UXW176" s="36"/>
      <c r="UXX176" s="36"/>
      <c r="UXY176" s="36"/>
      <c r="UXZ176" s="36"/>
      <c r="UYA176" s="36"/>
      <c r="UYB176" s="36"/>
      <c r="UYC176" s="36"/>
      <c r="UYD176" s="36"/>
      <c r="UYE176" s="36"/>
      <c r="UYF176" s="36"/>
      <c r="UYG176" s="36"/>
      <c r="UYH176" s="36"/>
      <c r="UYI176" s="36"/>
      <c r="UYJ176" s="36"/>
      <c r="UYK176" s="36"/>
      <c r="UYL176" s="36"/>
      <c r="UYM176" s="36"/>
      <c r="UYN176" s="36"/>
      <c r="UYO176" s="36"/>
      <c r="UYP176" s="36"/>
      <c r="UYQ176" s="36"/>
      <c r="UYR176" s="36"/>
      <c r="UYS176" s="36"/>
      <c r="UYT176" s="36"/>
      <c r="UYU176" s="36"/>
      <c r="UYV176" s="36"/>
      <c r="UYW176" s="36"/>
      <c r="UYX176" s="36"/>
      <c r="UYY176" s="36"/>
      <c r="UYZ176" s="36"/>
      <c r="UZA176" s="36"/>
      <c r="UZB176" s="36"/>
      <c r="UZC176" s="36"/>
      <c r="UZD176" s="36"/>
      <c r="UZE176" s="36"/>
      <c r="UZF176" s="36"/>
      <c r="UZG176" s="36"/>
      <c r="UZH176" s="36"/>
      <c r="UZI176" s="36"/>
      <c r="UZJ176" s="36"/>
      <c r="UZK176" s="36"/>
      <c r="UZL176" s="36"/>
      <c r="UZM176" s="36"/>
      <c r="UZN176" s="36"/>
      <c r="UZO176" s="36"/>
      <c r="UZP176" s="36"/>
      <c r="UZQ176" s="36"/>
      <c r="UZR176" s="36"/>
      <c r="UZS176" s="36"/>
      <c r="UZT176" s="36"/>
      <c r="UZU176" s="36"/>
      <c r="UZV176" s="36"/>
      <c r="UZW176" s="36"/>
      <c r="UZX176" s="36"/>
      <c r="UZY176" s="36"/>
      <c r="UZZ176" s="36"/>
      <c r="VAA176" s="36"/>
      <c r="VAB176" s="36"/>
      <c r="VAC176" s="36"/>
      <c r="VAD176" s="36"/>
      <c r="VAE176" s="36"/>
      <c r="VAF176" s="36"/>
      <c r="VAG176" s="36"/>
      <c r="VAH176" s="36"/>
      <c r="VAI176" s="36"/>
      <c r="VAJ176" s="36"/>
      <c r="VAK176" s="36"/>
      <c r="VAL176" s="36"/>
      <c r="VAM176" s="36"/>
      <c r="VAN176" s="36"/>
      <c r="VAO176" s="36"/>
      <c r="VAP176" s="36"/>
      <c r="VAQ176" s="36"/>
      <c r="VAR176" s="36"/>
      <c r="VAS176" s="36"/>
      <c r="VAT176" s="36"/>
      <c r="VAU176" s="36"/>
      <c r="VAV176" s="36"/>
      <c r="VAW176" s="36"/>
      <c r="VAX176" s="36"/>
      <c r="VAY176" s="36"/>
      <c r="VAZ176" s="36"/>
      <c r="VBA176" s="36"/>
      <c r="VBB176" s="36"/>
      <c r="VBC176" s="36"/>
      <c r="VBD176" s="36"/>
      <c r="VBE176" s="36"/>
      <c r="VBF176" s="36"/>
      <c r="VBG176" s="36"/>
      <c r="VBH176" s="36"/>
      <c r="VBI176" s="36"/>
      <c r="VBJ176" s="36"/>
      <c r="VBK176" s="36"/>
      <c r="VBL176" s="36"/>
      <c r="VBM176" s="36"/>
      <c r="VBN176" s="36"/>
      <c r="VBO176" s="36"/>
      <c r="VBP176" s="36"/>
      <c r="VBQ176" s="36"/>
      <c r="VBR176" s="36"/>
      <c r="VBS176" s="36"/>
      <c r="VBT176" s="36"/>
      <c r="VBU176" s="36"/>
      <c r="VBV176" s="36"/>
      <c r="VBW176" s="36"/>
      <c r="VBX176" s="36"/>
      <c r="VBY176" s="36"/>
      <c r="VBZ176" s="36"/>
      <c r="VCA176" s="36"/>
      <c r="VCB176" s="36"/>
      <c r="VCC176" s="36"/>
      <c r="VCD176" s="36"/>
      <c r="VCE176" s="36"/>
      <c r="VCF176" s="36"/>
      <c r="VCG176" s="36"/>
      <c r="VCH176" s="36"/>
      <c r="VCI176" s="36"/>
      <c r="VCJ176" s="36"/>
      <c r="VCK176" s="36"/>
      <c r="VCL176" s="36"/>
      <c r="VCM176" s="36"/>
      <c r="VCN176" s="36"/>
      <c r="VCO176" s="36"/>
      <c r="VCP176" s="36"/>
      <c r="VCQ176" s="36"/>
      <c r="VCR176" s="36"/>
      <c r="VCS176" s="36"/>
      <c r="VCT176" s="36"/>
      <c r="VCU176" s="36"/>
      <c r="VCV176" s="36"/>
      <c r="VCW176" s="36"/>
      <c r="VCX176" s="36"/>
      <c r="VCY176" s="36"/>
      <c r="VCZ176" s="36"/>
      <c r="VDA176" s="36"/>
      <c r="VDB176" s="36"/>
      <c r="VDC176" s="36"/>
      <c r="VDD176" s="36"/>
      <c r="VDE176" s="36"/>
      <c r="VDF176" s="36"/>
      <c r="VDG176" s="36"/>
      <c r="VDH176" s="36"/>
      <c r="VDI176" s="36"/>
      <c r="VDJ176" s="36"/>
      <c r="VDK176" s="36"/>
      <c r="VDL176" s="36"/>
      <c r="VDM176" s="36"/>
      <c r="VDN176" s="36"/>
      <c r="VDO176" s="36"/>
      <c r="VDP176" s="36"/>
      <c r="VDQ176" s="36"/>
      <c r="VDR176" s="36"/>
      <c r="VDS176" s="36"/>
      <c r="VDT176" s="36"/>
      <c r="VDU176" s="36"/>
      <c r="VDV176" s="36"/>
      <c r="VDW176" s="36"/>
      <c r="VDX176" s="36"/>
      <c r="VDY176" s="36"/>
      <c r="VDZ176" s="36"/>
      <c r="VEA176" s="36"/>
      <c r="VEB176" s="36"/>
      <c r="VEC176" s="36"/>
      <c r="VED176" s="36"/>
      <c r="VEE176" s="36"/>
      <c r="VEF176" s="36"/>
      <c r="VEG176" s="36"/>
      <c r="VEH176" s="36"/>
      <c r="VEI176" s="36"/>
      <c r="VEJ176" s="36"/>
      <c r="VEK176" s="36"/>
      <c r="VEL176" s="36"/>
      <c r="VEM176" s="36"/>
      <c r="VEN176" s="36"/>
      <c r="VEO176" s="36"/>
      <c r="VEP176" s="36"/>
      <c r="VEQ176" s="36"/>
      <c r="VER176" s="36"/>
      <c r="VES176" s="36"/>
      <c r="VET176" s="36"/>
      <c r="VEU176" s="36"/>
      <c r="VEV176" s="36"/>
      <c r="VEW176" s="36"/>
      <c r="VEX176" s="36"/>
      <c r="VEY176" s="36"/>
      <c r="VEZ176" s="36"/>
      <c r="VFA176" s="36"/>
      <c r="VFB176" s="36"/>
      <c r="VFC176" s="36"/>
      <c r="VFD176" s="36"/>
      <c r="VFE176" s="36"/>
      <c r="VFF176" s="36"/>
      <c r="VFG176" s="36"/>
      <c r="VFH176" s="36"/>
      <c r="VFI176" s="36"/>
      <c r="VFJ176" s="36"/>
      <c r="VFK176" s="36"/>
      <c r="VFL176" s="36"/>
      <c r="VFM176" s="36"/>
      <c r="VFN176" s="36"/>
      <c r="VFO176" s="36"/>
      <c r="VFP176" s="36"/>
      <c r="VFQ176" s="36"/>
      <c r="VFR176" s="36"/>
      <c r="VFS176" s="36"/>
      <c r="VFT176" s="36"/>
      <c r="VFU176" s="36"/>
      <c r="VFV176" s="36"/>
      <c r="VFW176" s="36"/>
      <c r="VFX176" s="36"/>
      <c r="VFY176" s="36"/>
      <c r="VFZ176" s="36"/>
      <c r="VGA176" s="36"/>
      <c r="VGB176" s="36"/>
      <c r="VGC176" s="36"/>
      <c r="VGD176" s="36"/>
      <c r="VGE176" s="36"/>
      <c r="VGF176" s="36"/>
      <c r="VGG176" s="36"/>
      <c r="VGH176" s="36"/>
      <c r="VGI176" s="36"/>
      <c r="VGJ176" s="36"/>
      <c r="VGK176" s="36"/>
      <c r="VGL176" s="36"/>
      <c r="VGM176" s="36"/>
      <c r="VGN176" s="36"/>
      <c r="VGO176" s="36"/>
      <c r="VGP176" s="36"/>
      <c r="VGQ176" s="36"/>
      <c r="VGR176" s="36"/>
      <c r="VGS176" s="36"/>
      <c r="VGT176" s="36"/>
      <c r="VGU176" s="36"/>
      <c r="VGV176" s="36"/>
      <c r="VGW176" s="36"/>
      <c r="VGX176" s="36"/>
      <c r="VGY176" s="36"/>
      <c r="VGZ176" s="36"/>
      <c r="VHA176" s="36"/>
      <c r="VHB176" s="36"/>
      <c r="VHC176" s="36"/>
      <c r="VHD176" s="36"/>
      <c r="VHE176" s="36"/>
      <c r="VHF176" s="36"/>
      <c r="VHG176" s="36"/>
      <c r="VHH176" s="36"/>
      <c r="VHI176" s="36"/>
      <c r="VHJ176" s="36"/>
      <c r="VHK176" s="36"/>
      <c r="VHL176" s="36"/>
      <c r="VHM176" s="36"/>
      <c r="VHN176" s="36"/>
      <c r="VHO176" s="36"/>
      <c r="VHP176" s="36"/>
      <c r="VHQ176" s="36"/>
      <c r="VHR176" s="36"/>
      <c r="VHS176" s="36"/>
      <c r="VHT176" s="36"/>
      <c r="VHU176" s="36"/>
      <c r="VHV176" s="36"/>
      <c r="VHW176" s="36"/>
      <c r="VHX176" s="36"/>
      <c r="VHY176" s="36"/>
      <c r="VHZ176" s="36"/>
      <c r="VIA176" s="36"/>
      <c r="VIB176" s="36"/>
      <c r="VIC176" s="36"/>
      <c r="VID176" s="36"/>
      <c r="VIE176" s="36"/>
      <c r="VIF176" s="36"/>
      <c r="VIG176" s="36"/>
      <c r="VIH176" s="36"/>
      <c r="VII176" s="36"/>
      <c r="VIJ176" s="36"/>
      <c r="VIK176" s="36"/>
      <c r="VIL176" s="36"/>
      <c r="VIM176" s="36"/>
      <c r="VIN176" s="36"/>
      <c r="VIO176" s="36"/>
      <c r="VIP176" s="36"/>
      <c r="VIQ176" s="36"/>
      <c r="VIR176" s="36"/>
      <c r="VIS176" s="36"/>
      <c r="VIT176" s="36"/>
      <c r="VIU176" s="36"/>
      <c r="VIV176" s="36"/>
      <c r="VIW176" s="36"/>
      <c r="VIX176" s="36"/>
      <c r="VIY176" s="36"/>
      <c r="VIZ176" s="36"/>
      <c r="VJA176" s="36"/>
      <c r="VJB176" s="36"/>
      <c r="VJC176" s="36"/>
      <c r="VJD176" s="36"/>
      <c r="VJE176" s="36"/>
      <c r="VJF176" s="36"/>
      <c r="VJG176" s="36"/>
      <c r="VJH176" s="36"/>
      <c r="VJI176" s="36"/>
      <c r="VJJ176" s="36"/>
      <c r="VJK176" s="36"/>
      <c r="VJL176" s="36"/>
      <c r="VJM176" s="36"/>
      <c r="VJN176" s="36"/>
      <c r="VJO176" s="36"/>
      <c r="VJP176" s="36"/>
      <c r="VJQ176" s="36"/>
      <c r="VJR176" s="36"/>
      <c r="VJS176" s="36"/>
      <c r="VJT176" s="36"/>
      <c r="VJU176" s="36"/>
      <c r="VJV176" s="36"/>
      <c r="VJW176" s="36"/>
      <c r="VJX176" s="36"/>
      <c r="VJY176" s="36"/>
      <c r="VJZ176" s="36"/>
      <c r="VKA176" s="36"/>
      <c r="VKB176" s="36"/>
      <c r="VKC176" s="36"/>
      <c r="VKD176" s="36"/>
      <c r="VKE176" s="36"/>
      <c r="VKF176" s="36"/>
      <c r="VKG176" s="36"/>
      <c r="VKH176" s="36"/>
      <c r="VKI176" s="36"/>
      <c r="VKJ176" s="36"/>
      <c r="VKK176" s="36"/>
      <c r="VKL176" s="36"/>
      <c r="VKM176" s="36"/>
      <c r="VKN176" s="36"/>
      <c r="VKO176" s="36"/>
      <c r="VKP176" s="36"/>
      <c r="VKQ176" s="36"/>
      <c r="VKR176" s="36"/>
      <c r="VKS176" s="36"/>
      <c r="VKT176" s="36"/>
      <c r="VKU176" s="36"/>
      <c r="VKV176" s="36"/>
      <c r="VKW176" s="36"/>
      <c r="VKX176" s="36"/>
      <c r="VKY176" s="36"/>
      <c r="VKZ176" s="36"/>
      <c r="VLA176" s="36"/>
      <c r="VLB176" s="36"/>
      <c r="VLC176" s="36"/>
      <c r="VLD176" s="36"/>
      <c r="VLE176" s="36"/>
      <c r="VLF176" s="36"/>
      <c r="VLG176" s="36"/>
      <c r="VLH176" s="36"/>
      <c r="VLI176" s="36"/>
      <c r="VLJ176" s="36"/>
      <c r="VLK176" s="36"/>
      <c r="VLL176" s="36"/>
      <c r="VLM176" s="36"/>
      <c r="VLN176" s="36"/>
      <c r="VLO176" s="36"/>
      <c r="VLP176" s="36"/>
      <c r="VLQ176" s="36"/>
      <c r="VLR176" s="36"/>
      <c r="VLS176" s="36"/>
      <c r="VLT176" s="36"/>
      <c r="VLU176" s="36"/>
      <c r="VLV176" s="36"/>
      <c r="VLW176" s="36"/>
      <c r="VLX176" s="36"/>
      <c r="VLY176" s="36"/>
      <c r="VLZ176" s="36"/>
      <c r="VMA176" s="36"/>
      <c r="VMB176" s="36"/>
      <c r="VMC176" s="36"/>
      <c r="VMD176" s="36"/>
      <c r="VME176" s="36"/>
      <c r="VMF176" s="36"/>
      <c r="VMG176" s="36"/>
      <c r="VMH176" s="36"/>
      <c r="VMI176" s="36"/>
      <c r="VMJ176" s="36"/>
      <c r="VMK176" s="36"/>
      <c r="VML176" s="36"/>
      <c r="VMM176" s="36"/>
      <c r="VMN176" s="36"/>
      <c r="VMO176" s="36"/>
      <c r="VMP176" s="36"/>
      <c r="VMQ176" s="36"/>
      <c r="VMR176" s="36"/>
      <c r="VMS176" s="36"/>
      <c r="VMT176" s="36"/>
      <c r="VMU176" s="36"/>
      <c r="VMV176" s="36"/>
      <c r="VMW176" s="36"/>
      <c r="VMX176" s="36"/>
      <c r="VMY176" s="36"/>
      <c r="VMZ176" s="36"/>
      <c r="VNA176" s="36"/>
      <c r="VNB176" s="36"/>
      <c r="VNC176" s="36"/>
      <c r="VND176" s="36"/>
      <c r="VNE176" s="36"/>
      <c r="VNF176" s="36"/>
      <c r="VNG176" s="36"/>
      <c r="VNH176" s="36"/>
      <c r="VNI176" s="36"/>
      <c r="VNJ176" s="36"/>
      <c r="VNK176" s="36"/>
      <c r="VNL176" s="36"/>
      <c r="VNM176" s="36"/>
      <c r="VNN176" s="36"/>
      <c r="VNO176" s="36"/>
      <c r="VNP176" s="36"/>
      <c r="VNQ176" s="36"/>
      <c r="VNR176" s="36"/>
      <c r="VNS176" s="36"/>
      <c r="VNT176" s="36"/>
      <c r="VNU176" s="36"/>
      <c r="VNV176" s="36"/>
      <c r="VNW176" s="36"/>
      <c r="VNX176" s="36"/>
      <c r="VNY176" s="36"/>
      <c r="VNZ176" s="36"/>
      <c r="VOA176" s="36"/>
      <c r="VOB176" s="36"/>
      <c r="VOC176" s="36"/>
      <c r="VOD176" s="36"/>
      <c r="VOE176" s="36"/>
      <c r="VOF176" s="36"/>
      <c r="VOG176" s="36"/>
      <c r="VOH176" s="36"/>
      <c r="VOI176" s="36"/>
      <c r="VOJ176" s="36"/>
      <c r="VOK176" s="36"/>
      <c r="VOL176" s="36"/>
      <c r="VOM176" s="36"/>
      <c r="VON176" s="36"/>
      <c r="VOO176" s="36"/>
      <c r="VOP176" s="36"/>
      <c r="VOQ176" s="36"/>
      <c r="VOR176" s="36"/>
      <c r="VOS176" s="36"/>
      <c r="VOT176" s="36"/>
      <c r="VOU176" s="36"/>
      <c r="VOV176" s="36"/>
      <c r="VOW176" s="36"/>
      <c r="VOX176" s="36"/>
      <c r="VOY176" s="36"/>
      <c r="VOZ176" s="36"/>
      <c r="VPA176" s="36"/>
      <c r="VPB176" s="36"/>
      <c r="VPC176" s="36"/>
      <c r="VPD176" s="36"/>
      <c r="VPE176" s="36"/>
      <c r="VPF176" s="36"/>
      <c r="VPG176" s="36"/>
      <c r="VPH176" s="36"/>
      <c r="VPI176" s="36"/>
      <c r="VPJ176" s="36"/>
      <c r="VPK176" s="36"/>
      <c r="VPL176" s="36"/>
      <c r="VPM176" s="36"/>
      <c r="VPN176" s="36"/>
      <c r="VPO176" s="36"/>
      <c r="VPP176" s="36"/>
      <c r="VPQ176" s="36"/>
      <c r="VPR176" s="36"/>
      <c r="VPS176" s="36"/>
      <c r="VPT176" s="36"/>
      <c r="VPU176" s="36"/>
      <c r="VPV176" s="36"/>
      <c r="VPW176" s="36"/>
      <c r="VPX176" s="36"/>
      <c r="VPY176" s="36"/>
      <c r="VPZ176" s="36"/>
      <c r="VQA176" s="36"/>
      <c r="VQB176" s="36"/>
      <c r="VQC176" s="36"/>
      <c r="VQD176" s="36"/>
      <c r="VQE176" s="36"/>
      <c r="VQF176" s="36"/>
      <c r="VQG176" s="36"/>
      <c r="VQH176" s="36"/>
      <c r="VQI176" s="36"/>
      <c r="VQJ176" s="36"/>
      <c r="VQK176" s="36"/>
      <c r="VQL176" s="36"/>
      <c r="VQM176" s="36"/>
      <c r="VQN176" s="36"/>
      <c r="VQO176" s="36"/>
      <c r="VQP176" s="36"/>
      <c r="VQQ176" s="36"/>
      <c r="VQR176" s="36"/>
      <c r="VQS176" s="36"/>
      <c r="VQT176" s="36"/>
      <c r="VQU176" s="36"/>
      <c r="VQV176" s="36"/>
      <c r="VQW176" s="36"/>
      <c r="VQX176" s="36"/>
      <c r="VQY176" s="36"/>
      <c r="VQZ176" s="36"/>
      <c r="VRA176" s="36"/>
      <c r="VRB176" s="36"/>
      <c r="VRC176" s="36"/>
      <c r="VRD176" s="36"/>
      <c r="VRE176" s="36"/>
      <c r="VRF176" s="36"/>
      <c r="VRG176" s="36"/>
      <c r="VRH176" s="36"/>
      <c r="VRI176" s="36"/>
      <c r="VRJ176" s="36"/>
      <c r="VRK176" s="36"/>
      <c r="VRL176" s="36"/>
      <c r="VRM176" s="36"/>
      <c r="VRN176" s="36"/>
      <c r="VRO176" s="36"/>
      <c r="VRP176" s="36"/>
      <c r="VRQ176" s="36"/>
      <c r="VRR176" s="36"/>
      <c r="VRS176" s="36"/>
      <c r="VRT176" s="36"/>
      <c r="VRU176" s="36"/>
      <c r="VRV176" s="36"/>
      <c r="VRW176" s="36"/>
      <c r="VRX176" s="36"/>
      <c r="VRY176" s="36"/>
      <c r="VRZ176" s="36"/>
      <c r="VSA176" s="36"/>
      <c r="VSB176" s="36"/>
      <c r="VSC176" s="36"/>
      <c r="VSD176" s="36"/>
      <c r="VSE176" s="36"/>
      <c r="VSF176" s="36"/>
      <c r="VSG176" s="36"/>
      <c r="VSH176" s="36"/>
      <c r="VSI176" s="36"/>
      <c r="VSJ176" s="36"/>
      <c r="VSK176" s="36"/>
      <c r="VSL176" s="36"/>
      <c r="VSM176" s="36"/>
      <c r="VSN176" s="36"/>
      <c r="VSO176" s="36"/>
      <c r="VSP176" s="36"/>
      <c r="VSQ176" s="36"/>
      <c r="VSR176" s="36"/>
      <c r="VSS176" s="36"/>
      <c r="VST176" s="36"/>
      <c r="VSU176" s="36"/>
      <c r="VSV176" s="36"/>
      <c r="VSW176" s="36"/>
      <c r="VSX176" s="36"/>
      <c r="VSY176" s="36"/>
      <c r="VSZ176" s="36"/>
      <c r="VTA176" s="36"/>
      <c r="VTB176" s="36"/>
      <c r="VTC176" s="36"/>
      <c r="VTD176" s="36"/>
      <c r="VTE176" s="36"/>
      <c r="VTF176" s="36"/>
      <c r="VTG176" s="36"/>
      <c r="VTH176" s="36"/>
      <c r="VTI176" s="36"/>
      <c r="VTJ176" s="36"/>
      <c r="VTK176" s="36"/>
      <c r="VTL176" s="36"/>
      <c r="VTM176" s="36"/>
      <c r="VTN176" s="36"/>
      <c r="VTO176" s="36"/>
      <c r="VTP176" s="36"/>
      <c r="VTQ176" s="36"/>
      <c r="VTR176" s="36"/>
      <c r="VTS176" s="36"/>
      <c r="VTT176" s="36"/>
      <c r="VTU176" s="36"/>
      <c r="VTV176" s="36"/>
      <c r="VTW176" s="36"/>
      <c r="VTX176" s="36"/>
      <c r="VTY176" s="36"/>
      <c r="VTZ176" s="36"/>
      <c r="VUA176" s="36"/>
      <c r="VUB176" s="36"/>
      <c r="VUC176" s="36"/>
      <c r="VUD176" s="36"/>
      <c r="VUE176" s="36"/>
      <c r="VUF176" s="36"/>
      <c r="VUG176" s="36"/>
      <c r="VUH176" s="36"/>
      <c r="VUI176" s="36"/>
      <c r="VUJ176" s="36"/>
      <c r="VUK176" s="36"/>
      <c r="VUL176" s="36"/>
      <c r="VUM176" s="36"/>
      <c r="VUN176" s="36"/>
      <c r="VUO176" s="36"/>
      <c r="VUP176" s="36"/>
      <c r="VUQ176" s="36"/>
      <c r="VUR176" s="36"/>
      <c r="VUS176" s="36"/>
      <c r="VUT176" s="36"/>
      <c r="VUU176" s="36"/>
      <c r="VUV176" s="36"/>
      <c r="VUW176" s="36"/>
      <c r="VUX176" s="36"/>
      <c r="VUY176" s="36"/>
      <c r="VUZ176" s="36"/>
      <c r="VVA176" s="36"/>
      <c r="VVB176" s="36"/>
      <c r="VVC176" s="36"/>
      <c r="VVD176" s="36"/>
      <c r="VVE176" s="36"/>
      <c r="VVF176" s="36"/>
      <c r="VVG176" s="36"/>
      <c r="VVH176" s="36"/>
      <c r="VVI176" s="36"/>
      <c r="VVJ176" s="36"/>
      <c r="VVK176" s="36"/>
      <c r="VVL176" s="36"/>
      <c r="VVM176" s="36"/>
      <c r="VVN176" s="36"/>
      <c r="VVO176" s="36"/>
      <c r="VVP176" s="36"/>
      <c r="VVQ176" s="36"/>
      <c r="VVR176" s="36"/>
      <c r="VVS176" s="36"/>
      <c r="VVT176" s="36"/>
      <c r="VVU176" s="36"/>
      <c r="VVV176" s="36"/>
      <c r="VVW176" s="36"/>
      <c r="VVX176" s="36"/>
      <c r="VVY176" s="36"/>
      <c r="VVZ176" s="36"/>
      <c r="VWA176" s="36"/>
      <c r="VWB176" s="36"/>
      <c r="VWC176" s="36"/>
      <c r="VWD176" s="36"/>
      <c r="VWE176" s="36"/>
      <c r="VWF176" s="36"/>
      <c r="VWG176" s="36"/>
      <c r="VWH176" s="36"/>
      <c r="VWI176" s="36"/>
      <c r="VWJ176" s="36"/>
      <c r="VWK176" s="36"/>
      <c r="VWL176" s="36"/>
      <c r="VWM176" s="36"/>
      <c r="VWN176" s="36"/>
      <c r="VWO176" s="36"/>
      <c r="VWP176" s="36"/>
      <c r="VWQ176" s="36"/>
      <c r="VWR176" s="36"/>
      <c r="VWS176" s="36"/>
      <c r="VWT176" s="36"/>
      <c r="VWU176" s="36"/>
      <c r="VWV176" s="36"/>
      <c r="VWW176" s="36"/>
      <c r="VWX176" s="36"/>
      <c r="VWY176" s="36"/>
      <c r="VWZ176" s="36"/>
      <c r="VXA176" s="36"/>
      <c r="VXB176" s="36"/>
      <c r="VXC176" s="36"/>
      <c r="VXD176" s="36"/>
      <c r="VXE176" s="36"/>
      <c r="VXF176" s="36"/>
      <c r="VXG176" s="36"/>
      <c r="VXH176" s="36"/>
      <c r="VXI176" s="36"/>
      <c r="VXJ176" s="36"/>
      <c r="VXK176" s="36"/>
      <c r="VXL176" s="36"/>
      <c r="VXM176" s="36"/>
      <c r="VXN176" s="36"/>
      <c r="VXO176" s="36"/>
      <c r="VXP176" s="36"/>
      <c r="VXQ176" s="36"/>
      <c r="VXR176" s="36"/>
      <c r="VXS176" s="36"/>
      <c r="VXT176" s="36"/>
      <c r="VXU176" s="36"/>
      <c r="VXV176" s="36"/>
      <c r="VXW176" s="36"/>
      <c r="VXX176" s="36"/>
      <c r="VXY176" s="36"/>
      <c r="VXZ176" s="36"/>
      <c r="VYA176" s="36"/>
      <c r="VYB176" s="36"/>
      <c r="VYC176" s="36"/>
      <c r="VYD176" s="36"/>
      <c r="VYE176" s="36"/>
      <c r="VYF176" s="36"/>
      <c r="VYG176" s="36"/>
      <c r="VYH176" s="36"/>
      <c r="VYI176" s="36"/>
      <c r="VYJ176" s="36"/>
      <c r="VYK176" s="36"/>
      <c r="VYL176" s="36"/>
      <c r="VYM176" s="36"/>
      <c r="VYN176" s="36"/>
      <c r="VYO176" s="36"/>
      <c r="VYP176" s="36"/>
      <c r="VYQ176" s="36"/>
      <c r="VYR176" s="36"/>
      <c r="VYS176" s="36"/>
      <c r="VYT176" s="36"/>
      <c r="VYU176" s="36"/>
      <c r="VYV176" s="36"/>
      <c r="VYW176" s="36"/>
      <c r="VYX176" s="36"/>
      <c r="VYY176" s="36"/>
      <c r="VYZ176" s="36"/>
      <c r="VZA176" s="36"/>
      <c r="VZB176" s="36"/>
      <c r="VZC176" s="36"/>
      <c r="VZD176" s="36"/>
      <c r="VZE176" s="36"/>
      <c r="VZF176" s="36"/>
      <c r="VZG176" s="36"/>
      <c r="VZH176" s="36"/>
      <c r="VZI176" s="36"/>
      <c r="VZJ176" s="36"/>
      <c r="VZK176" s="36"/>
      <c r="VZL176" s="36"/>
      <c r="VZM176" s="36"/>
      <c r="VZN176" s="36"/>
      <c r="VZO176" s="36"/>
      <c r="VZP176" s="36"/>
      <c r="VZQ176" s="36"/>
      <c r="VZR176" s="36"/>
      <c r="VZS176" s="36"/>
      <c r="VZT176" s="36"/>
      <c r="VZU176" s="36"/>
      <c r="VZV176" s="36"/>
      <c r="VZW176" s="36"/>
      <c r="VZX176" s="36"/>
      <c r="VZY176" s="36"/>
      <c r="VZZ176" s="36"/>
      <c r="WAA176" s="36"/>
      <c r="WAB176" s="36"/>
      <c r="WAC176" s="36"/>
      <c r="WAD176" s="36"/>
      <c r="WAE176" s="36"/>
      <c r="WAF176" s="36"/>
      <c r="WAG176" s="36"/>
      <c r="WAH176" s="36"/>
      <c r="WAI176" s="36"/>
      <c r="WAJ176" s="36"/>
      <c r="WAK176" s="36"/>
      <c r="WAL176" s="36"/>
      <c r="WAM176" s="36"/>
      <c r="WAN176" s="36"/>
      <c r="WAO176" s="36"/>
      <c r="WAP176" s="36"/>
      <c r="WAQ176" s="36"/>
      <c r="WAR176" s="36"/>
      <c r="WAS176" s="36"/>
      <c r="WAT176" s="36"/>
      <c r="WAU176" s="36"/>
      <c r="WAV176" s="36"/>
      <c r="WAW176" s="36"/>
      <c r="WAX176" s="36"/>
      <c r="WAY176" s="36"/>
      <c r="WAZ176" s="36"/>
      <c r="WBA176" s="36"/>
      <c r="WBB176" s="36"/>
      <c r="WBC176" s="36"/>
      <c r="WBD176" s="36"/>
      <c r="WBE176" s="36"/>
      <c r="WBF176" s="36"/>
      <c r="WBG176" s="36"/>
      <c r="WBH176" s="36"/>
      <c r="WBI176" s="36"/>
      <c r="WBJ176" s="36"/>
      <c r="WBK176" s="36"/>
      <c r="WBL176" s="36"/>
      <c r="WBM176" s="36"/>
      <c r="WBN176" s="36"/>
      <c r="WBO176" s="36"/>
      <c r="WBP176" s="36"/>
      <c r="WBQ176" s="36"/>
      <c r="WBR176" s="36"/>
      <c r="WBS176" s="36"/>
      <c r="WBT176" s="36"/>
      <c r="WBU176" s="36"/>
      <c r="WBV176" s="36"/>
      <c r="WBW176" s="36"/>
      <c r="WBX176" s="36"/>
      <c r="WBY176" s="36"/>
      <c r="WBZ176" s="36"/>
      <c r="WCA176" s="36"/>
      <c r="WCB176" s="36"/>
      <c r="WCC176" s="36"/>
      <c r="WCD176" s="36"/>
      <c r="WCE176" s="36"/>
      <c r="WCF176" s="36"/>
      <c r="WCG176" s="36"/>
      <c r="WCH176" s="36"/>
      <c r="WCI176" s="36"/>
      <c r="WCJ176" s="36"/>
      <c r="WCK176" s="36"/>
      <c r="WCL176" s="36"/>
      <c r="WCM176" s="36"/>
      <c r="WCN176" s="36"/>
      <c r="WCO176" s="36"/>
      <c r="WCP176" s="36"/>
      <c r="WCQ176" s="36"/>
      <c r="WCR176" s="36"/>
      <c r="WCS176" s="36"/>
      <c r="WCT176" s="36"/>
      <c r="WCU176" s="36"/>
      <c r="WCV176" s="36"/>
      <c r="WCW176" s="36"/>
      <c r="WCX176" s="36"/>
      <c r="WCY176" s="36"/>
      <c r="WCZ176" s="36"/>
      <c r="WDA176" s="36"/>
      <c r="WDB176" s="36"/>
      <c r="WDC176" s="36"/>
      <c r="WDD176" s="36"/>
      <c r="WDE176" s="36"/>
      <c r="WDF176" s="36"/>
      <c r="WDG176" s="36"/>
      <c r="WDH176" s="36"/>
      <c r="WDI176" s="36"/>
      <c r="WDJ176" s="36"/>
      <c r="WDK176" s="36"/>
      <c r="WDL176" s="36"/>
      <c r="WDM176" s="36"/>
      <c r="WDN176" s="36"/>
      <c r="WDO176" s="36"/>
      <c r="WDP176" s="36"/>
      <c r="WDQ176" s="36"/>
      <c r="WDR176" s="36"/>
      <c r="WDS176" s="36"/>
      <c r="WDT176" s="36"/>
      <c r="WDU176" s="36"/>
      <c r="WDV176" s="36"/>
      <c r="WDW176" s="36"/>
      <c r="WDX176" s="36"/>
      <c r="WDY176" s="36"/>
      <c r="WDZ176" s="36"/>
      <c r="WEA176" s="36"/>
      <c r="WEB176" s="36"/>
      <c r="WEC176" s="36"/>
      <c r="WED176" s="36"/>
      <c r="WEE176" s="36"/>
      <c r="WEF176" s="36"/>
      <c r="WEG176" s="36"/>
      <c r="WEH176" s="36"/>
      <c r="WEI176" s="36"/>
      <c r="WEJ176" s="36"/>
      <c r="WEK176" s="36"/>
      <c r="WEL176" s="36"/>
      <c r="WEM176" s="36"/>
      <c r="WEN176" s="36"/>
      <c r="WEO176" s="36"/>
      <c r="WEP176" s="36"/>
      <c r="WEQ176" s="36"/>
      <c r="WER176" s="36"/>
      <c r="WES176" s="36"/>
      <c r="WET176" s="36"/>
      <c r="WEU176" s="36"/>
      <c r="WEV176" s="36"/>
      <c r="WEW176" s="36"/>
      <c r="WEX176" s="36"/>
      <c r="WEY176" s="36"/>
      <c r="WEZ176" s="36"/>
      <c r="WFA176" s="36"/>
      <c r="WFB176" s="36"/>
      <c r="WFC176" s="36"/>
      <c r="WFD176" s="36"/>
      <c r="WFE176" s="36"/>
      <c r="WFF176" s="36"/>
      <c r="WFG176" s="36"/>
      <c r="WFH176" s="36"/>
      <c r="WFI176" s="36"/>
      <c r="WFJ176" s="36"/>
      <c r="WFK176" s="36"/>
      <c r="WFL176" s="36"/>
      <c r="WFM176" s="36"/>
      <c r="WFN176" s="36"/>
      <c r="WFO176" s="36"/>
      <c r="WFP176" s="36"/>
      <c r="WFQ176" s="36"/>
      <c r="WFR176" s="36"/>
      <c r="WFS176" s="36"/>
      <c r="WFT176" s="36"/>
      <c r="WFU176" s="36"/>
      <c r="WFV176" s="36"/>
      <c r="WFW176" s="36"/>
      <c r="WFX176" s="36"/>
      <c r="WFY176" s="36"/>
      <c r="WFZ176" s="36"/>
      <c r="WGA176" s="36"/>
      <c r="WGB176" s="36"/>
      <c r="WGC176" s="36"/>
      <c r="WGD176" s="36"/>
      <c r="WGE176" s="36"/>
      <c r="WGF176" s="36"/>
      <c r="WGG176" s="36"/>
      <c r="WGH176" s="36"/>
      <c r="WGI176" s="36"/>
      <c r="WGJ176" s="36"/>
      <c r="WGK176" s="36"/>
      <c r="WGL176" s="36"/>
      <c r="WGM176" s="36"/>
      <c r="WGN176" s="36"/>
      <c r="WGO176" s="36"/>
      <c r="WGP176" s="36"/>
      <c r="WGQ176" s="36"/>
      <c r="WGR176" s="36"/>
      <c r="WGS176" s="36"/>
      <c r="WGT176" s="36"/>
      <c r="WGU176" s="36"/>
      <c r="WGV176" s="36"/>
      <c r="WGW176" s="36"/>
      <c r="WGX176" s="36"/>
      <c r="WGY176" s="36"/>
      <c r="WGZ176" s="36"/>
      <c r="WHA176" s="36"/>
      <c r="WHB176" s="36"/>
      <c r="WHC176" s="36"/>
      <c r="WHD176" s="36"/>
      <c r="WHE176" s="36"/>
      <c r="WHF176" s="36"/>
      <c r="WHG176" s="36"/>
      <c r="WHH176" s="36"/>
      <c r="WHI176" s="36"/>
      <c r="WHJ176" s="36"/>
      <c r="WHK176" s="36"/>
      <c r="WHL176" s="36"/>
      <c r="WHM176" s="36"/>
      <c r="WHN176" s="36"/>
      <c r="WHO176" s="36"/>
      <c r="WHP176" s="36"/>
      <c r="WHQ176" s="36"/>
      <c r="WHR176" s="36"/>
      <c r="WHS176" s="36"/>
      <c r="WHT176" s="36"/>
      <c r="WHU176" s="36"/>
      <c r="WHV176" s="36"/>
      <c r="WHW176" s="36"/>
      <c r="WHX176" s="36"/>
      <c r="WHY176" s="36"/>
      <c r="WHZ176" s="36"/>
      <c r="WIA176" s="36"/>
      <c r="WIB176" s="36"/>
      <c r="WIC176" s="36"/>
      <c r="WID176" s="36"/>
      <c r="WIE176" s="36"/>
      <c r="WIF176" s="36"/>
      <c r="WIG176" s="36"/>
      <c r="WIH176" s="36"/>
      <c r="WII176" s="36"/>
      <c r="WIJ176" s="36"/>
      <c r="WIK176" s="36"/>
      <c r="WIL176" s="36"/>
      <c r="WIM176" s="36"/>
      <c r="WIN176" s="36"/>
      <c r="WIO176" s="36"/>
      <c r="WIP176" s="36"/>
      <c r="WIQ176" s="36"/>
      <c r="WIR176" s="36"/>
      <c r="WIS176" s="36"/>
      <c r="WIT176" s="36"/>
      <c r="WIU176" s="36"/>
      <c r="WIV176" s="36"/>
      <c r="WIW176" s="36"/>
      <c r="WIX176" s="36"/>
      <c r="WIY176" s="36"/>
      <c r="WIZ176" s="36"/>
      <c r="WJA176" s="36"/>
      <c r="WJB176" s="36"/>
      <c r="WJC176" s="36"/>
      <c r="WJD176" s="36"/>
      <c r="WJE176" s="36"/>
      <c r="WJF176" s="36"/>
      <c r="WJG176" s="36"/>
      <c r="WJH176" s="36"/>
      <c r="WJI176" s="36"/>
      <c r="WJJ176" s="36"/>
      <c r="WJK176" s="36"/>
      <c r="WJL176" s="36"/>
      <c r="WJM176" s="36"/>
      <c r="WJN176" s="36"/>
      <c r="WJO176" s="36"/>
      <c r="WJP176" s="36"/>
      <c r="WJQ176" s="36"/>
      <c r="WJR176" s="36"/>
      <c r="WJS176" s="36"/>
      <c r="WJT176" s="36"/>
      <c r="WJU176" s="36"/>
      <c r="WJV176" s="36"/>
      <c r="WJW176" s="36"/>
      <c r="WJX176" s="36"/>
      <c r="WJY176" s="36"/>
      <c r="WJZ176" s="36"/>
      <c r="WKA176" s="36"/>
      <c r="WKB176" s="36"/>
      <c r="WKC176" s="36"/>
      <c r="WKD176" s="36"/>
      <c r="WKE176" s="36"/>
      <c r="WKF176" s="36"/>
      <c r="WKG176" s="36"/>
      <c r="WKH176" s="36"/>
      <c r="WKI176" s="36"/>
      <c r="WKJ176" s="36"/>
      <c r="WKK176" s="36"/>
      <c r="WKL176" s="36"/>
      <c r="WKM176" s="36"/>
      <c r="WKN176" s="36"/>
      <c r="WKO176" s="36"/>
      <c r="WKP176" s="36"/>
      <c r="WKQ176" s="36"/>
      <c r="WKR176" s="36"/>
      <c r="WKS176" s="36"/>
      <c r="WKT176" s="36"/>
      <c r="WKU176" s="36"/>
      <c r="WKV176" s="36"/>
      <c r="WKW176" s="36"/>
      <c r="WKX176" s="36"/>
      <c r="WKY176" s="36"/>
      <c r="WKZ176" s="36"/>
      <c r="WLA176" s="36"/>
      <c r="WLB176" s="36"/>
      <c r="WLC176" s="36"/>
      <c r="WLD176" s="36"/>
      <c r="WLE176" s="36"/>
      <c r="WLF176" s="36"/>
      <c r="WLG176" s="36"/>
      <c r="WLH176" s="36"/>
      <c r="WLI176" s="36"/>
      <c r="WLJ176" s="36"/>
      <c r="WLK176" s="36"/>
      <c r="WLL176" s="36"/>
      <c r="WLM176" s="36"/>
      <c r="WLN176" s="36"/>
      <c r="WLO176" s="36"/>
      <c r="WLP176" s="36"/>
      <c r="WLQ176" s="36"/>
      <c r="WLR176" s="36"/>
      <c r="WLS176" s="36"/>
      <c r="WLT176" s="36"/>
      <c r="WLU176" s="36"/>
      <c r="WLV176" s="36"/>
      <c r="WLW176" s="36"/>
      <c r="WLX176" s="36"/>
      <c r="WLY176" s="36"/>
      <c r="WLZ176" s="36"/>
      <c r="WMA176" s="36"/>
      <c r="WMB176" s="36"/>
      <c r="WMC176" s="36"/>
      <c r="WMD176" s="36"/>
      <c r="WME176" s="36"/>
      <c r="WMF176" s="36"/>
      <c r="WMG176" s="36"/>
      <c r="WMH176" s="36"/>
      <c r="WMI176" s="36"/>
      <c r="WMJ176" s="36"/>
      <c r="WMK176" s="36"/>
      <c r="WML176" s="36"/>
      <c r="WMM176" s="36"/>
      <c r="WMN176" s="36"/>
      <c r="WMO176" s="36"/>
      <c r="WMP176" s="36"/>
      <c r="WMQ176" s="36"/>
      <c r="WMR176" s="36"/>
      <c r="WMS176" s="36"/>
      <c r="WMT176" s="36"/>
      <c r="WMU176" s="36"/>
      <c r="WMV176" s="36"/>
      <c r="WMW176" s="36"/>
      <c r="WMX176" s="36"/>
      <c r="WMY176" s="36"/>
      <c r="WMZ176" s="36"/>
      <c r="WNA176" s="36"/>
      <c r="WNB176" s="36"/>
      <c r="WNC176" s="36"/>
      <c r="WND176" s="36"/>
      <c r="WNE176" s="36"/>
      <c r="WNF176" s="36"/>
      <c r="WNG176" s="36"/>
      <c r="WNH176" s="36"/>
      <c r="WNI176" s="36"/>
      <c r="WNJ176" s="36"/>
      <c r="WNK176" s="36"/>
      <c r="WNL176" s="36"/>
      <c r="WNM176" s="36"/>
      <c r="WNN176" s="36"/>
      <c r="WNO176" s="36"/>
      <c r="WNP176" s="36"/>
      <c r="WNQ176" s="36"/>
      <c r="WNR176" s="36"/>
      <c r="WNS176" s="36"/>
      <c r="WNT176" s="36"/>
      <c r="WNU176" s="36"/>
      <c r="WNV176" s="36"/>
      <c r="WNW176" s="36"/>
      <c r="WNX176" s="36"/>
      <c r="WNY176" s="36"/>
      <c r="WNZ176" s="36"/>
      <c r="WOA176" s="36"/>
      <c r="WOB176" s="36"/>
      <c r="WOC176" s="36"/>
      <c r="WOD176" s="36"/>
      <c r="WOE176" s="36"/>
      <c r="WOF176" s="36"/>
      <c r="WOG176" s="36"/>
      <c r="WOH176" s="36"/>
      <c r="WOI176" s="36"/>
      <c r="WOJ176" s="36"/>
      <c r="WOK176" s="36"/>
      <c r="WOL176" s="36"/>
      <c r="WOM176" s="36"/>
      <c r="WON176" s="36"/>
      <c r="WOO176" s="36"/>
      <c r="WOP176" s="36"/>
      <c r="WOQ176" s="36"/>
      <c r="WOR176" s="36"/>
      <c r="WOS176" s="36"/>
      <c r="WOT176" s="36"/>
      <c r="WOU176" s="36"/>
      <c r="WOV176" s="36"/>
      <c r="WOW176" s="36"/>
      <c r="WOX176" s="36"/>
      <c r="WOY176" s="36"/>
      <c r="WOZ176" s="36"/>
      <c r="WPA176" s="36"/>
      <c r="WPB176" s="36"/>
      <c r="WPC176" s="36"/>
      <c r="WPD176" s="36"/>
      <c r="WPE176" s="36"/>
      <c r="WPF176" s="36"/>
      <c r="WPG176" s="36"/>
      <c r="WPH176" s="36"/>
      <c r="WPI176" s="36"/>
      <c r="WPJ176" s="36"/>
      <c r="WPK176" s="36"/>
      <c r="WPL176" s="36"/>
      <c r="WPM176" s="36"/>
      <c r="WPN176" s="36"/>
      <c r="WPO176" s="36"/>
      <c r="WPP176" s="36"/>
      <c r="WPQ176" s="36"/>
      <c r="WPR176" s="36"/>
      <c r="WPS176" s="36"/>
      <c r="WPT176" s="36"/>
      <c r="WPU176" s="36"/>
      <c r="WPV176" s="36"/>
      <c r="WPW176" s="36"/>
      <c r="WPX176" s="36"/>
      <c r="WPY176" s="36"/>
      <c r="WPZ176" s="36"/>
      <c r="WQA176" s="36"/>
      <c r="WQB176" s="36"/>
      <c r="WQC176" s="36"/>
      <c r="WQD176" s="36"/>
      <c r="WQE176" s="36"/>
      <c r="WQF176" s="36"/>
      <c r="WQG176" s="36"/>
      <c r="WQH176" s="36"/>
      <c r="WQI176" s="36"/>
      <c r="WQJ176" s="36"/>
      <c r="WQK176" s="36"/>
      <c r="WQL176" s="36"/>
      <c r="WQM176" s="36"/>
      <c r="WQN176" s="36"/>
      <c r="WQO176" s="36"/>
      <c r="WQP176" s="36"/>
      <c r="WQQ176" s="36"/>
      <c r="WQR176" s="36"/>
      <c r="WQS176" s="36"/>
      <c r="WQT176" s="36"/>
      <c r="WQU176" s="36"/>
      <c r="WQV176" s="36"/>
      <c r="WQW176" s="36"/>
      <c r="WQX176" s="36"/>
      <c r="WQY176" s="36"/>
      <c r="WQZ176" s="36"/>
      <c r="WRA176" s="36"/>
      <c r="WRB176" s="36"/>
      <c r="WRC176" s="36"/>
      <c r="WRD176" s="36"/>
      <c r="WRE176" s="36"/>
      <c r="WRF176" s="36"/>
      <c r="WRG176" s="36"/>
      <c r="WRH176" s="36"/>
      <c r="WRI176" s="36"/>
      <c r="WRJ176" s="36"/>
      <c r="WRK176" s="36"/>
      <c r="WRL176" s="36"/>
      <c r="WRM176" s="36"/>
      <c r="WRN176" s="36"/>
      <c r="WRO176" s="36"/>
      <c r="WRP176" s="36"/>
      <c r="WRQ176" s="36"/>
      <c r="WRR176" s="36"/>
      <c r="WRS176" s="36"/>
      <c r="WRT176" s="36"/>
      <c r="WRU176" s="36"/>
      <c r="WRV176" s="36"/>
      <c r="WRW176" s="36"/>
      <c r="WRX176" s="36"/>
      <c r="WRY176" s="36"/>
      <c r="WRZ176" s="36"/>
      <c r="WSA176" s="36"/>
      <c r="WSB176" s="36"/>
      <c r="WSC176" s="36"/>
      <c r="WSD176" s="36"/>
      <c r="WSE176" s="36"/>
      <c r="WSF176" s="36"/>
      <c r="WSG176" s="36"/>
      <c r="WSH176" s="36"/>
      <c r="WSI176" s="36"/>
      <c r="WSJ176" s="36"/>
      <c r="WSK176" s="36"/>
      <c r="WSL176" s="36"/>
      <c r="WSM176" s="36"/>
      <c r="WSN176" s="36"/>
      <c r="WSO176" s="36"/>
      <c r="WSP176" s="36"/>
      <c r="WSQ176" s="36"/>
      <c r="WSR176" s="36"/>
      <c r="WSS176" s="36"/>
      <c r="WST176" s="36"/>
      <c r="WSU176" s="36"/>
      <c r="WSV176" s="36"/>
      <c r="WSW176" s="36"/>
      <c r="WSX176" s="36"/>
      <c r="WSY176" s="36"/>
      <c r="WSZ176" s="36"/>
      <c r="WTA176" s="36"/>
      <c r="WTB176" s="36"/>
      <c r="WTC176" s="36"/>
      <c r="WTD176" s="36"/>
      <c r="WTE176" s="36"/>
      <c r="WTF176" s="36"/>
      <c r="WTG176" s="36"/>
      <c r="WTH176" s="36"/>
      <c r="WTI176" s="36"/>
      <c r="WTJ176" s="36"/>
      <c r="WTK176" s="36"/>
      <c r="WTL176" s="36"/>
      <c r="WTM176" s="36"/>
      <c r="WTN176" s="36"/>
      <c r="WTO176" s="36"/>
      <c r="WTP176" s="36"/>
      <c r="WTQ176" s="36"/>
      <c r="WTR176" s="36"/>
      <c r="WTS176" s="36"/>
      <c r="WTT176" s="36"/>
      <c r="WTU176" s="36"/>
      <c r="WTV176" s="36"/>
      <c r="WTW176" s="36"/>
      <c r="WTX176" s="36"/>
      <c r="WTY176" s="36"/>
      <c r="WTZ176" s="36"/>
      <c r="WUA176" s="36"/>
      <c r="WUB176" s="36"/>
      <c r="WUC176" s="36"/>
      <c r="WUD176" s="36"/>
      <c r="WUE176" s="36"/>
      <c r="WUF176" s="36"/>
      <c r="WUG176" s="36"/>
      <c r="WUH176" s="36"/>
      <c r="WUI176" s="36"/>
      <c r="WUJ176" s="36"/>
      <c r="WUK176" s="36"/>
      <c r="WUL176" s="36"/>
      <c r="WUM176" s="36"/>
      <c r="WUN176" s="36"/>
      <c r="WUO176" s="36"/>
      <c r="WUP176" s="36"/>
      <c r="WUQ176" s="36"/>
      <c r="WUR176" s="36"/>
      <c r="WUS176" s="36"/>
      <c r="WUT176" s="36"/>
      <c r="WUU176" s="36"/>
      <c r="WUV176" s="36"/>
      <c r="WUW176" s="36"/>
      <c r="WUX176" s="36"/>
      <c r="WUY176" s="36"/>
      <c r="WUZ176" s="36"/>
      <c r="WVA176" s="36"/>
      <c r="WVB176" s="36"/>
      <c r="WVC176" s="36"/>
      <c r="WVD176" s="36"/>
      <c r="WVE176" s="36"/>
      <c r="WVF176" s="36"/>
      <c r="WVG176" s="36"/>
      <c r="WVH176" s="36"/>
      <c r="WVI176" s="36"/>
      <c r="WVJ176" s="36"/>
      <c r="WVK176" s="36"/>
      <c r="WVL176" s="36"/>
      <c r="WVM176" s="36"/>
      <c r="WVN176" s="36"/>
      <c r="WVO176" s="36"/>
      <c r="WVP176" s="36"/>
      <c r="WVQ176" s="36"/>
      <c r="WVR176" s="36"/>
      <c r="WVS176" s="36"/>
      <c r="WVT176" s="36"/>
      <c r="WVU176" s="36"/>
      <c r="WVV176" s="36"/>
      <c r="WVW176" s="36"/>
      <c r="WVX176" s="36"/>
      <c r="WVY176" s="36"/>
      <c r="WVZ176" s="36"/>
      <c r="WWA176" s="36"/>
      <c r="WWB176" s="36"/>
      <c r="WWC176" s="36"/>
      <c r="WWD176" s="36"/>
      <c r="WWE176" s="36"/>
      <c r="WWF176" s="36"/>
      <c r="WWG176" s="36"/>
      <c r="WWH176" s="36"/>
      <c r="WWI176" s="36"/>
      <c r="WWJ176" s="36"/>
      <c r="WWK176" s="36"/>
      <c r="WWL176" s="36"/>
      <c r="WWM176" s="36"/>
      <c r="WWN176" s="36"/>
      <c r="WWO176" s="36"/>
      <c r="WWP176" s="36"/>
      <c r="WWQ176" s="36"/>
      <c r="WWR176" s="36"/>
      <c r="WWS176" s="36"/>
      <c r="WWT176" s="36"/>
      <c r="WWU176" s="36"/>
      <c r="WWV176" s="36"/>
      <c r="WWW176" s="36"/>
      <c r="WWX176" s="36"/>
      <c r="WWY176" s="36"/>
      <c r="WWZ176" s="36"/>
      <c r="WXA176" s="36"/>
      <c r="WXB176" s="36"/>
      <c r="WXC176" s="36"/>
      <c r="WXD176" s="36"/>
      <c r="WXE176" s="36"/>
      <c r="WXF176" s="36"/>
      <c r="WXG176" s="36"/>
      <c r="WXH176" s="36"/>
      <c r="WXI176" s="36"/>
      <c r="WXJ176" s="36"/>
      <c r="WXK176" s="36"/>
      <c r="WXL176" s="36"/>
      <c r="WXM176" s="36"/>
      <c r="WXN176" s="36"/>
      <c r="WXO176" s="36"/>
      <c r="WXP176" s="36"/>
      <c r="WXQ176" s="36"/>
      <c r="WXR176" s="36"/>
      <c r="WXS176" s="36"/>
      <c r="WXT176" s="36"/>
      <c r="WXU176" s="36"/>
      <c r="WXV176" s="36"/>
      <c r="WXW176" s="36"/>
      <c r="WXX176" s="36"/>
      <c r="WXY176" s="36"/>
      <c r="WXZ176" s="36"/>
      <c r="WYA176" s="36"/>
      <c r="WYB176" s="36"/>
      <c r="WYC176" s="36"/>
      <c r="WYD176" s="36"/>
      <c r="WYE176" s="36"/>
      <c r="WYF176" s="36"/>
      <c r="WYG176" s="36"/>
      <c r="WYH176" s="36"/>
      <c r="WYI176" s="36"/>
      <c r="WYJ176" s="36"/>
      <c r="WYK176" s="36"/>
      <c r="WYL176" s="36"/>
      <c r="WYM176" s="36"/>
      <c r="WYN176" s="36"/>
      <c r="WYO176" s="36"/>
      <c r="WYP176" s="36"/>
      <c r="WYQ176" s="36"/>
      <c r="WYR176" s="36"/>
      <c r="WYS176" s="36"/>
      <c r="WYT176" s="36"/>
      <c r="WYU176" s="36"/>
      <c r="WYV176" s="36"/>
      <c r="WYW176" s="36"/>
      <c r="WYX176" s="36"/>
      <c r="WYY176" s="36"/>
      <c r="WYZ176" s="36"/>
      <c r="WZA176" s="36"/>
      <c r="WZB176" s="36"/>
      <c r="WZC176" s="36"/>
      <c r="WZD176" s="36"/>
      <c r="WZE176" s="36"/>
      <c r="WZF176" s="36"/>
      <c r="WZG176" s="36"/>
      <c r="WZH176" s="36"/>
      <c r="WZI176" s="36"/>
      <c r="WZJ176" s="36"/>
      <c r="WZK176" s="36"/>
      <c r="WZL176" s="36"/>
      <c r="WZM176" s="36"/>
      <c r="WZN176" s="36"/>
      <c r="WZO176" s="36"/>
      <c r="WZP176" s="36"/>
      <c r="WZQ176" s="36"/>
      <c r="WZR176" s="36"/>
      <c r="WZS176" s="36"/>
      <c r="WZT176" s="36"/>
      <c r="WZU176" s="36"/>
      <c r="WZV176" s="36"/>
      <c r="WZW176" s="36"/>
      <c r="WZX176" s="36"/>
      <c r="WZY176" s="36"/>
      <c r="WZZ176" s="36"/>
      <c r="XAA176" s="36"/>
      <c r="XAB176" s="36"/>
      <c r="XAC176" s="36"/>
      <c r="XAD176" s="36"/>
      <c r="XAE176" s="36"/>
      <c r="XAF176" s="36"/>
      <c r="XAG176" s="36"/>
      <c r="XAH176" s="36"/>
      <c r="XAI176" s="36"/>
      <c r="XAJ176" s="36"/>
      <c r="XAK176" s="36"/>
      <c r="XAL176" s="36"/>
      <c r="XAM176" s="36"/>
      <c r="XAN176" s="36"/>
      <c r="XAO176" s="36"/>
      <c r="XAP176" s="36"/>
      <c r="XAQ176" s="36"/>
      <c r="XAR176" s="36"/>
      <c r="XAS176" s="36"/>
      <c r="XAT176" s="36"/>
      <c r="XAU176" s="36"/>
      <c r="XAV176" s="36"/>
      <c r="XAW176" s="36"/>
      <c r="XAX176" s="36"/>
      <c r="XAY176" s="36"/>
      <c r="XAZ176" s="36"/>
      <c r="XBA176" s="36"/>
      <c r="XBB176" s="36"/>
      <c r="XBC176" s="36"/>
      <c r="XBD176" s="36"/>
      <c r="XBE176" s="36"/>
      <c r="XBF176" s="36"/>
      <c r="XBG176" s="36"/>
      <c r="XBH176" s="36"/>
      <c r="XBI176" s="36"/>
      <c r="XBJ176" s="36"/>
      <c r="XBK176" s="36"/>
      <c r="XBL176" s="36"/>
      <c r="XBM176" s="36"/>
      <c r="XBN176" s="36"/>
      <c r="XBO176" s="36"/>
      <c r="XBP176" s="36"/>
      <c r="XBQ176" s="36"/>
      <c r="XBR176" s="36"/>
      <c r="XBS176" s="36"/>
      <c r="XBT176" s="36"/>
      <c r="XBU176" s="36"/>
      <c r="XBV176" s="36"/>
      <c r="XBW176" s="36"/>
      <c r="XBX176" s="36"/>
      <c r="XBY176" s="36"/>
      <c r="XBZ176" s="36"/>
      <c r="XCA176" s="36"/>
      <c r="XCB176" s="36"/>
      <c r="XCC176" s="36"/>
      <c r="XCD176" s="36"/>
      <c r="XCE176" s="36"/>
      <c r="XCF176" s="36"/>
      <c r="XCG176" s="36"/>
      <c r="XCH176" s="36"/>
      <c r="XCI176" s="36"/>
      <c r="XCJ176" s="36"/>
      <c r="XCK176" s="36"/>
      <c r="XCL176" s="36"/>
      <c r="XCM176" s="36"/>
      <c r="XCN176" s="36"/>
      <c r="XCO176" s="36"/>
      <c r="XCP176" s="36"/>
      <c r="XCQ176" s="36"/>
      <c r="XCR176" s="36"/>
      <c r="XCS176" s="36"/>
      <c r="XCT176" s="36"/>
      <c r="XCU176" s="36"/>
      <c r="XCV176" s="36"/>
      <c r="XCW176" s="36"/>
      <c r="XCX176" s="36"/>
      <c r="XCY176" s="36"/>
      <c r="XCZ176" s="36"/>
      <c r="XDA176" s="36"/>
      <c r="XDB176" s="36"/>
      <c r="XDC176" s="36"/>
      <c r="XDD176" s="36"/>
      <c r="XDE176" s="36"/>
      <c r="XDF176" s="36"/>
      <c r="XDG176" s="36"/>
      <c r="XDH176" s="36"/>
      <c r="XDI176" s="36"/>
      <c r="XDJ176" s="36"/>
      <c r="XDK176" s="36"/>
      <c r="XDL176" s="36"/>
      <c r="XDM176" s="36"/>
      <c r="XDN176" s="36"/>
      <c r="XDO176" s="36"/>
      <c r="XDP176" s="36"/>
      <c r="XDQ176" s="36"/>
      <c r="XDR176" s="36"/>
      <c r="XDS176" s="36"/>
      <c r="XDT176" s="36"/>
      <c r="XDU176" s="36"/>
      <c r="XDV176" s="36"/>
      <c r="XDW176" s="36"/>
      <c r="XDX176" s="36"/>
      <c r="XDY176" s="36"/>
      <c r="XDZ176" s="36"/>
      <c r="XEA176" s="36"/>
      <c r="XEB176" s="36"/>
      <c r="XEC176" s="36"/>
      <c r="XED176" s="36"/>
      <c r="XEE176" s="36"/>
    </row>
    <row r="177" spans="1:16359" s="43" customFormat="1" ht="13.5" thickBot="1" x14ac:dyDescent="0.25">
      <c r="A177" s="37">
        <v>34674390101048</v>
      </c>
      <c r="B177" s="38" t="s">
        <v>357</v>
      </c>
      <c r="C177" s="39" t="s">
        <v>189</v>
      </c>
      <c r="D177" s="40"/>
      <c r="E177" s="40"/>
      <c r="F177" s="40">
        <v>0</v>
      </c>
      <c r="G177" s="40"/>
      <c r="H177" s="40">
        <f>VLOOKUP($A177,'[15]Compiled Income'!$B$5:$AI$268,9,FALSE)</f>
        <v>264491</v>
      </c>
      <c r="I177" s="40">
        <f>VLOOKUP(A177,'[15]Compiled Income'!$B$5:$AI$268,14,FALSE)</f>
        <v>5074</v>
      </c>
      <c r="J177" s="40">
        <f>VLOOKUP(A177,'[15]Compiled Income'!$B$5:$AI$268,15,FALSE)</f>
        <v>0</v>
      </c>
      <c r="K177" s="40">
        <f>VLOOKUP(A177,'[15]Compiled Income'!$B$5:$AI$268,16,FALSE)</f>
        <v>2468.81</v>
      </c>
      <c r="L177" s="40">
        <f>VLOOKUP(A177,'[15]Compiled Income'!$B$5:$AI$268,12,FALSE)+VLOOKUP(A177,'[15]Compiled Income'!$B$5:$AI$268,13,FALSE)</f>
        <v>0</v>
      </c>
      <c r="M177" s="40">
        <f>VLOOKUP(A177,'[15]Compiled Income'!$B$5:$AI$268,10,FALSE)</f>
        <v>0</v>
      </c>
      <c r="N177" s="41">
        <f t="shared" si="16"/>
        <v>272033.81</v>
      </c>
      <c r="O177" s="42">
        <f>VLOOKUP(A177,'[16]2015-16 Budget (June 2016)'!$B$7:$K$270,10,FALSE)</f>
        <v>14262</v>
      </c>
      <c r="P177" s="42">
        <v>211</v>
      </c>
      <c r="Q177" s="41">
        <f t="shared" si="17"/>
        <v>14473</v>
      </c>
      <c r="R177" s="40">
        <f t="shared" si="18"/>
        <v>286506.81</v>
      </c>
      <c r="S177" s="40">
        <f>VLOOKUP($A177,'[15]Compiled Income'!$B$5:$AI$268,5,FALSE)</f>
        <v>77810</v>
      </c>
      <c r="T177" s="40">
        <f>VLOOKUP($A177,'[15]Compiled Income'!$B$5:$AI$268,6,FALSE)</f>
        <v>12669.41</v>
      </c>
      <c r="U177" s="41">
        <f t="shared" si="19"/>
        <v>90479.41</v>
      </c>
      <c r="V177" s="41" t="str">
        <f>IF(VLOOKUP(A177,[17]FederalExpenditureReport!$E$3:$AE$237,26,FALSE)&gt;0,"Yes","No")</f>
        <v>No</v>
      </c>
      <c r="W177" s="40">
        <f t="shared" si="20"/>
        <v>168147.41</v>
      </c>
      <c r="X177" s="41">
        <f>VLOOKUP($A177,'[15]Compiled Income'!$B$5:$AI$268,24,FALSE)</f>
        <v>42000</v>
      </c>
      <c r="Y177" s="41">
        <f>VLOOKUP($A177,'[15]Compiled Income'!$B$5:$AI$268,28,FALSE)</f>
        <v>0</v>
      </c>
      <c r="Z177" s="41">
        <f>VLOOKUP($A177,'[15]Compiled Income'!$B$5:$AI$268,32,FALSE)</f>
        <v>77668</v>
      </c>
      <c r="AA177" s="40">
        <f>VLOOKUP(A177,'[18]2016-17 Budget (June 2016)'!$C$7:$U$301,18,FALSE)</f>
        <v>256659</v>
      </c>
      <c r="AB177" s="40"/>
      <c r="AC177" s="40">
        <f t="shared" si="21"/>
        <v>256659</v>
      </c>
      <c r="AD177" s="40">
        <f>VLOOKUP($A177,'[18]2016-17 Budget (June 2016)'!$C$7:$U$301,10,FALSE)</f>
        <v>13824</v>
      </c>
      <c r="AE177" s="40">
        <f t="shared" si="22"/>
        <v>270483</v>
      </c>
      <c r="AF177" s="40">
        <f>VLOOKUP($A177,'[18]2016-17 Budget (June 2016)'!$C$7:$U$301,19,FALSE)</f>
        <v>75125</v>
      </c>
      <c r="AG177" s="40"/>
      <c r="AH177" s="40">
        <f t="shared" si="23"/>
        <v>75125</v>
      </c>
      <c r="AI177" s="40">
        <v>74450</v>
      </c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  <c r="IM177" s="36"/>
      <c r="IN177" s="36"/>
      <c r="IO177" s="36"/>
      <c r="IP177" s="36"/>
      <c r="IQ177" s="36"/>
      <c r="IR177" s="36"/>
      <c r="IS177" s="36"/>
      <c r="IT177" s="36"/>
      <c r="IU177" s="36"/>
      <c r="IV177" s="36"/>
      <c r="IW177" s="36"/>
      <c r="IX177" s="36"/>
      <c r="IY177" s="36"/>
      <c r="IZ177" s="36"/>
      <c r="JA177" s="36"/>
      <c r="JB177" s="36"/>
      <c r="JC177" s="36"/>
      <c r="JD177" s="36"/>
      <c r="JE177" s="36"/>
      <c r="JF177" s="36"/>
      <c r="JG177" s="36"/>
      <c r="JH177" s="36"/>
      <c r="JI177" s="36"/>
      <c r="JJ177" s="36"/>
      <c r="JK177" s="36"/>
      <c r="JL177" s="36"/>
      <c r="JM177" s="36"/>
      <c r="JN177" s="36"/>
      <c r="JO177" s="36"/>
      <c r="JP177" s="36"/>
      <c r="JQ177" s="36"/>
      <c r="JR177" s="36"/>
      <c r="JS177" s="36"/>
      <c r="JT177" s="36"/>
      <c r="JU177" s="36"/>
      <c r="JV177" s="36"/>
      <c r="JW177" s="36"/>
      <c r="JX177" s="36"/>
      <c r="JY177" s="36"/>
      <c r="JZ177" s="36"/>
      <c r="KA177" s="36"/>
      <c r="KB177" s="36"/>
      <c r="KC177" s="36"/>
      <c r="KD177" s="36"/>
      <c r="KE177" s="36"/>
      <c r="KF177" s="36"/>
      <c r="KG177" s="36"/>
      <c r="KH177" s="36"/>
      <c r="KI177" s="36"/>
      <c r="KJ177" s="36"/>
      <c r="KK177" s="36"/>
      <c r="KL177" s="36"/>
      <c r="KM177" s="36"/>
      <c r="KN177" s="36"/>
      <c r="KO177" s="36"/>
      <c r="KP177" s="36"/>
      <c r="KQ177" s="36"/>
      <c r="KR177" s="36"/>
      <c r="KS177" s="36"/>
      <c r="KT177" s="36"/>
      <c r="KU177" s="36"/>
      <c r="KV177" s="36"/>
      <c r="KW177" s="36"/>
      <c r="KX177" s="36"/>
      <c r="KY177" s="36"/>
      <c r="KZ177" s="36"/>
      <c r="LA177" s="36"/>
      <c r="LB177" s="36"/>
      <c r="LC177" s="36"/>
      <c r="LD177" s="36"/>
      <c r="LE177" s="36"/>
      <c r="LF177" s="36"/>
      <c r="LG177" s="36"/>
      <c r="LH177" s="36"/>
      <c r="LI177" s="36"/>
      <c r="LJ177" s="36"/>
      <c r="LK177" s="36"/>
      <c r="LL177" s="36"/>
      <c r="LM177" s="36"/>
      <c r="LN177" s="36"/>
      <c r="LO177" s="36"/>
      <c r="LP177" s="36"/>
      <c r="LQ177" s="36"/>
      <c r="LR177" s="36"/>
      <c r="LS177" s="36"/>
      <c r="LT177" s="36"/>
      <c r="LU177" s="36"/>
      <c r="LV177" s="36"/>
      <c r="LW177" s="36"/>
      <c r="LX177" s="36"/>
      <c r="LY177" s="36"/>
      <c r="LZ177" s="36"/>
      <c r="MA177" s="36"/>
      <c r="MB177" s="36"/>
      <c r="MC177" s="36"/>
      <c r="MD177" s="36"/>
      <c r="ME177" s="36"/>
      <c r="MF177" s="36"/>
      <c r="MG177" s="36"/>
      <c r="MH177" s="36"/>
      <c r="MI177" s="36"/>
      <c r="MJ177" s="36"/>
      <c r="MK177" s="36"/>
      <c r="ML177" s="36"/>
      <c r="MM177" s="36"/>
      <c r="MN177" s="36"/>
      <c r="MO177" s="36"/>
      <c r="MP177" s="36"/>
      <c r="MQ177" s="36"/>
      <c r="MR177" s="36"/>
      <c r="MS177" s="36"/>
      <c r="MT177" s="36"/>
      <c r="MU177" s="36"/>
      <c r="MV177" s="36"/>
      <c r="MW177" s="36"/>
      <c r="MX177" s="36"/>
      <c r="MY177" s="36"/>
      <c r="MZ177" s="36"/>
      <c r="NA177" s="36"/>
      <c r="NB177" s="36"/>
      <c r="NC177" s="36"/>
      <c r="ND177" s="36"/>
      <c r="NE177" s="36"/>
      <c r="NF177" s="36"/>
      <c r="NG177" s="36"/>
      <c r="NH177" s="36"/>
      <c r="NI177" s="36"/>
      <c r="NJ177" s="36"/>
      <c r="NK177" s="36"/>
      <c r="NL177" s="36"/>
      <c r="NM177" s="36"/>
      <c r="NN177" s="36"/>
      <c r="NO177" s="36"/>
      <c r="NP177" s="36"/>
      <c r="NQ177" s="36"/>
      <c r="NR177" s="36"/>
      <c r="NS177" s="36"/>
      <c r="NT177" s="36"/>
      <c r="NU177" s="36"/>
      <c r="NV177" s="36"/>
      <c r="NW177" s="36"/>
      <c r="NX177" s="36"/>
      <c r="NY177" s="36"/>
      <c r="NZ177" s="36"/>
      <c r="OA177" s="36"/>
      <c r="OB177" s="36"/>
      <c r="OC177" s="36"/>
      <c r="OD177" s="36"/>
      <c r="OE177" s="36"/>
      <c r="OF177" s="36"/>
      <c r="OG177" s="36"/>
      <c r="OH177" s="36"/>
      <c r="OI177" s="36"/>
      <c r="OJ177" s="36"/>
      <c r="OK177" s="36"/>
      <c r="OL177" s="36"/>
      <c r="OM177" s="36"/>
      <c r="ON177" s="36"/>
      <c r="OO177" s="36"/>
      <c r="OP177" s="36"/>
      <c r="OQ177" s="36"/>
      <c r="OR177" s="36"/>
      <c r="OS177" s="36"/>
      <c r="OT177" s="36"/>
      <c r="OU177" s="36"/>
      <c r="OV177" s="36"/>
      <c r="OW177" s="36"/>
      <c r="OX177" s="36"/>
      <c r="OY177" s="36"/>
      <c r="OZ177" s="36"/>
      <c r="PA177" s="36"/>
      <c r="PB177" s="36"/>
      <c r="PC177" s="36"/>
      <c r="PD177" s="36"/>
      <c r="PE177" s="36"/>
      <c r="PF177" s="36"/>
      <c r="PG177" s="36"/>
      <c r="PH177" s="36"/>
      <c r="PI177" s="36"/>
      <c r="PJ177" s="36"/>
      <c r="PK177" s="36"/>
      <c r="PL177" s="36"/>
      <c r="PM177" s="36"/>
      <c r="PN177" s="36"/>
      <c r="PO177" s="36"/>
      <c r="PP177" s="36"/>
      <c r="PQ177" s="36"/>
      <c r="PR177" s="36"/>
      <c r="PS177" s="36"/>
      <c r="PT177" s="36"/>
      <c r="PU177" s="36"/>
      <c r="PV177" s="36"/>
      <c r="PW177" s="36"/>
      <c r="PX177" s="36"/>
      <c r="PY177" s="36"/>
      <c r="PZ177" s="36"/>
      <c r="QA177" s="36"/>
      <c r="QB177" s="36"/>
      <c r="QC177" s="36"/>
      <c r="QD177" s="36"/>
      <c r="QE177" s="36"/>
      <c r="QF177" s="36"/>
      <c r="QG177" s="36"/>
      <c r="QH177" s="36"/>
      <c r="QI177" s="36"/>
      <c r="QJ177" s="36"/>
      <c r="QK177" s="36"/>
      <c r="QL177" s="36"/>
      <c r="QM177" s="36"/>
      <c r="QN177" s="36"/>
      <c r="QO177" s="36"/>
      <c r="QP177" s="36"/>
      <c r="QQ177" s="36"/>
      <c r="QR177" s="36"/>
      <c r="QS177" s="36"/>
      <c r="QT177" s="36"/>
      <c r="QU177" s="36"/>
      <c r="QV177" s="36"/>
      <c r="QW177" s="36"/>
      <c r="QX177" s="36"/>
      <c r="QY177" s="36"/>
      <c r="QZ177" s="36"/>
      <c r="RA177" s="36"/>
      <c r="RB177" s="36"/>
      <c r="RC177" s="36"/>
      <c r="RD177" s="36"/>
      <c r="RE177" s="36"/>
      <c r="RF177" s="36"/>
      <c r="RG177" s="36"/>
      <c r="RH177" s="36"/>
      <c r="RI177" s="36"/>
      <c r="RJ177" s="36"/>
      <c r="RK177" s="36"/>
      <c r="RL177" s="36"/>
      <c r="RM177" s="36"/>
      <c r="RN177" s="36"/>
      <c r="RO177" s="36"/>
      <c r="RP177" s="36"/>
      <c r="RQ177" s="36"/>
      <c r="RR177" s="36"/>
      <c r="RS177" s="36"/>
      <c r="RT177" s="36"/>
      <c r="RU177" s="36"/>
      <c r="RV177" s="36"/>
      <c r="RW177" s="36"/>
      <c r="RX177" s="36"/>
      <c r="RY177" s="36"/>
      <c r="RZ177" s="36"/>
      <c r="SA177" s="36"/>
      <c r="SB177" s="36"/>
      <c r="SC177" s="36"/>
      <c r="SD177" s="36"/>
      <c r="SE177" s="36"/>
      <c r="SF177" s="36"/>
      <c r="SG177" s="36"/>
      <c r="SH177" s="36"/>
      <c r="SI177" s="36"/>
      <c r="SJ177" s="36"/>
      <c r="SK177" s="36"/>
      <c r="SL177" s="36"/>
      <c r="SM177" s="36"/>
      <c r="SN177" s="36"/>
      <c r="SO177" s="36"/>
      <c r="SP177" s="36"/>
      <c r="SQ177" s="36"/>
      <c r="SR177" s="36"/>
      <c r="SS177" s="36"/>
      <c r="ST177" s="36"/>
      <c r="SU177" s="36"/>
      <c r="SV177" s="36"/>
      <c r="SW177" s="36"/>
      <c r="SX177" s="36"/>
      <c r="SY177" s="36"/>
      <c r="SZ177" s="36"/>
      <c r="TA177" s="36"/>
      <c r="TB177" s="36"/>
      <c r="TC177" s="36"/>
      <c r="TD177" s="36"/>
      <c r="TE177" s="36"/>
      <c r="TF177" s="36"/>
      <c r="TG177" s="36"/>
      <c r="TH177" s="36"/>
      <c r="TI177" s="36"/>
      <c r="TJ177" s="36"/>
      <c r="TK177" s="36"/>
      <c r="TL177" s="36"/>
      <c r="TM177" s="36"/>
      <c r="TN177" s="36"/>
      <c r="TO177" s="36"/>
      <c r="TP177" s="36"/>
      <c r="TQ177" s="36"/>
      <c r="TR177" s="36"/>
      <c r="TS177" s="36"/>
      <c r="TT177" s="36"/>
      <c r="TU177" s="36"/>
      <c r="TV177" s="36"/>
      <c r="TW177" s="36"/>
      <c r="TX177" s="36"/>
      <c r="TY177" s="36"/>
      <c r="TZ177" s="36"/>
      <c r="UA177" s="36"/>
      <c r="UB177" s="36"/>
      <c r="UC177" s="36"/>
      <c r="UD177" s="36"/>
      <c r="UE177" s="36"/>
      <c r="UF177" s="36"/>
      <c r="UG177" s="36"/>
      <c r="UH177" s="36"/>
      <c r="UI177" s="36"/>
      <c r="UJ177" s="36"/>
      <c r="UK177" s="36"/>
      <c r="UL177" s="36"/>
      <c r="UM177" s="36"/>
      <c r="UN177" s="36"/>
      <c r="UO177" s="36"/>
      <c r="UP177" s="36"/>
      <c r="UQ177" s="36"/>
      <c r="UR177" s="36"/>
      <c r="US177" s="36"/>
      <c r="UT177" s="36"/>
      <c r="UU177" s="36"/>
      <c r="UV177" s="36"/>
      <c r="UW177" s="36"/>
      <c r="UX177" s="36"/>
      <c r="UY177" s="36"/>
      <c r="UZ177" s="36"/>
      <c r="VA177" s="36"/>
      <c r="VB177" s="36"/>
      <c r="VC177" s="36"/>
      <c r="VD177" s="36"/>
      <c r="VE177" s="36"/>
      <c r="VF177" s="36"/>
      <c r="VG177" s="36"/>
      <c r="VH177" s="36"/>
      <c r="VI177" s="36"/>
      <c r="VJ177" s="36"/>
      <c r="VK177" s="36"/>
      <c r="VL177" s="36"/>
      <c r="VM177" s="36"/>
      <c r="VN177" s="36"/>
      <c r="VO177" s="36"/>
      <c r="VP177" s="36"/>
      <c r="VQ177" s="36"/>
      <c r="VR177" s="36"/>
      <c r="VS177" s="36"/>
      <c r="VT177" s="36"/>
      <c r="VU177" s="36"/>
      <c r="VV177" s="36"/>
      <c r="VW177" s="36"/>
      <c r="VX177" s="36"/>
      <c r="VY177" s="36"/>
      <c r="VZ177" s="36"/>
      <c r="WA177" s="36"/>
      <c r="WB177" s="36"/>
      <c r="WC177" s="36"/>
      <c r="WD177" s="36"/>
      <c r="WE177" s="36"/>
      <c r="WF177" s="36"/>
      <c r="WG177" s="36"/>
      <c r="WH177" s="36"/>
      <c r="WI177" s="36"/>
      <c r="WJ177" s="36"/>
      <c r="WK177" s="36"/>
      <c r="WL177" s="36"/>
      <c r="WM177" s="36"/>
      <c r="WN177" s="36"/>
      <c r="WO177" s="36"/>
      <c r="WP177" s="36"/>
      <c r="WQ177" s="36"/>
      <c r="WR177" s="36"/>
      <c r="WS177" s="36"/>
      <c r="WT177" s="36"/>
      <c r="WU177" s="36"/>
      <c r="WV177" s="36"/>
      <c r="WW177" s="36"/>
      <c r="WX177" s="36"/>
      <c r="WY177" s="36"/>
      <c r="WZ177" s="36"/>
      <c r="XA177" s="36"/>
      <c r="XB177" s="36"/>
      <c r="XC177" s="36"/>
      <c r="XD177" s="36"/>
      <c r="XE177" s="36"/>
      <c r="XF177" s="36"/>
      <c r="XG177" s="36"/>
      <c r="XH177" s="36"/>
      <c r="XI177" s="36"/>
      <c r="XJ177" s="36"/>
      <c r="XK177" s="36"/>
      <c r="XL177" s="36"/>
      <c r="XM177" s="36"/>
      <c r="XN177" s="36"/>
      <c r="XO177" s="36"/>
      <c r="XP177" s="36"/>
      <c r="XQ177" s="36"/>
      <c r="XR177" s="36"/>
      <c r="XS177" s="36"/>
      <c r="XT177" s="36"/>
      <c r="XU177" s="36"/>
      <c r="XV177" s="36"/>
      <c r="XW177" s="36"/>
      <c r="XX177" s="36"/>
      <c r="XY177" s="36"/>
      <c r="XZ177" s="36"/>
      <c r="YA177" s="36"/>
      <c r="YB177" s="36"/>
      <c r="YC177" s="36"/>
      <c r="YD177" s="36"/>
      <c r="YE177" s="36"/>
      <c r="YF177" s="36"/>
      <c r="YG177" s="36"/>
      <c r="YH177" s="36"/>
      <c r="YI177" s="36"/>
      <c r="YJ177" s="36"/>
      <c r="YK177" s="36"/>
      <c r="YL177" s="36"/>
      <c r="YM177" s="36"/>
      <c r="YN177" s="36"/>
      <c r="YO177" s="36"/>
      <c r="YP177" s="36"/>
      <c r="YQ177" s="36"/>
      <c r="YR177" s="36"/>
      <c r="YS177" s="36"/>
      <c r="YT177" s="36"/>
      <c r="YU177" s="36"/>
      <c r="YV177" s="36"/>
      <c r="YW177" s="36"/>
      <c r="YX177" s="36"/>
      <c r="YY177" s="36"/>
      <c r="YZ177" s="36"/>
      <c r="ZA177" s="36"/>
      <c r="ZB177" s="36"/>
      <c r="ZC177" s="36"/>
      <c r="ZD177" s="36"/>
      <c r="ZE177" s="36"/>
      <c r="ZF177" s="36"/>
      <c r="ZG177" s="36"/>
      <c r="ZH177" s="36"/>
      <c r="ZI177" s="36"/>
      <c r="ZJ177" s="36"/>
      <c r="ZK177" s="36"/>
      <c r="ZL177" s="36"/>
      <c r="ZM177" s="36"/>
      <c r="ZN177" s="36"/>
      <c r="ZO177" s="36"/>
      <c r="ZP177" s="36"/>
      <c r="ZQ177" s="36"/>
      <c r="ZR177" s="36"/>
      <c r="ZS177" s="36"/>
      <c r="ZT177" s="36"/>
      <c r="ZU177" s="36"/>
      <c r="ZV177" s="36"/>
      <c r="ZW177" s="36"/>
      <c r="ZX177" s="36"/>
      <c r="ZY177" s="36"/>
      <c r="ZZ177" s="36"/>
      <c r="AAA177" s="36"/>
      <c r="AAB177" s="36"/>
      <c r="AAC177" s="36"/>
      <c r="AAD177" s="36"/>
      <c r="AAE177" s="36"/>
      <c r="AAF177" s="36"/>
      <c r="AAG177" s="36"/>
      <c r="AAH177" s="36"/>
      <c r="AAI177" s="36"/>
      <c r="AAJ177" s="36"/>
      <c r="AAK177" s="36"/>
      <c r="AAL177" s="36"/>
      <c r="AAM177" s="36"/>
      <c r="AAN177" s="36"/>
      <c r="AAO177" s="36"/>
      <c r="AAP177" s="36"/>
      <c r="AAQ177" s="36"/>
      <c r="AAR177" s="36"/>
      <c r="AAS177" s="36"/>
      <c r="AAT177" s="36"/>
      <c r="AAU177" s="36"/>
      <c r="AAV177" s="36"/>
      <c r="AAW177" s="36"/>
      <c r="AAX177" s="36"/>
      <c r="AAY177" s="36"/>
      <c r="AAZ177" s="36"/>
      <c r="ABA177" s="36"/>
      <c r="ABB177" s="36"/>
      <c r="ABC177" s="36"/>
      <c r="ABD177" s="36"/>
      <c r="ABE177" s="36"/>
      <c r="ABF177" s="36"/>
      <c r="ABG177" s="36"/>
      <c r="ABH177" s="36"/>
      <c r="ABI177" s="36"/>
      <c r="ABJ177" s="36"/>
      <c r="ABK177" s="36"/>
      <c r="ABL177" s="36"/>
      <c r="ABM177" s="36"/>
      <c r="ABN177" s="36"/>
      <c r="ABO177" s="36"/>
      <c r="ABP177" s="36"/>
      <c r="ABQ177" s="36"/>
      <c r="ABR177" s="36"/>
      <c r="ABS177" s="36"/>
      <c r="ABT177" s="36"/>
      <c r="ABU177" s="36"/>
      <c r="ABV177" s="36"/>
      <c r="ABW177" s="36"/>
      <c r="ABX177" s="36"/>
      <c r="ABY177" s="36"/>
      <c r="ABZ177" s="36"/>
      <c r="ACA177" s="36"/>
      <c r="ACB177" s="36"/>
      <c r="ACC177" s="36"/>
      <c r="ACD177" s="36"/>
      <c r="ACE177" s="36"/>
      <c r="ACF177" s="36"/>
      <c r="ACG177" s="36"/>
      <c r="ACH177" s="36"/>
      <c r="ACI177" s="36"/>
      <c r="ACJ177" s="36"/>
      <c r="ACK177" s="36"/>
      <c r="ACL177" s="36"/>
      <c r="ACM177" s="36"/>
      <c r="ACN177" s="36"/>
      <c r="ACO177" s="36"/>
      <c r="ACP177" s="36"/>
      <c r="ACQ177" s="36"/>
      <c r="ACR177" s="36"/>
      <c r="ACS177" s="36"/>
      <c r="ACT177" s="36"/>
      <c r="ACU177" s="36"/>
      <c r="ACV177" s="36"/>
      <c r="ACW177" s="36"/>
      <c r="ACX177" s="36"/>
      <c r="ACY177" s="36"/>
      <c r="ACZ177" s="36"/>
      <c r="ADA177" s="36"/>
      <c r="ADB177" s="36"/>
      <c r="ADC177" s="36"/>
      <c r="ADD177" s="36"/>
      <c r="ADE177" s="36"/>
      <c r="ADF177" s="36"/>
      <c r="ADG177" s="36"/>
      <c r="ADH177" s="36"/>
      <c r="ADI177" s="36"/>
      <c r="ADJ177" s="36"/>
      <c r="ADK177" s="36"/>
      <c r="ADL177" s="36"/>
      <c r="ADM177" s="36"/>
      <c r="ADN177" s="36"/>
      <c r="ADO177" s="36"/>
      <c r="ADP177" s="36"/>
      <c r="ADQ177" s="36"/>
      <c r="ADR177" s="36"/>
      <c r="ADS177" s="36"/>
      <c r="ADT177" s="36"/>
      <c r="ADU177" s="36"/>
      <c r="ADV177" s="36"/>
      <c r="ADW177" s="36"/>
      <c r="ADX177" s="36"/>
      <c r="ADY177" s="36"/>
      <c r="ADZ177" s="36"/>
      <c r="AEA177" s="36"/>
      <c r="AEB177" s="36"/>
      <c r="AEC177" s="36"/>
      <c r="AED177" s="36"/>
      <c r="AEE177" s="36"/>
      <c r="AEF177" s="36"/>
      <c r="AEG177" s="36"/>
      <c r="AEH177" s="36"/>
      <c r="AEI177" s="36"/>
      <c r="AEJ177" s="36"/>
      <c r="AEK177" s="36"/>
      <c r="AEL177" s="36"/>
      <c r="AEM177" s="36"/>
      <c r="AEN177" s="36"/>
      <c r="AEO177" s="36"/>
      <c r="AEP177" s="36"/>
      <c r="AEQ177" s="36"/>
      <c r="AER177" s="36"/>
      <c r="AES177" s="36"/>
      <c r="AET177" s="36"/>
      <c r="AEU177" s="36"/>
      <c r="AEV177" s="36"/>
      <c r="AEW177" s="36"/>
      <c r="AEX177" s="36"/>
      <c r="AEY177" s="36"/>
      <c r="AEZ177" s="36"/>
      <c r="AFA177" s="36"/>
      <c r="AFB177" s="36"/>
      <c r="AFC177" s="36"/>
      <c r="AFD177" s="36"/>
      <c r="AFE177" s="36"/>
      <c r="AFF177" s="36"/>
      <c r="AFG177" s="36"/>
      <c r="AFH177" s="36"/>
      <c r="AFI177" s="36"/>
      <c r="AFJ177" s="36"/>
      <c r="AFK177" s="36"/>
      <c r="AFL177" s="36"/>
      <c r="AFM177" s="36"/>
      <c r="AFN177" s="36"/>
      <c r="AFO177" s="36"/>
      <c r="AFP177" s="36"/>
      <c r="AFQ177" s="36"/>
      <c r="AFR177" s="36"/>
      <c r="AFS177" s="36"/>
      <c r="AFT177" s="36"/>
      <c r="AFU177" s="36"/>
      <c r="AFV177" s="36"/>
      <c r="AFW177" s="36"/>
      <c r="AFX177" s="36"/>
      <c r="AFY177" s="36"/>
      <c r="AFZ177" s="36"/>
      <c r="AGA177" s="36"/>
      <c r="AGB177" s="36"/>
      <c r="AGC177" s="36"/>
      <c r="AGD177" s="36"/>
      <c r="AGE177" s="36"/>
      <c r="AGF177" s="36"/>
      <c r="AGG177" s="36"/>
      <c r="AGH177" s="36"/>
      <c r="AGI177" s="36"/>
      <c r="AGJ177" s="36"/>
      <c r="AGK177" s="36"/>
      <c r="AGL177" s="36"/>
      <c r="AGM177" s="36"/>
      <c r="AGN177" s="36"/>
      <c r="AGO177" s="36"/>
      <c r="AGP177" s="36"/>
      <c r="AGQ177" s="36"/>
      <c r="AGR177" s="36"/>
      <c r="AGS177" s="36"/>
      <c r="AGT177" s="36"/>
      <c r="AGU177" s="36"/>
      <c r="AGV177" s="36"/>
      <c r="AGW177" s="36"/>
      <c r="AGX177" s="36"/>
      <c r="AGY177" s="36"/>
      <c r="AGZ177" s="36"/>
      <c r="AHA177" s="36"/>
      <c r="AHB177" s="36"/>
      <c r="AHC177" s="36"/>
      <c r="AHD177" s="36"/>
      <c r="AHE177" s="36"/>
      <c r="AHF177" s="36"/>
      <c r="AHG177" s="36"/>
      <c r="AHH177" s="36"/>
      <c r="AHI177" s="36"/>
      <c r="AHJ177" s="36"/>
      <c r="AHK177" s="36"/>
      <c r="AHL177" s="36"/>
      <c r="AHM177" s="36"/>
      <c r="AHN177" s="36"/>
      <c r="AHO177" s="36"/>
      <c r="AHP177" s="36"/>
      <c r="AHQ177" s="36"/>
      <c r="AHR177" s="36"/>
      <c r="AHS177" s="36"/>
      <c r="AHT177" s="36"/>
      <c r="AHU177" s="36"/>
      <c r="AHV177" s="36"/>
      <c r="AHW177" s="36"/>
      <c r="AHX177" s="36"/>
      <c r="AHY177" s="36"/>
      <c r="AHZ177" s="36"/>
      <c r="AIA177" s="36"/>
      <c r="AIB177" s="36"/>
      <c r="AIC177" s="36"/>
      <c r="AID177" s="36"/>
      <c r="AIE177" s="36"/>
      <c r="AIF177" s="36"/>
      <c r="AIG177" s="36"/>
      <c r="AIH177" s="36"/>
      <c r="AII177" s="36"/>
      <c r="AIJ177" s="36"/>
      <c r="AIK177" s="36"/>
      <c r="AIL177" s="36"/>
      <c r="AIM177" s="36"/>
      <c r="AIN177" s="36"/>
      <c r="AIO177" s="36"/>
      <c r="AIP177" s="36"/>
      <c r="AIQ177" s="36"/>
      <c r="AIR177" s="36"/>
      <c r="AIS177" s="36"/>
      <c r="AIT177" s="36"/>
      <c r="AIU177" s="36"/>
      <c r="AIV177" s="36"/>
      <c r="AIW177" s="36"/>
      <c r="AIX177" s="36"/>
      <c r="AIY177" s="36"/>
      <c r="AIZ177" s="36"/>
      <c r="AJA177" s="36"/>
      <c r="AJB177" s="36"/>
      <c r="AJC177" s="36"/>
      <c r="AJD177" s="36"/>
      <c r="AJE177" s="36"/>
      <c r="AJF177" s="36"/>
      <c r="AJG177" s="36"/>
      <c r="AJH177" s="36"/>
      <c r="AJI177" s="36"/>
      <c r="AJJ177" s="36"/>
      <c r="AJK177" s="36"/>
      <c r="AJL177" s="36"/>
      <c r="AJM177" s="36"/>
      <c r="AJN177" s="36"/>
      <c r="AJO177" s="36"/>
      <c r="AJP177" s="36"/>
      <c r="AJQ177" s="36"/>
      <c r="AJR177" s="36"/>
      <c r="AJS177" s="36"/>
      <c r="AJT177" s="36"/>
      <c r="AJU177" s="36"/>
      <c r="AJV177" s="36"/>
      <c r="AJW177" s="36"/>
      <c r="AJX177" s="36"/>
      <c r="AJY177" s="36"/>
      <c r="AJZ177" s="36"/>
      <c r="AKA177" s="36"/>
      <c r="AKB177" s="36"/>
      <c r="AKC177" s="36"/>
      <c r="AKD177" s="36"/>
      <c r="AKE177" s="36"/>
      <c r="AKF177" s="36"/>
      <c r="AKG177" s="36"/>
      <c r="AKH177" s="36"/>
      <c r="AKI177" s="36"/>
      <c r="AKJ177" s="36"/>
      <c r="AKK177" s="36"/>
      <c r="AKL177" s="36"/>
      <c r="AKM177" s="36"/>
      <c r="AKN177" s="36"/>
      <c r="AKO177" s="36"/>
      <c r="AKP177" s="36"/>
      <c r="AKQ177" s="36"/>
      <c r="AKR177" s="36"/>
      <c r="AKS177" s="36"/>
      <c r="AKT177" s="36"/>
      <c r="AKU177" s="36"/>
      <c r="AKV177" s="36"/>
      <c r="AKW177" s="36"/>
      <c r="AKX177" s="36"/>
      <c r="AKY177" s="36"/>
      <c r="AKZ177" s="36"/>
      <c r="ALA177" s="36"/>
      <c r="ALB177" s="36"/>
      <c r="ALC177" s="36"/>
      <c r="ALD177" s="36"/>
      <c r="ALE177" s="36"/>
      <c r="ALF177" s="36"/>
      <c r="ALG177" s="36"/>
      <c r="ALH177" s="36"/>
      <c r="ALI177" s="36"/>
      <c r="ALJ177" s="36"/>
      <c r="ALK177" s="36"/>
      <c r="ALL177" s="36"/>
      <c r="ALM177" s="36"/>
      <c r="ALN177" s="36"/>
      <c r="ALO177" s="36"/>
      <c r="ALP177" s="36"/>
      <c r="ALQ177" s="36"/>
      <c r="ALR177" s="36"/>
      <c r="ALS177" s="36"/>
      <c r="ALT177" s="36"/>
      <c r="ALU177" s="36"/>
      <c r="ALV177" s="36"/>
      <c r="ALW177" s="36"/>
      <c r="ALX177" s="36"/>
      <c r="ALY177" s="36"/>
      <c r="ALZ177" s="36"/>
      <c r="AMA177" s="36"/>
      <c r="AMB177" s="36"/>
      <c r="AMC177" s="36"/>
      <c r="AMD177" s="36"/>
      <c r="AME177" s="36"/>
      <c r="AMF177" s="36"/>
      <c r="AMG177" s="36"/>
      <c r="AMH177" s="36"/>
      <c r="AMI177" s="36"/>
      <c r="AMJ177" s="36"/>
      <c r="AMK177" s="36"/>
      <c r="AML177" s="36"/>
      <c r="AMM177" s="36"/>
      <c r="AMN177" s="36"/>
      <c r="AMO177" s="36"/>
      <c r="AMP177" s="36"/>
      <c r="AMQ177" s="36"/>
      <c r="AMR177" s="36"/>
      <c r="AMS177" s="36"/>
      <c r="AMT177" s="36"/>
      <c r="AMU177" s="36"/>
      <c r="AMV177" s="36"/>
      <c r="AMW177" s="36"/>
      <c r="AMX177" s="36"/>
      <c r="AMY177" s="36"/>
      <c r="AMZ177" s="36"/>
      <c r="ANA177" s="36"/>
      <c r="ANB177" s="36"/>
      <c r="ANC177" s="36"/>
      <c r="AND177" s="36"/>
      <c r="ANE177" s="36"/>
      <c r="ANF177" s="36"/>
      <c r="ANG177" s="36"/>
      <c r="ANH177" s="36"/>
      <c r="ANI177" s="36"/>
      <c r="ANJ177" s="36"/>
      <c r="ANK177" s="36"/>
      <c r="ANL177" s="36"/>
      <c r="ANM177" s="36"/>
      <c r="ANN177" s="36"/>
      <c r="ANO177" s="36"/>
      <c r="ANP177" s="36"/>
      <c r="ANQ177" s="36"/>
      <c r="ANR177" s="36"/>
      <c r="ANS177" s="36"/>
      <c r="ANT177" s="36"/>
      <c r="ANU177" s="36"/>
      <c r="ANV177" s="36"/>
      <c r="ANW177" s="36"/>
      <c r="ANX177" s="36"/>
      <c r="ANY177" s="36"/>
      <c r="ANZ177" s="36"/>
      <c r="AOA177" s="36"/>
      <c r="AOB177" s="36"/>
      <c r="AOC177" s="36"/>
      <c r="AOD177" s="36"/>
      <c r="AOE177" s="36"/>
      <c r="AOF177" s="36"/>
      <c r="AOG177" s="36"/>
      <c r="AOH177" s="36"/>
      <c r="AOI177" s="36"/>
      <c r="AOJ177" s="36"/>
      <c r="AOK177" s="36"/>
      <c r="AOL177" s="36"/>
      <c r="AOM177" s="36"/>
      <c r="AON177" s="36"/>
      <c r="AOO177" s="36"/>
      <c r="AOP177" s="36"/>
      <c r="AOQ177" s="36"/>
      <c r="AOR177" s="36"/>
      <c r="AOS177" s="36"/>
      <c r="AOT177" s="36"/>
      <c r="AOU177" s="36"/>
      <c r="AOV177" s="36"/>
      <c r="AOW177" s="36"/>
      <c r="AOX177" s="36"/>
      <c r="AOY177" s="36"/>
      <c r="AOZ177" s="36"/>
      <c r="APA177" s="36"/>
      <c r="APB177" s="36"/>
      <c r="APC177" s="36"/>
      <c r="APD177" s="36"/>
      <c r="APE177" s="36"/>
      <c r="APF177" s="36"/>
      <c r="APG177" s="36"/>
      <c r="APH177" s="36"/>
      <c r="API177" s="36"/>
      <c r="APJ177" s="36"/>
      <c r="APK177" s="36"/>
      <c r="APL177" s="36"/>
      <c r="APM177" s="36"/>
      <c r="APN177" s="36"/>
      <c r="APO177" s="36"/>
      <c r="APP177" s="36"/>
      <c r="APQ177" s="36"/>
      <c r="APR177" s="36"/>
      <c r="APS177" s="36"/>
      <c r="APT177" s="36"/>
      <c r="APU177" s="36"/>
      <c r="APV177" s="36"/>
      <c r="APW177" s="36"/>
      <c r="APX177" s="36"/>
      <c r="APY177" s="36"/>
      <c r="APZ177" s="36"/>
      <c r="AQA177" s="36"/>
      <c r="AQB177" s="36"/>
      <c r="AQC177" s="36"/>
      <c r="AQD177" s="36"/>
      <c r="AQE177" s="36"/>
      <c r="AQF177" s="36"/>
      <c r="AQG177" s="36"/>
      <c r="AQH177" s="36"/>
      <c r="AQI177" s="36"/>
      <c r="AQJ177" s="36"/>
      <c r="AQK177" s="36"/>
      <c r="AQL177" s="36"/>
      <c r="AQM177" s="36"/>
      <c r="AQN177" s="36"/>
      <c r="AQO177" s="36"/>
      <c r="AQP177" s="36"/>
      <c r="AQQ177" s="36"/>
      <c r="AQR177" s="36"/>
      <c r="AQS177" s="36"/>
      <c r="AQT177" s="36"/>
      <c r="AQU177" s="36"/>
      <c r="AQV177" s="36"/>
      <c r="AQW177" s="36"/>
      <c r="AQX177" s="36"/>
      <c r="AQY177" s="36"/>
      <c r="AQZ177" s="36"/>
      <c r="ARA177" s="36"/>
      <c r="ARB177" s="36"/>
      <c r="ARC177" s="36"/>
      <c r="ARD177" s="36"/>
      <c r="ARE177" s="36"/>
      <c r="ARF177" s="36"/>
      <c r="ARG177" s="36"/>
      <c r="ARH177" s="36"/>
      <c r="ARI177" s="36"/>
      <c r="ARJ177" s="36"/>
      <c r="ARK177" s="36"/>
      <c r="ARL177" s="36"/>
      <c r="ARM177" s="36"/>
      <c r="ARN177" s="36"/>
      <c r="ARO177" s="36"/>
      <c r="ARP177" s="36"/>
      <c r="ARQ177" s="36"/>
      <c r="ARR177" s="36"/>
      <c r="ARS177" s="36"/>
      <c r="ART177" s="36"/>
      <c r="ARU177" s="36"/>
      <c r="ARV177" s="36"/>
      <c r="ARW177" s="36"/>
      <c r="ARX177" s="36"/>
      <c r="ARY177" s="36"/>
      <c r="ARZ177" s="36"/>
      <c r="ASA177" s="36"/>
      <c r="ASB177" s="36"/>
      <c r="ASC177" s="36"/>
      <c r="ASD177" s="36"/>
      <c r="ASE177" s="36"/>
      <c r="ASF177" s="36"/>
      <c r="ASG177" s="36"/>
      <c r="ASH177" s="36"/>
      <c r="ASI177" s="36"/>
      <c r="ASJ177" s="36"/>
      <c r="ASK177" s="36"/>
      <c r="ASL177" s="36"/>
      <c r="ASM177" s="36"/>
      <c r="ASN177" s="36"/>
      <c r="ASO177" s="36"/>
      <c r="ASP177" s="36"/>
      <c r="ASQ177" s="36"/>
      <c r="ASR177" s="36"/>
      <c r="ASS177" s="36"/>
      <c r="AST177" s="36"/>
      <c r="ASU177" s="36"/>
      <c r="ASV177" s="36"/>
      <c r="ASW177" s="36"/>
      <c r="ASX177" s="36"/>
      <c r="ASY177" s="36"/>
      <c r="ASZ177" s="36"/>
      <c r="ATA177" s="36"/>
      <c r="ATB177" s="36"/>
      <c r="ATC177" s="36"/>
      <c r="ATD177" s="36"/>
      <c r="ATE177" s="36"/>
      <c r="ATF177" s="36"/>
      <c r="ATG177" s="36"/>
      <c r="ATH177" s="36"/>
      <c r="ATI177" s="36"/>
      <c r="ATJ177" s="36"/>
      <c r="ATK177" s="36"/>
      <c r="ATL177" s="36"/>
      <c r="ATM177" s="36"/>
      <c r="ATN177" s="36"/>
      <c r="ATO177" s="36"/>
      <c r="ATP177" s="36"/>
      <c r="ATQ177" s="36"/>
      <c r="ATR177" s="36"/>
      <c r="ATS177" s="36"/>
      <c r="ATT177" s="36"/>
      <c r="ATU177" s="36"/>
      <c r="ATV177" s="36"/>
      <c r="ATW177" s="36"/>
      <c r="ATX177" s="36"/>
      <c r="ATY177" s="36"/>
      <c r="ATZ177" s="36"/>
      <c r="AUA177" s="36"/>
      <c r="AUB177" s="36"/>
      <c r="AUC177" s="36"/>
      <c r="AUD177" s="36"/>
      <c r="AUE177" s="36"/>
      <c r="AUF177" s="36"/>
      <c r="AUG177" s="36"/>
      <c r="AUH177" s="36"/>
      <c r="AUI177" s="36"/>
      <c r="AUJ177" s="36"/>
      <c r="AUK177" s="36"/>
      <c r="AUL177" s="36"/>
      <c r="AUM177" s="36"/>
      <c r="AUN177" s="36"/>
      <c r="AUO177" s="36"/>
      <c r="AUP177" s="36"/>
      <c r="AUQ177" s="36"/>
      <c r="AUR177" s="36"/>
      <c r="AUS177" s="36"/>
      <c r="AUT177" s="36"/>
      <c r="AUU177" s="36"/>
      <c r="AUV177" s="36"/>
      <c r="AUW177" s="36"/>
      <c r="AUX177" s="36"/>
      <c r="AUY177" s="36"/>
      <c r="AUZ177" s="36"/>
      <c r="AVA177" s="36"/>
      <c r="AVB177" s="36"/>
      <c r="AVC177" s="36"/>
      <c r="AVD177" s="36"/>
      <c r="AVE177" s="36"/>
      <c r="AVF177" s="36"/>
      <c r="AVG177" s="36"/>
      <c r="AVH177" s="36"/>
      <c r="AVI177" s="36"/>
      <c r="AVJ177" s="36"/>
      <c r="AVK177" s="36"/>
      <c r="AVL177" s="36"/>
      <c r="AVM177" s="36"/>
      <c r="AVN177" s="36"/>
      <c r="AVO177" s="36"/>
      <c r="AVP177" s="36"/>
      <c r="AVQ177" s="36"/>
      <c r="AVR177" s="36"/>
      <c r="AVS177" s="36"/>
      <c r="AVT177" s="36"/>
      <c r="AVU177" s="36"/>
      <c r="AVV177" s="36"/>
      <c r="AVW177" s="36"/>
      <c r="AVX177" s="36"/>
      <c r="AVY177" s="36"/>
      <c r="AVZ177" s="36"/>
      <c r="AWA177" s="36"/>
      <c r="AWB177" s="36"/>
      <c r="AWC177" s="36"/>
      <c r="AWD177" s="36"/>
      <c r="AWE177" s="36"/>
      <c r="AWF177" s="36"/>
      <c r="AWG177" s="36"/>
      <c r="AWH177" s="36"/>
      <c r="AWI177" s="36"/>
      <c r="AWJ177" s="36"/>
      <c r="AWK177" s="36"/>
      <c r="AWL177" s="36"/>
      <c r="AWM177" s="36"/>
      <c r="AWN177" s="36"/>
      <c r="AWO177" s="36"/>
      <c r="AWP177" s="36"/>
      <c r="AWQ177" s="36"/>
      <c r="AWR177" s="36"/>
      <c r="AWS177" s="36"/>
      <c r="AWT177" s="36"/>
      <c r="AWU177" s="36"/>
      <c r="AWV177" s="36"/>
      <c r="AWW177" s="36"/>
      <c r="AWX177" s="36"/>
      <c r="AWY177" s="36"/>
      <c r="AWZ177" s="36"/>
      <c r="AXA177" s="36"/>
      <c r="AXB177" s="36"/>
      <c r="AXC177" s="36"/>
      <c r="AXD177" s="36"/>
      <c r="AXE177" s="36"/>
      <c r="AXF177" s="36"/>
      <c r="AXG177" s="36"/>
      <c r="AXH177" s="36"/>
      <c r="AXI177" s="36"/>
      <c r="AXJ177" s="36"/>
      <c r="AXK177" s="36"/>
      <c r="AXL177" s="36"/>
      <c r="AXM177" s="36"/>
      <c r="AXN177" s="36"/>
      <c r="AXO177" s="36"/>
      <c r="AXP177" s="36"/>
      <c r="AXQ177" s="36"/>
      <c r="AXR177" s="36"/>
      <c r="AXS177" s="36"/>
      <c r="AXT177" s="36"/>
      <c r="AXU177" s="36"/>
      <c r="AXV177" s="36"/>
      <c r="AXW177" s="36"/>
      <c r="AXX177" s="36"/>
      <c r="AXY177" s="36"/>
      <c r="AXZ177" s="36"/>
      <c r="AYA177" s="36"/>
      <c r="AYB177" s="36"/>
      <c r="AYC177" s="36"/>
      <c r="AYD177" s="36"/>
      <c r="AYE177" s="36"/>
      <c r="AYF177" s="36"/>
      <c r="AYG177" s="36"/>
      <c r="AYH177" s="36"/>
      <c r="AYI177" s="36"/>
      <c r="AYJ177" s="36"/>
      <c r="AYK177" s="36"/>
      <c r="AYL177" s="36"/>
      <c r="AYM177" s="36"/>
      <c r="AYN177" s="36"/>
      <c r="AYO177" s="36"/>
      <c r="AYP177" s="36"/>
      <c r="AYQ177" s="36"/>
      <c r="AYR177" s="36"/>
      <c r="AYS177" s="36"/>
      <c r="AYT177" s="36"/>
      <c r="AYU177" s="36"/>
      <c r="AYV177" s="36"/>
      <c r="AYW177" s="36"/>
      <c r="AYX177" s="36"/>
      <c r="AYY177" s="36"/>
      <c r="AYZ177" s="36"/>
      <c r="AZA177" s="36"/>
      <c r="AZB177" s="36"/>
      <c r="AZC177" s="36"/>
      <c r="AZD177" s="36"/>
      <c r="AZE177" s="36"/>
      <c r="AZF177" s="36"/>
      <c r="AZG177" s="36"/>
      <c r="AZH177" s="36"/>
      <c r="AZI177" s="36"/>
      <c r="AZJ177" s="36"/>
      <c r="AZK177" s="36"/>
      <c r="AZL177" s="36"/>
      <c r="AZM177" s="36"/>
      <c r="AZN177" s="36"/>
      <c r="AZO177" s="36"/>
      <c r="AZP177" s="36"/>
      <c r="AZQ177" s="36"/>
      <c r="AZR177" s="36"/>
      <c r="AZS177" s="36"/>
      <c r="AZT177" s="36"/>
      <c r="AZU177" s="36"/>
      <c r="AZV177" s="36"/>
      <c r="AZW177" s="36"/>
      <c r="AZX177" s="36"/>
      <c r="AZY177" s="36"/>
      <c r="AZZ177" s="36"/>
      <c r="BAA177" s="36"/>
      <c r="BAB177" s="36"/>
      <c r="BAC177" s="36"/>
      <c r="BAD177" s="36"/>
      <c r="BAE177" s="36"/>
      <c r="BAF177" s="36"/>
      <c r="BAG177" s="36"/>
      <c r="BAH177" s="36"/>
      <c r="BAI177" s="36"/>
      <c r="BAJ177" s="36"/>
      <c r="BAK177" s="36"/>
      <c r="BAL177" s="36"/>
      <c r="BAM177" s="36"/>
      <c r="BAN177" s="36"/>
      <c r="BAO177" s="36"/>
      <c r="BAP177" s="36"/>
      <c r="BAQ177" s="36"/>
      <c r="BAR177" s="36"/>
      <c r="BAS177" s="36"/>
      <c r="BAT177" s="36"/>
      <c r="BAU177" s="36"/>
      <c r="BAV177" s="36"/>
      <c r="BAW177" s="36"/>
      <c r="BAX177" s="36"/>
      <c r="BAY177" s="36"/>
      <c r="BAZ177" s="36"/>
      <c r="BBA177" s="36"/>
      <c r="BBB177" s="36"/>
      <c r="BBC177" s="36"/>
      <c r="BBD177" s="36"/>
      <c r="BBE177" s="36"/>
      <c r="BBF177" s="36"/>
      <c r="BBG177" s="36"/>
      <c r="BBH177" s="36"/>
      <c r="BBI177" s="36"/>
      <c r="BBJ177" s="36"/>
      <c r="BBK177" s="36"/>
      <c r="BBL177" s="36"/>
      <c r="BBM177" s="36"/>
      <c r="BBN177" s="36"/>
      <c r="BBO177" s="36"/>
      <c r="BBP177" s="36"/>
      <c r="BBQ177" s="36"/>
      <c r="BBR177" s="36"/>
      <c r="BBS177" s="36"/>
      <c r="BBT177" s="36"/>
      <c r="BBU177" s="36"/>
      <c r="BBV177" s="36"/>
      <c r="BBW177" s="36"/>
      <c r="BBX177" s="36"/>
      <c r="BBY177" s="36"/>
      <c r="BBZ177" s="36"/>
      <c r="BCA177" s="36"/>
      <c r="BCB177" s="36"/>
      <c r="BCC177" s="36"/>
      <c r="BCD177" s="36"/>
      <c r="BCE177" s="36"/>
      <c r="BCF177" s="36"/>
      <c r="BCG177" s="36"/>
      <c r="BCH177" s="36"/>
      <c r="BCI177" s="36"/>
      <c r="BCJ177" s="36"/>
      <c r="BCK177" s="36"/>
      <c r="BCL177" s="36"/>
      <c r="BCM177" s="36"/>
      <c r="BCN177" s="36"/>
      <c r="BCO177" s="36"/>
      <c r="BCP177" s="36"/>
      <c r="BCQ177" s="36"/>
      <c r="BCR177" s="36"/>
      <c r="BCS177" s="36"/>
      <c r="BCT177" s="36"/>
      <c r="BCU177" s="36"/>
      <c r="BCV177" s="36"/>
      <c r="BCW177" s="36"/>
      <c r="BCX177" s="36"/>
      <c r="BCY177" s="36"/>
      <c r="BCZ177" s="36"/>
      <c r="BDA177" s="36"/>
      <c r="BDB177" s="36"/>
      <c r="BDC177" s="36"/>
      <c r="BDD177" s="36"/>
      <c r="BDE177" s="36"/>
      <c r="BDF177" s="36"/>
      <c r="BDG177" s="36"/>
      <c r="BDH177" s="36"/>
      <c r="BDI177" s="36"/>
      <c r="BDJ177" s="36"/>
      <c r="BDK177" s="36"/>
      <c r="BDL177" s="36"/>
      <c r="BDM177" s="36"/>
      <c r="BDN177" s="36"/>
      <c r="BDO177" s="36"/>
      <c r="BDP177" s="36"/>
      <c r="BDQ177" s="36"/>
      <c r="BDR177" s="36"/>
      <c r="BDS177" s="36"/>
      <c r="BDT177" s="36"/>
      <c r="BDU177" s="36"/>
      <c r="BDV177" s="36"/>
      <c r="BDW177" s="36"/>
      <c r="BDX177" s="36"/>
      <c r="BDY177" s="36"/>
      <c r="BDZ177" s="36"/>
      <c r="BEA177" s="36"/>
      <c r="BEB177" s="36"/>
      <c r="BEC177" s="36"/>
      <c r="BED177" s="36"/>
      <c r="BEE177" s="36"/>
      <c r="BEF177" s="36"/>
      <c r="BEG177" s="36"/>
      <c r="BEH177" s="36"/>
      <c r="BEI177" s="36"/>
      <c r="BEJ177" s="36"/>
      <c r="BEK177" s="36"/>
      <c r="BEL177" s="36"/>
      <c r="BEM177" s="36"/>
      <c r="BEN177" s="36"/>
      <c r="BEO177" s="36"/>
      <c r="BEP177" s="36"/>
      <c r="BEQ177" s="36"/>
      <c r="BER177" s="36"/>
      <c r="BES177" s="36"/>
      <c r="BET177" s="36"/>
      <c r="BEU177" s="36"/>
      <c r="BEV177" s="36"/>
      <c r="BEW177" s="36"/>
      <c r="BEX177" s="36"/>
      <c r="BEY177" s="36"/>
      <c r="BEZ177" s="36"/>
      <c r="BFA177" s="36"/>
      <c r="BFB177" s="36"/>
      <c r="BFC177" s="36"/>
      <c r="BFD177" s="36"/>
      <c r="BFE177" s="36"/>
      <c r="BFF177" s="36"/>
      <c r="BFG177" s="36"/>
      <c r="BFH177" s="36"/>
      <c r="BFI177" s="36"/>
      <c r="BFJ177" s="36"/>
      <c r="BFK177" s="36"/>
      <c r="BFL177" s="36"/>
      <c r="BFM177" s="36"/>
      <c r="BFN177" s="36"/>
      <c r="BFO177" s="36"/>
      <c r="BFP177" s="36"/>
      <c r="BFQ177" s="36"/>
      <c r="BFR177" s="36"/>
      <c r="BFS177" s="36"/>
      <c r="BFT177" s="36"/>
      <c r="BFU177" s="36"/>
      <c r="BFV177" s="36"/>
      <c r="BFW177" s="36"/>
      <c r="BFX177" s="36"/>
      <c r="BFY177" s="36"/>
      <c r="BFZ177" s="36"/>
      <c r="BGA177" s="36"/>
      <c r="BGB177" s="36"/>
      <c r="BGC177" s="36"/>
      <c r="BGD177" s="36"/>
      <c r="BGE177" s="36"/>
      <c r="BGF177" s="36"/>
      <c r="BGG177" s="36"/>
      <c r="BGH177" s="36"/>
      <c r="BGI177" s="36"/>
      <c r="BGJ177" s="36"/>
      <c r="BGK177" s="36"/>
      <c r="BGL177" s="36"/>
      <c r="BGM177" s="36"/>
      <c r="BGN177" s="36"/>
      <c r="BGO177" s="36"/>
      <c r="BGP177" s="36"/>
      <c r="BGQ177" s="36"/>
      <c r="BGR177" s="36"/>
      <c r="BGS177" s="36"/>
      <c r="BGT177" s="36"/>
      <c r="BGU177" s="36"/>
      <c r="BGV177" s="36"/>
      <c r="BGW177" s="36"/>
      <c r="BGX177" s="36"/>
      <c r="BGY177" s="36"/>
      <c r="BGZ177" s="36"/>
      <c r="BHA177" s="36"/>
      <c r="BHB177" s="36"/>
      <c r="BHC177" s="36"/>
      <c r="BHD177" s="36"/>
      <c r="BHE177" s="36"/>
      <c r="BHF177" s="36"/>
      <c r="BHG177" s="36"/>
      <c r="BHH177" s="36"/>
      <c r="BHI177" s="36"/>
      <c r="BHJ177" s="36"/>
      <c r="BHK177" s="36"/>
      <c r="BHL177" s="36"/>
      <c r="BHM177" s="36"/>
      <c r="BHN177" s="36"/>
      <c r="BHO177" s="36"/>
      <c r="BHP177" s="36"/>
      <c r="BHQ177" s="36"/>
      <c r="BHR177" s="36"/>
      <c r="BHS177" s="36"/>
      <c r="BHT177" s="36"/>
      <c r="BHU177" s="36"/>
      <c r="BHV177" s="36"/>
      <c r="BHW177" s="36"/>
      <c r="BHX177" s="36"/>
      <c r="BHY177" s="36"/>
      <c r="BHZ177" s="36"/>
      <c r="BIA177" s="36"/>
      <c r="BIB177" s="36"/>
      <c r="BIC177" s="36"/>
      <c r="BID177" s="36"/>
      <c r="BIE177" s="36"/>
      <c r="BIF177" s="36"/>
      <c r="BIG177" s="36"/>
      <c r="BIH177" s="36"/>
      <c r="BII177" s="36"/>
      <c r="BIJ177" s="36"/>
      <c r="BIK177" s="36"/>
      <c r="BIL177" s="36"/>
      <c r="BIM177" s="36"/>
      <c r="BIN177" s="36"/>
      <c r="BIO177" s="36"/>
      <c r="BIP177" s="36"/>
      <c r="BIQ177" s="36"/>
      <c r="BIR177" s="36"/>
      <c r="BIS177" s="36"/>
      <c r="BIT177" s="36"/>
      <c r="BIU177" s="36"/>
      <c r="BIV177" s="36"/>
      <c r="BIW177" s="36"/>
      <c r="BIX177" s="36"/>
      <c r="BIY177" s="36"/>
      <c r="BIZ177" s="36"/>
      <c r="BJA177" s="36"/>
      <c r="BJB177" s="36"/>
      <c r="BJC177" s="36"/>
      <c r="BJD177" s="36"/>
      <c r="BJE177" s="36"/>
      <c r="BJF177" s="36"/>
      <c r="BJG177" s="36"/>
      <c r="BJH177" s="36"/>
      <c r="BJI177" s="36"/>
      <c r="BJJ177" s="36"/>
      <c r="BJK177" s="36"/>
      <c r="BJL177" s="36"/>
      <c r="BJM177" s="36"/>
      <c r="BJN177" s="36"/>
      <c r="BJO177" s="36"/>
      <c r="BJP177" s="36"/>
      <c r="BJQ177" s="36"/>
      <c r="BJR177" s="36"/>
      <c r="BJS177" s="36"/>
      <c r="BJT177" s="36"/>
      <c r="BJU177" s="36"/>
      <c r="BJV177" s="36"/>
      <c r="BJW177" s="36"/>
      <c r="BJX177" s="36"/>
      <c r="BJY177" s="36"/>
      <c r="BJZ177" s="36"/>
      <c r="BKA177" s="36"/>
      <c r="BKB177" s="36"/>
      <c r="BKC177" s="36"/>
      <c r="BKD177" s="36"/>
      <c r="BKE177" s="36"/>
      <c r="BKF177" s="36"/>
      <c r="BKG177" s="36"/>
      <c r="BKH177" s="36"/>
      <c r="BKI177" s="36"/>
      <c r="BKJ177" s="36"/>
      <c r="BKK177" s="36"/>
      <c r="BKL177" s="36"/>
      <c r="BKM177" s="36"/>
      <c r="BKN177" s="36"/>
      <c r="BKO177" s="36"/>
      <c r="BKP177" s="36"/>
      <c r="BKQ177" s="36"/>
      <c r="BKR177" s="36"/>
      <c r="BKS177" s="36"/>
      <c r="BKT177" s="36"/>
      <c r="BKU177" s="36"/>
      <c r="BKV177" s="36"/>
      <c r="BKW177" s="36"/>
      <c r="BKX177" s="36"/>
      <c r="BKY177" s="36"/>
      <c r="BKZ177" s="36"/>
      <c r="BLA177" s="36"/>
      <c r="BLB177" s="36"/>
      <c r="BLC177" s="36"/>
      <c r="BLD177" s="36"/>
      <c r="BLE177" s="36"/>
      <c r="BLF177" s="36"/>
      <c r="BLG177" s="36"/>
      <c r="BLH177" s="36"/>
      <c r="BLI177" s="36"/>
      <c r="BLJ177" s="36"/>
      <c r="BLK177" s="36"/>
      <c r="BLL177" s="36"/>
      <c r="BLM177" s="36"/>
      <c r="BLN177" s="36"/>
      <c r="BLO177" s="36"/>
      <c r="BLP177" s="36"/>
      <c r="BLQ177" s="36"/>
      <c r="BLR177" s="36"/>
      <c r="BLS177" s="36"/>
      <c r="BLT177" s="36"/>
      <c r="BLU177" s="36"/>
      <c r="BLV177" s="36"/>
      <c r="BLW177" s="36"/>
      <c r="BLX177" s="36"/>
      <c r="BLY177" s="36"/>
      <c r="BLZ177" s="36"/>
      <c r="BMA177" s="36"/>
      <c r="BMB177" s="36"/>
      <c r="BMC177" s="36"/>
      <c r="BMD177" s="36"/>
      <c r="BME177" s="36"/>
      <c r="BMF177" s="36"/>
      <c r="BMG177" s="36"/>
      <c r="BMH177" s="36"/>
      <c r="BMI177" s="36"/>
      <c r="BMJ177" s="36"/>
      <c r="BMK177" s="36"/>
      <c r="BML177" s="36"/>
      <c r="BMM177" s="36"/>
      <c r="BMN177" s="36"/>
      <c r="BMO177" s="36"/>
      <c r="BMP177" s="36"/>
      <c r="BMQ177" s="36"/>
      <c r="BMR177" s="36"/>
      <c r="BMS177" s="36"/>
      <c r="BMT177" s="36"/>
      <c r="BMU177" s="36"/>
      <c r="BMV177" s="36"/>
      <c r="BMW177" s="36"/>
      <c r="BMX177" s="36"/>
      <c r="BMY177" s="36"/>
      <c r="BMZ177" s="36"/>
      <c r="BNA177" s="36"/>
      <c r="BNB177" s="36"/>
      <c r="BNC177" s="36"/>
      <c r="BND177" s="36"/>
      <c r="BNE177" s="36"/>
      <c r="BNF177" s="36"/>
      <c r="BNG177" s="36"/>
      <c r="BNH177" s="36"/>
      <c r="BNI177" s="36"/>
      <c r="BNJ177" s="36"/>
      <c r="BNK177" s="36"/>
      <c r="BNL177" s="36"/>
      <c r="BNM177" s="36"/>
      <c r="BNN177" s="36"/>
      <c r="BNO177" s="36"/>
      <c r="BNP177" s="36"/>
      <c r="BNQ177" s="36"/>
      <c r="BNR177" s="36"/>
      <c r="BNS177" s="36"/>
      <c r="BNT177" s="36"/>
      <c r="BNU177" s="36"/>
      <c r="BNV177" s="36"/>
      <c r="BNW177" s="36"/>
      <c r="BNX177" s="36"/>
      <c r="BNY177" s="36"/>
      <c r="BNZ177" s="36"/>
      <c r="BOA177" s="36"/>
      <c r="BOB177" s="36"/>
      <c r="BOC177" s="36"/>
      <c r="BOD177" s="36"/>
      <c r="BOE177" s="36"/>
      <c r="BOF177" s="36"/>
      <c r="BOG177" s="36"/>
      <c r="BOH177" s="36"/>
      <c r="BOI177" s="36"/>
      <c r="BOJ177" s="36"/>
      <c r="BOK177" s="36"/>
      <c r="BOL177" s="36"/>
      <c r="BOM177" s="36"/>
      <c r="BON177" s="36"/>
      <c r="BOO177" s="36"/>
      <c r="BOP177" s="36"/>
      <c r="BOQ177" s="36"/>
      <c r="BOR177" s="36"/>
      <c r="BOS177" s="36"/>
      <c r="BOT177" s="36"/>
      <c r="BOU177" s="36"/>
      <c r="BOV177" s="36"/>
      <c r="BOW177" s="36"/>
      <c r="BOX177" s="36"/>
      <c r="BOY177" s="36"/>
      <c r="BOZ177" s="36"/>
      <c r="BPA177" s="36"/>
      <c r="BPB177" s="36"/>
      <c r="BPC177" s="36"/>
      <c r="BPD177" s="36"/>
      <c r="BPE177" s="36"/>
      <c r="BPF177" s="36"/>
      <c r="BPG177" s="36"/>
      <c r="BPH177" s="36"/>
      <c r="BPI177" s="36"/>
      <c r="BPJ177" s="36"/>
      <c r="BPK177" s="36"/>
      <c r="BPL177" s="36"/>
      <c r="BPM177" s="36"/>
      <c r="BPN177" s="36"/>
      <c r="BPO177" s="36"/>
      <c r="BPP177" s="36"/>
      <c r="BPQ177" s="36"/>
      <c r="BPR177" s="36"/>
      <c r="BPS177" s="36"/>
      <c r="BPT177" s="36"/>
      <c r="BPU177" s="36"/>
      <c r="BPV177" s="36"/>
      <c r="BPW177" s="36"/>
      <c r="BPX177" s="36"/>
      <c r="BPY177" s="36"/>
      <c r="BPZ177" s="36"/>
      <c r="BQA177" s="36"/>
      <c r="BQB177" s="36"/>
      <c r="BQC177" s="36"/>
      <c r="BQD177" s="36"/>
      <c r="BQE177" s="36"/>
      <c r="BQF177" s="36"/>
      <c r="BQG177" s="36"/>
      <c r="BQH177" s="36"/>
      <c r="BQI177" s="36"/>
      <c r="BQJ177" s="36"/>
      <c r="BQK177" s="36"/>
      <c r="BQL177" s="36"/>
      <c r="BQM177" s="36"/>
      <c r="BQN177" s="36"/>
      <c r="BQO177" s="36"/>
      <c r="BQP177" s="36"/>
      <c r="BQQ177" s="36"/>
      <c r="BQR177" s="36"/>
      <c r="BQS177" s="36"/>
      <c r="BQT177" s="36"/>
      <c r="BQU177" s="36"/>
      <c r="BQV177" s="36"/>
      <c r="BQW177" s="36"/>
      <c r="BQX177" s="36"/>
      <c r="BQY177" s="36"/>
      <c r="BQZ177" s="36"/>
      <c r="BRA177" s="36"/>
      <c r="BRB177" s="36"/>
      <c r="BRC177" s="36"/>
      <c r="BRD177" s="36"/>
      <c r="BRE177" s="36"/>
      <c r="BRF177" s="36"/>
      <c r="BRG177" s="36"/>
      <c r="BRH177" s="36"/>
      <c r="BRI177" s="36"/>
      <c r="BRJ177" s="36"/>
      <c r="BRK177" s="36"/>
      <c r="BRL177" s="36"/>
      <c r="BRM177" s="36"/>
      <c r="BRN177" s="36"/>
      <c r="BRO177" s="36"/>
      <c r="BRP177" s="36"/>
      <c r="BRQ177" s="36"/>
      <c r="BRR177" s="36"/>
      <c r="BRS177" s="36"/>
      <c r="BRT177" s="36"/>
      <c r="BRU177" s="36"/>
      <c r="BRV177" s="36"/>
      <c r="BRW177" s="36"/>
      <c r="BRX177" s="36"/>
      <c r="BRY177" s="36"/>
      <c r="BRZ177" s="36"/>
      <c r="BSA177" s="36"/>
      <c r="BSB177" s="36"/>
      <c r="BSC177" s="36"/>
      <c r="BSD177" s="36"/>
      <c r="BSE177" s="36"/>
      <c r="BSF177" s="36"/>
      <c r="BSG177" s="36"/>
      <c r="BSH177" s="36"/>
      <c r="BSI177" s="36"/>
      <c r="BSJ177" s="36"/>
      <c r="BSK177" s="36"/>
      <c r="BSL177" s="36"/>
      <c r="BSM177" s="36"/>
      <c r="BSN177" s="36"/>
      <c r="BSO177" s="36"/>
      <c r="BSP177" s="36"/>
      <c r="BSQ177" s="36"/>
      <c r="BSR177" s="36"/>
      <c r="BSS177" s="36"/>
      <c r="BST177" s="36"/>
      <c r="BSU177" s="36"/>
      <c r="BSV177" s="36"/>
      <c r="BSW177" s="36"/>
      <c r="BSX177" s="36"/>
      <c r="BSY177" s="36"/>
      <c r="BSZ177" s="36"/>
      <c r="BTA177" s="36"/>
      <c r="BTB177" s="36"/>
      <c r="BTC177" s="36"/>
      <c r="BTD177" s="36"/>
      <c r="BTE177" s="36"/>
      <c r="BTF177" s="36"/>
      <c r="BTG177" s="36"/>
      <c r="BTH177" s="36"/>
      <c r="BTI177" s="36"/>
      <c r="BTJ177" s="36"/>
      <c r="BTK177" s="36"/>
      <c r="BTL177" s="36"/>
      <c r="BTM177" s="36"/>
      <c r="BTN177" s="36"/>
      <c r="BTO177" s="36"/>
      <c r="BTP177" s="36"/>
      <c r="BTQ177" s="36"/>
      <c r="BTR177" s="36"/>
      <c r="BTS177" s="36"/>
      <c r="BTT177" s="36"/>
      <c r="BTU177" s="36"/>
      <c r="BTV177" s="36"/>
      <c r="BTW177" s="36"/>
      <c r="BTX177" s="36"/>
      <c r="BTY177" s="36"/>
      <c r="BTZ177" s="36"/>
      <c r="BUA177" s="36"/>
      <c r="BUB177" s="36"/>
      <c r="BUC177" s="36"/>
      <c r="BUD177" s="36"/>
      <c r="BUE177" s="36"/>
      <c r="BUF177" s="36"/>
      <c r="BUG177" s="36"/>
      <c r="BUH177" s="36"/>
      <c r="BUI177" s="36"/>
      <c r="BUJ177" s="36"/>
      <c r="BUK177" s="36"/>
      <c r="BUL177" s="36"/>
      <c r="BUM177" s="36"/>
      <c r="BUN177" s="36"/>
      <c r="BUO177" s="36"/>
      <c r="BUP177" s="36"/>
      <c r="BUQ177" s="36"/>
      <c r="BUR177" s="36"/>
      <c r="BUS177" s="36"/>
      <c r="BUT177" s="36"/>
      <c r="BUU177" s="36"/>
      <c r="BUV177" s="36"/>
      <c r="BUW177" s="36"/>
      <c r="BUX177" s="36"/>
      <c r="BUY177" s="36"/>
      <c r="BUZ177" s="36"/>
      <c r="BVA177" s="36"/>
      <c r="BVB177" s="36"/>
      <c r="BVC177" s="36"/>
      <c r="BVD177" s="36"/>
      <c r="BVE177" s="36"/>
      <c r="BVF177" s="36"/>
      <c r="BVG177" s="36"/>
      <c r="BVH177" s="36"/>
      <c r="BVI177" s="36"/>
      <c r="BVJ177" s="36"/>
      <c r="BVK177" s="36"/>
      <c r="BVL177" s="36"/>
      <c r="BVM177" s="36"/>
      <c r="BVN177" s="36"/>
      <c r="BVO177" s="36"/>
      <c r="BVP177" s="36"/>
      <c r="BVQ177" s="36"/>
      <c r="BVR177" s="36"/>
      <c r="BVS177" s="36"/>
      <c r="BVT177" s="36"/>
      <c r="BVU177" s="36"/>
      <c r="BVV177" s="36"/>
      <c r="BVW177" s="36"/>
      <c r="BVX177" s="36"/>
      <c r="BVY177" s="36"/>
      <c r="BVZ177" s="36"/>
      <c r="BWA177" s="36"/>
      <c r="BWB177" s="36"/>
      <c r="BWC177" s="36"/>
      <c r="BWD177" s="36"/>
      <c r="BWE177" s="36"/>
      <c r="BWF177" s="36"/>
      <c r="BWG177" s="36"/>
      <c r="BWH177" s="36"/>
      <c r="BWI177" s="36"/>
      <c r="BWJ177" s="36"/>
      <c r="BWK177" s="36"/>
      <c r="BWL177" s="36"/>
      <c r="BWM177" s="36"/>
      <c r="BWN177" s="36"/>
      <c r="BWO177" s="36"/>
      <c r="BWP177" s="36"/>
      <c r="BWQ177" s="36"/>
      <c r="BWR177" s="36"/>
      <c r="BWS177" s="36"/>
      <c r="BWT177" s="36"/>
      <c r="BWU177" s="36"/>
      <c r="BWV177" s="36"/>
      <c r="BWW177" s="36"/>
      <c r="BWX177" s="36"/>
      <c r="BWY177" s="36"/>
      <c r="BWZ177" s="36"/>
      <c r="BXA177" s="36"/>
      <c r="BXB177" s="36"/>
      <c r="BXC177" s="36"/>
      <c r="BXD177" s="36"/>
      <c r="BXE177" s="36"/>
      <c r="BXF177" s="36"/>
      <c r="BXG177" s="36"/>
      <c r="BXH177" s="36"/>
      <c r="BXI177" s="36"/>
      <c r="BXJ177" s="36"/>
      <c r="BXK177" s="36"/>
      <c r="BXL177" s="36"/>
      <c r="BXM177" s="36"/>
      <c r="BXN177" s="36"/>
      <c r="BXO177" s="36"/>
      <c r="BXP177" s="36"/>
      <c r="BXQ177" s="36"/>
      <c r="BXR177" s="36"/>
      <c r="BXS177" s="36"/>
      <c r="BXT177" s="36"/>
      <c r="BXU177" s="36"/>
      <c r="BXV177" s="36"/>
      <c r="BXW177" s="36"/>
      <c r="BXX177" s="36"/>
      <c r="BXY177" s="36"/>
      <c r="BXZ177" s="36"/>
      <c r="BYA177" s="36"/>
      <c r="BYB177" s="36"/>
      <c r="BYC177" s="36"/>
      <c r="BYD177" s="36"/>
      <c r="BYE177" s="36"/>
      <c r="BYF177" s="36"/>
      <c r="BYG177" s="36"/>
      <c r="BYH177" s="36"/>
      <c r="BYI177" s="36"/>
      <c r="BYJ177" s="36"/>
      <c r="BYK177" s="36"/>
      <c r="BYL177" s="36"/>
      <c r="BYM177" s="36"/>
      <c r="BYN177" s="36"/>
      <c r="BYO177" s="36"/>
      <c r="BYP177" s="36"/>
      <c r="BYQ177" s="36"/>
      <c r="BYR177" s="36"/>
      <c r="BYS177" s="36"/>
      <c r="BYT177" s="36"/>
      <c r="BYU177" s="36"/>
      <c r="BYV177" s="36"/>
      <c r="BYW177" s="36"/>
      <c r="BYX177" s="36"/>
      <c r="BYY177" s="36"/>
      <c r="BYZ177" s="36"/>
      <c r="BZA177" s="36"/>
      <c r="BZB177" s="36"/>
      <c r="BZC177" s="36"/>
      <c r="BZD177" s="36"/>
      <c r="BZE177" s="36"/>
      <c r="BZF177" s="36"/>
      <c r="BZG177" s="36"/>
      <c r="BZH177" s="36"/>
      <c r="BZI177" s="36"/>
      <c r="BZJ177" s="36"/>
      <c r="BZK177" s="36"/>
      <c r="BZL177" s="36"/>
      <c r="BZM177" s="36"/>
      <c r="BZN177" s="36"/>
      <c r="BZO177" s="36"/>
      <c r="BZP177" s="36"/>
      <c r="BZQ177" s="36"/>
      <c r="BZR177" s="36"/>
      <c r="BZS177" s="36"/>
      <c r="BZT177" s="36"/>
      <c r="BZU177" s="36"/>
      <c r="BZV177" s="36"/>
      <c r="BZW177" s="36"/>
      <c r="BZX177" s="36"/>
      <c r="BZY177" s="36"/>
      <c r="BZZ177" s="36"/>
      <c r="CAA177" s="36"/>
      <c r="CAB177" s="36"/>
      <c r="CAC177" s="36"/>
      <c r="CAD177" s="36"/>
      <c r="CAE177" s="36"/>
      <c r="CAF177" s="36"/>
      <c r="CAG177" s="36"/>
      <c r="CAH177" s="36"/>
      <c r="CAI177" s="36"/>
      <c r="CAJ177" s="36"/>
      <c r="CAK177" s="36"/>
      <c r="CAL177" s="36"/>
      <c r="CAM177" s="36"/>
      <c r="CAN177" s="36"/>
      <c r="CAO177" s="36"/>
      <c r="CAP177" s="36"/>
      <c r="CAQ177" s="36"/>
      <c r="CAR177" s="36"/>
      <c r="CAS177" s="36"/>
      <c r="CAT177" s="36"/>
      <c r="CAU177" s="36"/>
      <c r="CAV177" s="36"/>
      <c r="CAW177" s="36"/>
      <c r="CAX177" s="36"/>
      <c r="CAY177" s="36"/>
      <c r="CAZ177" s="36"/>
      <c r="CBA177" s="36"/>
      <c r="CBB177" s="36"/>
      <c r="CBC177" s="36"/>
      <c r="CBD177" s="36"/>
      <c r="CBE177" s="36"/>
      <c r="CBF177" s="36"/>
      <c r="CBG177" s="36"/>
      <c r="CBH177" s="36"/>
      <c r="CBI177" s="36"/>
      <c r="CBJ177" s="36"/>
      <c r="CBK177" s="36"/>
      <c r="CBL177" s="36"/>
      <c r="CBM177" s="36"/>
      <c r="CBN177" s="36"/>
      <c r="CBO177" s="36"/>
      <c r="CBP177" s="36"/>
      <c r="CBQ177" s="36"/>
      <c r="CBR177" s="36"/>
      <c r="CBS177" s="36"/>
      <c r="CBT177" s="36"/>
      <c r="CBU177" s="36"/>
      <c r="CBV177" s="36"/>
      <c r="CBW177" s="36"/>
      <c r="CBX177" s="36"/>
      <c r="CBY177" s="36"/>
      <c r="CBZ177" s="36"/>
      <c r="CCA177" s="36"/>
      <c r="CCB177" s="36"/>
      <c r="CCC177" s="36"/>
      <c r="CCD177" s="36"/>
      <c r="CCE177" s="36"/>
      <c r="CCF177" s="36"/>
      <c r="CCG177" s="36"/>
      <c r="CCH177" s="36"/>
      <c r="CCI177" s="36"/>
      <c r="CCJ177" s="36"/>
      <c r="CCK177" s="36"/>
      <c r="CCL177" s="36"/>
      <c r="CCM177" s="36"/>
      <c r="CCN177" s="36"/>
      <c r="CCO177" s="36"/>
      <c r="CCP177" s="36"/>
      <c r="CCQ177" s="36"/>
      <c r="CCR177" s="36"/>
      <c r="CCS177" s="36"/>
      <c r="CCT177" s="36"/>
      <c r="CCU177" s="36"/>
      <c r="CCV177" s="36"/>
      <c r="CCW177" s="36"/>
      <c r="CCX177" s="36"/>
      <c r="CCY177" s="36"/>
      <c r="CCZ177" s="36"/>
      <c r="CDA177" s="36"/>
      <c r="CDB177" s="36"/>
      <c r="CDC177" s="36"/>
      <c r="CDD177" s="36"/>
      <c r="CDE177" s="36"/>
      <c r="CDF177" s="36"/>
      <c r="CDG177" s="36"/>
      <c r="CDH177" s="36"/>
      <c r="CDI177" s="36"/>
      <c r="CDJ177" s="36"/>
      <c r="CDK177" s="36"/>
      <c r="CDL177" s="36"/>
      <c r="CDM177" s="36"/>
      <c r="CDN177" s="36"/>
      <c r="CDO177" s="36"/>
      <c r="CDP177" s="36"/>
      <c r="CDQ177" s="36"/>
      <c r="CDR177" s="36"/>
      <c r="CDS177" s="36"/>
      <c r="CDT177" s="36"/>
      <c r="CDU177" s="36"/>
      <c r="CDV177" s="36"/>
      <c r="CDW177" s="36"/>
      <c r="CDX177" s="36"/>
      <c r="CDY177" s="36"/>
      <c r="CDZ177" s="36"/>
      <c r="CEA177" s="36"/>
      <c r="CEB177" s="36"/>
      <c r="CEC177" s="36"/>
      <c r="CED177" s="36"/>
      <c r="CEE177" s="36"/>
      <c r="CEF177" s="36"/>
      <c r="CEG177" s="36"/>
      <c r="CEH177" s="36"/>
      <c r="CEI177" s="36"/>
      <c r="CEJ177" s="36"/>
      <c r="CEK177" s="36"/>
      <c r="CEL177" s="36"/>
      <c r="CEM177" s="36"/>
      <c r="CEN177" s="36"/>
      <c r="CEO177" s="36"/>
      <c r="CEP177" s="36"/>
      <c r="CEQ177" s="36"/>
      <c r="CER177" s="36"/>
      <c r="CES177" s="36"/>
      <c r="CET177" s="36"/>
      <c r="CEU177" s="36"/>
      <c r="CEV177" s="36"/>
      <c r="CEW177" s="36"/>
      <c r="CEX177" s="36"/>
      <c r="CEY177" s="36"/>
      <c r="CEZ177" s="36"/>
      <c r="CFA177" s="36"/>
      <c r="CFB177" s="36"/>
      <c r="CFC177" s="36"/>
      <c r="CFD177" s="36"/>
      <c r="CFE177" s="36"/>
      <c r="CFF177" s="36"/>
      <c r="CFG177" s="36"/>
      <c r="CFH177" s="36"/>
      <c r="CFI177" s="36"/>
      <c r="CFJ177" s="36"/>
      <c r="CFK177" s="36"/>
      <c r="CFL177" s="36"/>
      <c r="CFM177" s="36"/>
      <c r="CFN177" s="36"/>
      <c r="CFO177" s="36"/>
      <c r="CFP177" s="36"/>
      <c r="CFQ177" s="36"/>
      <c r="CFR177" s="36"/>
      <c r="CFS177" s="36"/>
      <c r="CFT177" s="36"/>
      <c r="CFU177" s="36"/>
      <c r="CFV177" s="36"/>
      <c r="CFW177" s="36"/>
      <c r="CFX177" s="36"/>
      <c r="CFY177" s="36"/>
      <c r="CFZ177" s="36"/>
      <c r="CGA177" s="36"/>
      <c r="CGB177" s="36"/>
      <c r="CGC177" s="36"/>
      <c r="CGD177" s="36"/>
      <c r="CGE177" s="36"/>
      <c r="CGF177" s="36"/>
      <c r="CGG177" s="36"/>
      <c r="CGH177" s="36"/>
      <c r="CGI177" s="36"/>
      <c r="CGJ177" s="36"/>
      <c r="CGK177" s="36"/>
      <c r="CGL177" s="36"/>
      <c r="CGM177" s="36"/>
      <c r="CGN177" s="36"/>
      <c r="CGO177" s="36"/>
      <c r="CGP177" s="36"/>
      <c r="CGQ177" s="36"/>
      <c r="CGR177" s="36"/>
      <c r="CGS177" s="36"/>
      <c r="CGT177" s="36"/>
      <c r="CGU177" s="36"/>
      <c r="CGV177" s="36"/>
      <c r="CGW177" s="36"/>
      <c r="CGX177" s="36"/>
      <c r="CGY177" s="36"/>
      <c r="CGZ177" s="36"/>
      <c r="CHA177" s="36"/>
      <c r="CHB177" s="36"/>
      <c r="CHC177" s="36"/>
      <c r="CHD177" s="36"/>
      <c r="CHE177" s="36"/>
      <c r="CHF177" s="36"/>
      <c r="CHG177" s="36"/>
      <c r="CHH177" s="36"/>
      <c r="CHI177" s="36"/>
      <c r="CHJ177" s="36"/>
      <c r="CHK177" s="36"/>
      <c r="CHL177" s="36"/>
      <c r="CHM177" s="36"/>
      <c r="CHN177" s="36"/>
      <c r="CHO177" s="36"/>
      <c r="CHP177" s="36"/>
      <c r="CHQ177" s="36"/>
      <c r="CHR177" s="36"/>
      <c r="CHS177" s="36"/>
      <c r="CHT177" s="36"/>
      <c r="CHU177" s="36"/>
      <c r="CHV177" s="36"/>
      <c r="CHW177" s="36"/>
      <c r="CHX177" s="36"/>
      <c r="CHY177" s="36"/>
      <c r="CHZ177" s="36"/>
      <c r="CIA177" s="36"/>
      <c r="CIB177" s="36"/>
      <c r="CIC177" s="36"/>
      <c r="CID177" s="36"/>
      <c r="CIE177" s="36"/>
      <c r="CIF177" s="36"/>
      <c r="CIG177" s="36"/>
      <c r="CIH177" s="36"/>
      <c r="CII177" s="36"/>
      <c r="CIJ177" s="36"/>
      <c r="CIK177" s="36"/>
      <c r="CIL177" s="36"/>
      <c r="CIM177" s="36"/>
      <c r="CIN177" s="36"/>
      <c r="CIO177" s="36"/>
      <c r="CIP177" s="36"/>
      <c r="CIQ177" s="36"/>
      <c r="CIR177" s="36"/>
      <c r="CIS177" s="36"/>
      <c r="CIT177" s="36"/>
      <c r="CIU177" s="36"/>
      <c r="CIV177" s="36"/>
      <c r="CIW177" s="36"/>
      <c r="CIX177" s="36"/>
      <c r="CIY177" s="36"/>
      <c r="CIZ177" s="36"/>
      <c r="CJA177" s="36"/>
      <c r="CJB177" s="36"/>
      <c r="CJC177" s="36"/>
      <c r="CJD177" s="36"/>
      <c r="CJE177" s="36"/>
      <c r="CJF177" s="36"/>
      <c r="CJG177" s="36"/>
      <c r="CJH177" s="36"/>
      <c r="CJI177" s="36"/>
      <c r="CJJ177" s="36"/>
      <c r="CJK177" s="36"/>
      <c r="CJL177" s="36"/>
      <c r="CJM177" s="36"/>
      <c r="CJN177" s="36"/>
      <c r="CJO177" s="36"/>
      <c r="CJP177" s="36"/>
      <c r="CJQ177" s="36"/>
      <c r="CJR177" s="36"/>
      <c r="CJS177" s="36"/>
      <c r="CJT177" s="36"/>
      <c r="CJU177" s="36"/>
      <c r="CJV177" s="36"/>
      <c r="CJW177" s="36"/>
      <c r="CJX177" s="36"/>
      <c r="CJY177" s="36"/>
      <c r="CJZ177" s="36"/>
      <c r="CKA177" s="36"/>
      <c r="CKB177" s="36"/>
      <c r="CKC177" s="36"/>
      <c r="CKD177" s="36"/>
      <c r="CKE177" s="36"/>
      <c r="CKF177" s="36"/>
      <c r="CKG177" s="36"/>
      <c r="CKH177" s="36"/>
      <c r="CKI177" s="36"/>
      <c r="CKJ177" s="36"/>
      <c r="CKK177" s="36"/>
      <c r="CKL177" s="36"/>
      <c r="CKM177" s="36"/>
      <c r="CKN177" s="36"/>
      <c r="CKO177" s="36"/>
      <c r="CKP177" s="36"/>
      <c r="CKQ177" s="36"/>
      <c r="CKR177" s="36"/>
      <c r="CKS177" s="36"/>
      <c r="CKT177" s="36"/>
      <c r="CKU177" s="36"/>
      <c r="CKV177" s="36"/>
      <c r="CKW177" s="36"/>
      <c r="CKX177" s="36"/>
      <c r="CKY177" s="36"/>
      <c r="CKZ177" s="36"/>
      <c r="CLA177" s="36"/>
      <c r="CLB177" s="36"/>
      <c r="CLC177" s="36"/>
      <c r="CLD177" s="36"/>
      <c r="CLE177" s="36"/>
      <c r="CLF177" s="36"/>
      <c r="CLG177" s="36"/>
      <c r="CLH177" s="36"/>
      <c r="CLI177" s="36"/>
      <c r="CLJ177" s="36"/>
      <c r="CLK177" s="36"/>
      <c r="CLL177" s="36"/>
      <c r="CLM177" s="36"/>
      <c r="CLN177" s="36"/>
      <c r="CLO177" s="36"/>
      <c r="CLP177" s="36"/>
      <c r="CLQ177" s="36"/>
      <c r="CLR177" s="36"/>
      <c r="CLS177" s="36"/>
      <c r="CLT177" s="36"/>
      <c r="CLU177" s="36"/>
      <c r="CLV177" s="36"/>
      <c r="CLW177" s="36"/>
      <c r="CLX177" s="36"/>
      <c r="CLY177" s="36"/>
      <c r="CLZ177" s="36"/>
      <c r="CMA177" s="36"/>
      <c r="CMB177" s="36"/>
      <c r="CMC177" s="36"/>
      <c r="CMD177" s="36"/>
      <c r="CME177" s="36"/>
      <c r="CMF177" s="36"/>
      <c r="CMG177" s="36"/>
      <c r="CMH177" s="36"/>
      <c r="CMI177" s="36"/>
      <c r="CMJ177" s="36"/>
      <c r="CMK177" s="36"/>
      <c r="CML177" s="36"/>
      <c r="CMM177" s="36"/>
      <c r="CMN177" s="36"/>
      <c r="CMO177" s="36"/>
      <c r="CMP177" s="36"/>
      <c r="CMQ177" s="36"/>
      <c r="CMR177" s="36"/>
      <c r="CMS177" s="36"/>
      <c r="CMT177" s="36"/>
      <c r="CMU177" s="36"/>
      <c r="CMV177" s="36"/>
      <c r="CMW177" s="36"/>
      <c r="CMX177" s="36"/>
      <c r="CMY177" s="36"/>
      <c r="CMZ177" s="36"/>
      <c r="CNA177" s="36"/>
      <c r="CNB177" s="36"/>
      <c r="CNC177" s="36"/>
      <c r="CND177" s="36"/>
      <c r="CNE177" s="36"/>
      <c r="CNF177" s="36"/>
      <c r="CNG177" s="36"/>
      <c r="CNH177" s="36"/>
      <c r="CNI177" s="36"/>
      <c r="CNJ177" s="36"/>
      <c r="CNK177" s="36"/>
      <c r="CNL177" s="36"/>
      <c r="CNM177" s="36"/>
      <c r="CNN177" s="36"/>
      <c r="CNO177" s="36"/>
      <c r="CNP177" s="36"/>
      <c r="CNQ177" s="36"/>
      <c r="CNR177" s="36"/>
      <c r="CNS177" s="36"/>
      <c r="CNT177" s="36"/>
      <c r="CNU177" s="36"/>
      <c r="CNV177" s="36"/>
      <c r="CNW177" s="36"/>
      <c r="CNX177" s="36"/>
      <c r="CNY177" s="36"/>
      <c r="CNZ177" s="36"/>
      <c r="COA177" s="36"/>
      <c r="COB177" s="36"/>
      <c r="COC177" s="36"/>
      <c r="COD177" s="36"/>
      <c r="COE177" s="36"/>
      <c r="COF177" s="36"/>
      <c r="COG177" s="36"/>
      <c r="COH177" s="36"/>
      <c r="COI177" s="36"/>
      <c r="COJ177" s="36"/>
      <c r="COK177" s="36"/>
      <c r="COL177" s="36"/>
      <c r="COM177" s="36"/>
      <c r="CON177" s="36"/>
      <c r="COO177" s="36"/>
      <c r="COP177" s="36"/>
      <c r="COQ177" s="36"/>
      <c r="COR177" s="36"/>
      <c r="COS177" s="36"/>
      <c r="COT177" s="36"/>
      <c r="COU177" s="36"/>
      <c r="COV177" s="36"/>
      <c r="COW177" s="36"/>
      <c r="COX177" s="36"/>
      <c r="COY177" s="36"/>
      <c r="COZ177" s="36"/>
      <c r="CPA177" s="36"/>
      <c r="CPB177" s="36"/>
      <c r="CPC177" s="36"/>
      <c r="CPD177" s="36"/>
      <c r="CPE177" s="36"/>
      <c r="CPF177" s="36"/>
      <c r="CPG177" s="36"/>
      <c r="CPH177" s="36"/>
      <c r="CPI177" s="36"/>
      <c r="CPJ177" s="36"/>
      <c r="CPK177" s="36"/>
      <c r="CPL177" s="36"/>
      <c r="CPM177" s="36"/>
      <c r="CPN177" s="36"/>
      <c r="CPO177" s="36"/>
      <c r="CPP177" s="36"/>
      <c r="CPQ177" s="36"/>
      <c r="CPR177" s="36"/>
      <c r="CPS177" s="36"/>
      <c r="CPT177" s="36"/>
      <c r="CPU177" s="36"/>
      <c r="CPV177" s="36"/>
      <c r="CPW177" s="36"/>
      <c r="CPX177" s="36"/>
      <c r="CPY177" s="36"/>
      <c r="CPZ177" s="36"/>
      <c r="CQA177" s="36"/>
      <c r="CQB177" s="36"/>
      <c r="CQC177" s="36"/>
      <c r="CQD177" s="36"/>
      <c r="CQE177" s="36"/>
      <c r="CQF177" s="36"/>
      <c r="CQG177" s="36"/>
      <c r="CQH177" s="36"/>
      <c r="CQI177" s="36"/>
      <c r="CQJ177" s="36"/>
      <c r="CQK177" s="36"/>
      <c r="CQL177" s="36"/>
      <c r="CQM177" s="36"/>
      <c r="CQN177" s="36"/>
      <c r="CQO177" s="36"/>
      <c r="CQP177" s="36"/>
      <c r="CQQ177" s="36"/>
      <c r="CQR177" s="36"/>
      <c r="CQS177" s="36"/>
      <c r="CQT177" s="36"/>
      <c r="CQU177" s="36"/>
      <c r="CQV177" s="36"/>
      <c r="CQW177" s="36"/>
      <c r="CQX177" s="36"/>
      <c r="CQY177" s="36"/>
      <c r="CQZ177" s="36"/>
      <c r="CRA177" s="36"/>
      <c r="CRB177" s="36"/>
      <c r="CRC177" s="36"/>
      <c r="CRD177" s="36"/>
      <c r="CRE177" s="36"/>
      <c r="CRF177" s="36"/>
      <c r="CRG177" s="36"/>
      <c r="CRH177" s="36"/>
      <c r="CRI177" s="36"/>
      <c r="CRJ177" s="36"/>
      <c r="CRK177" s="36"/>
      <c r="CRL177" s="36"/>
      <c r="CRM177" s="36"/>
      <c r="CRN177" s="36"/>
      <c r="CRO177" s="36"/>
      <c r="CRP177" s="36"/>
      <c r="CRQ177" s="36"/>
      <c r="CRR177" s="36"/>
      <c r="CRS177" s="36"/>
      <c r="CRT177" s="36"/>
      <c r="CRU177" s="36"/>
      <c r="CRV177" s="36"/>
      <c r="CRW177" s="36"/>
      <c r="CRX177" s="36"/>
      <c r="CRY177" s="36"/>
      <c r="CRZ177" s="36"/>
      <c r="CSA177" s="36"/>
      <c r="CSB177" s="36"/>
      <c r="CSC177" s="36"/>
      <c r="CSD177" s="36"/>
      <c r="CSE177" s="36"/>
      <c r="CSF177" s="36"/>
      <c r="CSG177" s="36"/>
      <c r="CSH177" s="36"/>
      <c r="CSI177" s="36"/>
      <c r="CSJ177" s="36"/>
      <c r="CSK177" s="36"/>
      <c r="CSL177" s="36"/>
      <c r="CSM177" s="36"/>
      <c r="CSN177" s="36"/>
      <c r="CSO177" s="36"/>
      <c r="CSP177" s="36"/>
      <c r="CSQ177" s="36"/>
      <c r="CSR177" s="36"/>
      <c r="CSS177" s="36"/>
      <c r="CST177" s="36"/>
      <c r="CSU177" s="36"/>
      <c r="CSV177" s="36"/>
      <c r="CSW177" s="36"/>
      <c r="CSX177" s="36"/>
      <c r="CSY177" s="36"/>
      <c r="CSZ177" s="36"/>
      <c r="CTA177" s="36"/>
      <c r="CTB177" s="36"/>
      <c r="CTC177" s="36"/>
      <c r="CTD177" s="36"/>
      <c r="CTE177" s="36"/>
      <c r="CTF177" s="36"/>
      <c r="CTG177" s="36"/>
      <c r="CTH177" s="36"/>
      <c r="CTI177" s="36"/>
      <c r="CTJ177" s="36"/>
      <c r="CTK177" s="36"/>
      <c r="CTL177" s="36"/>
      <c r="CTM177" s="36"/>
      <c r="CTN177" s="36"/>
      <c r="CTO177" s="36"/>
      <c r="CTP177" s="36"/>
      <c r="CTQ177" s="36"/>
      <c r="CTR177" s="36"/>
      <c r="CTS177" s="36"/>
      <c r="CTT177" s="36"/>
      <c r="CTU177" s="36"/>
      <c r="CTV177" s="36"/>
      <c r="CTW177" s="36"/>
      <c r="CTX177" s="36"/>
      <c r="CTY177" s="36"/>
      <c r="CTZ177" s="36"/>
      <c r="CUA177" s="36"/>
      <c r="CUB177" s="36"/>
      <c r="CUC177" s="36"/>
      <c r="CUD177" s="36"/>
      <c r="CUE177" s="36"/>
      <c r="CUF177" s="36"/>
      <c r="CUG177" s="36"/>
      <c r="CUH177" s="36"/>
      <c r="CUI177" s="36"/>
      <c r="CUJ177" s="36"/>
      <c r="CUK177" s="36"/>
      <c r="CUL177" s="36"/>
      <c r="CUM177" s="36"/>
      <c r="CUN177" s="36"/>
      <c r="CUO177" s="36"/>
      <c r="CUP177" s="36"/>
      <c r="CUQ177" s="36"/>
      <c r="CUR177" s="36"/>
      <c r="CUS177" s="36"/>
      <c r="CUT177" s="36"/>
      <c r="CUU177" s="36"/>
      <c r="CUV177" s="36"/>
      <c r="CUW177" s="36"/>
      <c r="CUX177" s="36"/>
      <c r="CUY177" s="36"/>
      <c r="CUZ177" s="36"/>
      <c r="CVA177" s="36"/>
      <c r="CVB177" s="36"/>
      <c r="CVC177" s="36"/>
      <c r="CVD177" s="36"/>
      <c r="CVE177" s="36"/>
      <c r="CVF177" s="36"/>
      <c r="CVG177" s="36"/>
      <c r="CVH177" s="36"/>
      <c r="CVI177" s="36"/>
      <c r="CVJ177" s="36"/>
      <c r="CVK177" s="36"/>
      <c r="CVL177" s="36"/>
      <c r="CVM177" s="36"/>
      <c r="CVN177" s="36"/>
      <c r="CVO177" s="36"/>
      <c r="CVP177" s="36"/>
      <c r="CVQ177" s="36"/>
      <c r="CVR177" s="36"/>
      <c r="CVS177" s="36"/>
      <c r="CVT177" s="36"/>
      <c r="CVU177" s="36"/>
      <c r="CVV177" s="36"/>
      <c r="CVW177" s="36"/>
      <c r="CVX177" s="36"/>
      <c r="CVY177" s="36"/>
      <c r="CVZ177" s="36"/>
      <c r="CWA177" s="36"/>
      <c r="CWB177" s="36"/>
      <c r="CWC177" s="36"/>
      <c r="CWD177" s="36"/>
      <c r="CWE177" s="36"/>
      <c r="CWF177" s="36"/>
      <c r="CWG177" s="36"/>
      <c r="CWH177" s="36"/>
      <c r="CWI177" s="36"/>
      <c r="CWJ177" s="36"/>
      <c r="CWK177" s="36"/>
      <c r="CWL177" s="36"/>
      <c r="CWM177" s="36"/>
      <c r="CWN177" s="36"/>
      <c r="CWO177" s="36"/>
      <c r="CWP177" s="36"/>
      <c r="CWQ177" s="36"/>
      <c r="CWR177" s="36"/>
      <c r="CWS177" s="36"/>
      <c r="CWT177" s="36"/>
      <c r="CWU177" s="36"/>
      <c r="CWV177" s="36"/>
      <c r="CWW177" s="36"/>
      <c r="CWX177" s="36"/>
      <c r="CWY177" s="36"/>
      <c r="CWZ177" s="36"/>
      <c r="CXA177" s="36"/>
      <c r="CXB177" s="36"/>
      <c r="CXC177" s="36"/>
      <c r="CXD177" s="36"/>
      <c r="CXE177" s="36"/>
      <c r="CXF177" s="36"/>
      <c r="CXG177" s="36"/>
      <c r="CXH177" s="36"/>
      <c r="CXI177" s="36"/>
      <c r="CXJ177" s="36"/>
      <c r="CXK177" s="36"/>
      <c r="CXL177" s="36"/>
      <c r="CXM177" s="36"/>
      <c r="CXN177" s="36"/>
      <c r="CXO177" s="36"/>
      <c r="CXP177" s="36"/>
      <c r="CXQ177" s="36"/>
      <c r="CXR177" s="36"/>
      <c r="CXS177" s="36"/>
      <c r="CXT177" s="36"/>
      <c r="CXU177" s="36"/>
      <c r="CXV177" s="36"/>
      <c r="CXW177" s="36"/>
      <c r="CXX177" s="36"/>
      <c r="CXY177" s="36"/>
      <c r="CXZ177" s="36"/>
      <c r="CYA177" s="36"/>
      <c r="CYB177" s="36"/>
      <c r="CYC177" s="36"/>
      <c r="CYD177" s="36"/>
      <c r="CYE177" s="36"/>
      <c r="CYF177" s="36"/>
      <c r="CYG177" s="36"/>
      <c r="CYH177" s="36"/>
      <c r="CYI177" s="36"/>
      <c r="CYJ177" s="36"/>
      <c r="CYK177" s="36"/>
      <c r="CYL177" s="36"/>
      <c r="CYM177" s="36"/>
      <c r="CYN177" s="36"/>
      <c r="CYO177" s="36"/>
      <c r="CYP177" s="36"/>
      <c r="CYQ177" s="36"/>
      <c r="CYR177" s="36"/>
      <c r="CYS177" s="36"/>
      <c r="CYT177" s="36"/>
      <c r="CYU177" s="36"/>
      <c r="CYV177" s="36"/>
      <c r="CYW177" s="36"/>
      <c r="CYX177" s="36"/>
      <c r="CYY177" s="36"/>
      <c r="CYZ177" s="36"/>
      <c r="CZA177" s="36"/>
      <c r="CZB177" s="36"/>
      <c r="CZC177" s="36"/>
      <c r="CZD177" s="36"/>
      <c r="CZE177" s="36"/>
      <c r="CZF177" s="36"/>
      <c r="CZG177" s="36"/>
      <c r="CZH177" s="36"/>
      <c r="CZI177" s="36"/>
      <c r="CZJ177" s="36"/>
      <c r="CZK177" s="36"/>
      <c r="CZL177" s="36"/>
      <c r="CZM177" s="36"/>
      <c r="CZN177" s="36"/>
      <c r="CZO177" s="36"/>
      <c r="CZP177" s="36"/>
      <c r="CZQ177" s="36"/>
      <c r="CZR177" s="36"/>
      <c r="CZS177" s="36"/>
      <c r="CZT177" s="36"/>
      <c r="CZU177" s="36"/>
      <c r="CZV177" s="36"/>
      <c r="CZW177" s="36"/>
      <c r="CZX177" s="36"/>
      <c r="CZY177" s="36"/>
      <c r="CZZ177" s="36"/>
      <c r="DAA177" s="36"/>
      <c r="DAB177" s="36"/>
      <c r="DAC177" s="36"/>
      <c r="DAD177" s="36"/>
      <c r="DAE177" s="36"/>
      <c r="DAF177" s="36"/>
      <c r="DAG177" s="36"/>
      <c r="DAH177" s="36"/>
      <c r="DAI177" s="36"/>
      <c r="DAJ177" s="36"/>
      <c r="DAK177" s="36"/>
      <c r="DAL177" s="36"/>
      <c r="DAM177" s="36"/>
      <c r="DAN177" s="36"/>
      <c r="DAO177" s="36"/>
      <c r="DAP177" s="36"/>
      <c r="DAQ177" s="36"/>
      <c r="DAR177" s="36"/>
      <c r="DAS177" s="36"/>
      <c r="DAT177" s="36"/>
      <c r="DAU177" s="36"/>
      <c r="DAV177" s="36"/>
      <c r="DAW177" s="36"/>
      <c r="DAX177" s="36"/>
      <c r="DAY177" s="36"/>
      <c r="DAZ177" s="36"/>
      <c r="DBA177" s="36"/>
      <c r="DBB177" s="36"/>
      <c r="DBC177" s="36"/>
      <c r="DBD177" s="36"/>
      <c r="DBE177" s="36"/>
      <c r="DBF177" s="36"/>
      <c r="DBG177" s="36"/>
      <c r="DBH177" s="36"/>
      <c r="DBI177" s="36"/>
      <c r="DBJ177" s="36"/>
      <c r="DBK177" s="36"/>
      <c r="DBL177" s="36"/>
      <c r="DBM177" s="36"/>
      <c r="DBN177" s="36"/>
      <c r="DBO177" s="36"/>
      <c r="DBP177" s="36"/>
      <c r="DBQ177" s="36"/>
      <c r="DBR177" s="36"/>
      <c r="DBS177" s="36"/>
      <c r="DBT177" s="36"/>
      <c r="DBU177" s="36"/>
      <c r="DBV177" s="36"/>
      <c r="DBW177" s="36"/>
      <c r="DBX177" s="36"/>
      <c r="DBY177" s="36"/>
      <c r="DBZ177" s="36"/>
      <c r="DCA177" s="36"/>
      <c r="DCB177" s="36"/>
      <c r="DCC177" s="36"/>
      <c r="DCD177" s="36"/>
      <c r="DCE177" s="36"/>
      <c r="DCF177" s="36"/>
      <c r="DCG177" s="36"/>
      <c r="DCH177" s="36"/>
      <c r="DCI177" s="36"/>
      <c r="DCJ177" s="36"/>
      <c r="DCK177" s="36"/>
      <c r="DCL177" s="36"/>
      <c r="DCM177" s="36"/>
      <c r="DCN177" s="36"/>
      <c r="DCO177" s="36"/>
      <c r="DCP177" s="36"/>
      <c r="DCQ177" s="36"/>
      <c r="DCR177" s="36"/>
      <c r="DCS177" s="36"/>
      <c r="DCT177" s="36"/>
      <c r="DCU177" s="36"/>
      <c r="DCV177" s="36"/>
      <c r="DCW177" s="36"/>
      <c r="DCX177" s="36"/>
      <c r="DCY177" s="36"/>
      <c r="DCZ177" s="36"/>
      <c r="DDA177" s="36"/>
      <c r="DDB177" s="36"/>
      <c r="DDC177" s="36"/>
      <c r="DDD177" s="36"/>
      <c r="DDE177" s="36"/>
      <c r="DDF177" s="36"/>
      <c r="DDG177" s="36"/>
      <c r="DDH177" s="36"/>
      <c r="DDI177" s="36"/>
      <c r="DDJ177" s="36"/>
      <c r="DDK177" s="36"/>
      <c r="DDL177" s="36"/>
      <c r="DDM177" s="36"/>
      <c r="DDN177" s="36"/>
      <c r="DDO177" s="36"/>
      <c r="DDP177" s="36"/>
      <c r="DDQ177" s="36"/>
      <c r="DDR177" s="36"/>
      <c r="DDS177" s="36"/>
      <c r="DDT177" s="36"/>
      <c r="DDU177" s="36"/>
      <c r="DDV177" s="36"/>
      <c r="DDW177" s="36"/>
      <c r="DDX177" s="36"/>
      <c r="DDY177" s="36"/>
      <c r="DDZ177" s="36"/>
      <c r="DEA177" s="36"/>
      <c r="DEB177" s="36"/>
      <c r="DEC177" s="36"/>
      <c r="DED177" s="36"/>
      <c r="DEE177" s="36"/>
      <c r="DEF177" s="36"/>
      <c r="DEG177" s="36"/>
      <c r="DEH177" s="36"/>
      <c r="DEI177" s="36"/>
      <c r="DEJ177" s="36"/>
      <c r="DEK177" s="36"/>
      <c r="DEL177" s="36"/>
      <c r="DEM177" s="36"/>
      <c r="DEN177" s="36"/>
      <c r="DEO177" s="36"/>
      <c r="DEP177" s="36"/>
      <c r="DEQ177" s="36"/>
      <c r="DER177" s="36"/>
      <c r="DES177" s="36"/>
      <c r="DET177" s="36"/>
      <c r="DEU177" s="36"/>
      <c r="DEV177" s="36"/>
      <c r="DEW177" s="36"/>
      <c r="DEX177" s="36"/>
      <c r="DEY177" s="36"/>
      <c r="DEZ177" s="36"/>
      <c r="DFA177" s="36"/>
      <c r="DFB177" s="36"/>
      <c r="DFC177" s="36"/>
      <c r="DFD177" s="36"/>
      <c r="DFE177" s="36"/>
      <c r="DFF177" s="36"/>
      <c r="DFG177" s="36"/>
      <c r="DFH177" s="36"/>
      <c r="DFI177" s="36"/>
      <c r="DFJ177" s="36"/>
      <c r="DFK177" s="36"/>
      <c r="DFL177" s="36"/>
      <c r="DFM177" s="36"/>
      <c r="DFN177" s="36"/>
      <c r="DFO177" s="36"/>
      <c r="DFP177" s="36"/>
      <c r="DFQ177" s="36"/>
      <c r="DFR177" s="36"/>
      <c r="DFS177" s="36"/>
      <c r="DFT177" s="36"/>
      <c r="DFU177" s="36"/>
      <c r="DFV177" s="36"/>
      <c r="DFW177" s="36"/>
      <c r="DFX177" s="36"/>
      <c r="DFY177" s="36"/>
      <c r="DFZ177" s="36"/>
      <c r="DGA177" s="36"/>
      <c r="DGB177" s="36"/>
      <c r="DGC177" s="36"/>
      <c r="DGD177" s="36"/>
      <c r="DGE177" s="36"/>
      <c r="DGF177" s="36"/>
      <c r="DGG177" s="36"/>
      <c r="DGH177" s="36"/>
      <c r="DGI177" s="36"/>
      <c r="DGJ177" s="36"/>
      <c r="DGK177" s="36"/>
      <c r="DGL177" s="36"/>
      <c r="DGM177" s="36"/>
      <c r="DGN177" s="36"/>
      <c r="DGO177" s="36"/>
      <c r="DGP177" s="36"/>
      <c r="DGQ177" s="36"/>
      <c r="DGR177" s="36"/>
      <c r="DGS177" s="36"/>
      <c r="DGT177" s="36"/>
      <c r="DGU177" s="36"/>
      <c r="DGV177" s="36"/>
      <c r="DGW177" s="36"/>
      <c r="DGX177" s="36"/>
      <c r="DGY177" s="36"/>
      <c r="DGZ177" s="36"/>
      <c r="DHA177" s="36"/>
      <c r="DHB177" s="36"/>
      <c r="DHC177" s="36"/>
      <c r="DHD177" s="36"/>
      <c r="DHE177" s="36"/>
      <c r="DHF177" s="36"/>
      <c r="DHG177" s="36"/>
      <c r="DHH177" s="36"/>
      <c r="DHI177" s="36"/>
      <c r="DHJ177" s="36"/>
      <c r="DHK177" s="36"/>
      <c r="DHL177" s="36"/>
      <c r="DHM177" s="36"/>
      <c r="DHN177" s="36"/>
      <c r="DHO177" s="36"/>
      <c r="DHP177" s="36"/>
      <c r="DHQ177" s="36"/>
      <c r="DHR177" s="36"/>
      <c r="DHS177" s="36"/>
      <c r="DHT177" s="36"/>
      <c r="DHU177" s="36"/>
      <c r="DHV177" s="36"/>
      <c r="DHW177" s="36"/>
      <c r="DHX177" s="36"/>
      <c r="DHY177" s="36"/>
      <c r="DHZ177" s="36"/>
      <c r="DIA177" s="36"/>
      <c r="DIB177" s="36"/>
      <c r="DIC177" s="36"/>
      <c r="DID177" s="36"/>
      <c r="DIE177" s="36"/>
      <c r="DIF177" s="36"/>
      <c r="DIG177" s="36"/>
      <c r="DIH177" s="36"/>
      <c r="DII177" s="36"/>
      <c r="DIJ177" s="36"/>
      <c r="DIK177" s="36"/>
      <c r="DIL177" s="36"/>
      <c r="DIM177" s="36"/>
      <c r="DIN177" s="36"/>
      <c r="DIO177" s="36"/>
      <c r="DIP177" s="36"/>
      <c r="DIQ177" s="36"/>
      <c r="DIR177" s="36"/>
      <c r="DIS177" s="36"/>
      <c r="DIT177" s="36"/>
      <c r="DIU177" s="36"/>
      <c r="DIV177" s="36"/>
      <c r="DIW177" s="36"/>
      <c r="DIX177" s="36"/>
      <c r="DIY177" s="36"/>
      <c r="DIZ177" s="36"/>
      <c r="DJA177" s="36"/>
      <c r="DJB177" s="36"/>
      <c r="DJC177" s="36"/>
      <c r="DJD177" s="36"/>
      <c r="DJE177" s="36"/>
      <c r="DJF177" s="36"/>
      <c r="DJG177" s="36"/>
      <c r="DJH177" s="36"/>
      <c r="DJI177" s="36"/>
      <c r="DJJ177" s="36"/>
      <c r="DJK177" s="36"/>
      <c r="DJL177" s="36"/>
      <c r="DJM177" s="36"/>
      <c r="DJN177" s="36"/>
      <c r="DJO177" s="36"/>
      <c r="DJP177" s="36"/>
      <c r="DJQ177" s="36"/>
      <c r="DJR177" s="36"/>
      <c r="DJS177" s="36"/>
      <c r="DJT177" s="36"/>
      <c r="DJU177" s="36"/>
      <c r="DJV177" s="36"/>
      <c r="DJW177" s="36"/>
      <c r="DJX177" s="36"/>
      <c r="DJY177" s="36"/>
      <c r="DJZ177" s="36"/>
      <c r="DKA177" s="36"/>
      <c r="DKB177" s="36"/>
      <c r="DKC177" s="36"/>
      <c r="DKD177" s="36"/>
      <c r="DKE177" s="36"/>
      <c r="DKF177" s="36"/>
      <c r="DKG177" s="36"/>
      <c r="DKH177" s="36"/>
      <c r="DKI177" s="36"/>
      <c r="DKJ177" s="36"/>
      <c r="DKK177" s="36"/>
      <c r="DKL177" s="36"/>
      <c r="DKM177" s="36"/>
      <c r="DKN177" s="36"/>
      <c r="DKO177" s="36"/>
      <c r="DKP177" s="36"/>
      <c r="DKQ177" s="36"/>
      <c r="DKR177" s="36"/>
      <c r="DKS177" s="36"/>
      <c r="DKT177" s="36"/>
      <c r="DKU177" s="36"/>
      <c r="DKV177" s="36"/>
      <c r="DKW177" s="36"/>
      <c r="DKX177" s="36"/>
      <c r="DKY177" s="36"/>
      <c r="DKZ177" s="36"/>
      <c r="DLA177" s="36"/>
      <c r="DLB177" s="36"/>
      <c r="DLC177" s="36"/>
      <c r="DLD177" s="36"/>
      <c r="DLE177" s="36"/>
      <c r="DLF177" s="36"/>
      <c r="DLG177" s="36"/>
      <c r="DLH177" s="36"/>
      <c r="DLI177" s="36"/>
      <c r="DLJ177" s="36"/>
      <c r="DLK177" s="36"/>
      <c r="DLL177" s="36"/>
      <c r="DLM177" s="36"/>
      <c r="DLN177" s="36"/>
      <c r="DLO177" s="36"/>
      <c r="DLP177" s="36"/>
      <c r="DLQ177" s="36"/>
      <c r="DLR177" s="36"/>
      <c r="DLS177" s="36"/>
      <c r="DLT177" s="36"/>
      <c r="DLU177" s="36"/>
      <c r="DLV177" s="36"/>
      <c r="DLW177" s="36"/>
      <c r="DLX177" s="36"/>
      <c r="DLY177" s="36"/>
      <c r="DLZ177" s="36"/>
      <c r="DMA177" s="36"/>
      <c r="DMB177" s="36"/>
      <c r="DMC177" s="36"/>
      <c r="DMD177" s="36"/>
      <c r="DME177" s="36"/>
      <c r="DMF177" s="36"/>
      <c r="DMG177" s="36"/>
      <c r="DMH177" s="36"/>
      <c r="DMI177" s="36"/>
      <c r="DMJ177" s="36"/>
      <c r="DMK177" s="36"/>
      <c r="DML177" s="36"/>
      <c r="DMM177" s="36"/>
      <c r="DMN177" s="36"/>
      <c r="DMO177" s="36"/>
      <c r="DMP177" s="36"/>
      <c r="DMQ177" s="36"/>
      <c r="DMR177" s="36"/>
      <c r="DMS177" s="36"/>
      <c r="DMT177" s="36"/>
      <c r="DMU177" s="36"/>
      <c r="DMV177" s="36"/>
      <c r="DMW177" s="36"/>
      <c r="DMX177" s="36"/>
      <c r="DMY177" s="36"/>
      <c r="DMZ177" s="36"/>
      <c r="DNA177" s="36"/>
      <c r="DNB177" s="36"/>
      <c r="DNC177" s="36"/>
      <c r="DND177" s="36"/>
      <c r="DNE177" s="36"/>
      <c r="DNF177" s="36"/>
      <c r="DNG177" s="36"/>
      <c r="DNH177" s="36"/>
      <c r="DNI177" s="36"/>
      <c r="DNJ177" s="36"/>
      <c r="DNK177" s="36"/>
      <c r="DNL177" s="36"/>
      <c r="DNM177" s="36"/>
      <c r="DNN177" s="36"/>
      <c r="DNO177" s="36"/>
      <c r="DNP177" s="36"/>
      <c r="DNQ177" s="36"/>
      <c r="DNR177" s="36"/>
      <c r="DNS177" s="36"/>
      <c r="DNT177" s="36"/>
      <c r="DNU177" s="36"/>
      <c r="DNV177" s="36"/>
      <c r="DNW177" s="36"/>
      <c r="DNX177" s="36"/>
      <c r="DNY177" s="36"/>
      <c r="DNZ177" s="36"/>
      <c r="DOA177" s="36"/>
      <c r="DOB177" s="36"/>
      <c r="DOC177" s="36"/>
      <c r="DOD177" s="36"/>
      <c r="DOE177" s="36"/>
      <c r="DOF177" s="36"/>
      <c r="DOG177" s="36"/>
      <c r="DOH177" s="36"/>
      <c r="DOI177" s="36"/>
      <c r="DOJ177" s="36"/>
      <c r="DOK177" s="36"/>
      <c r="DOL177" s="36"/>
      <c r="DOM177" s="36"/>
      <c r="DON177" s="36"/>
      <c r="DOO177" s="36"/>
      <c r="DOP177" s="36"/>
      <c r="DOQ177" s="36"/>
      <c r="DOR177" s="36"/>
      <c r="DOS177" s="36"/>
      <c r="DOT177" s="36"/>
      <c r="DOU177" s="36"/>
      <c r="DOV177" s="36"/>
      <c r="DOW177" s="36"/>
      <c r="DOX177" s="36"/>
      <c r="DOY177" s="36"/>
      <c r="DOZ177" s="36"/>
      <c r="DPA177" s="36"/>
      <c r="DPB177" s="36"/>
      <c r="DPC177" s="36"/>
      <c r="DPD177" s="36"/>
      <c r="DPE177" s="36"/>
      <c r="DPF177" s="36"/>
      <c r="DPG177" s="36"/>
      <c r="DPH177" s="36"/>
      <c r="DPI177" s="36"/>
      <c r="DPJ177" s="36"/>
      <c r="DPK177" s="36"/>
      <c r="DPL177" s="36"/>
      <c r="DPM177" s="36"/>
      <c r="DPN177" s="36"/>
      <c r="DPO177" s="36"/>
      <c r="DPP177" s="36"/>
      <c r="DPQ177" s="36"/>
      <c r="DPR177" s="36"/>
      <c r="DPS177" s="36"/>
      <c r="DPT177" s="36"/>
      <c r="DPU177" s="36"/>
      <c r="DPV177" s="36"/>
      <c r="DPW177" s="36"/>
      <c r="DPX177" s="36"/>
      <c r="DPY177" s="36"/>
      <c r="DPZ177" s="36"/>
      <c r="DQA177" s="36"/>
      <c r="DQB177" s="36"/>
      <c r="DQC177" s="36"/>
      <c r="DQD177" s="36"/>
      <c r="DQE177" s="36"/>
      <c r="DQF177" s="36"/>
      <c r="DQG177" s="36"/>
      <c r="DQH177" s="36"/>
      <c r="DQI177" s="36"/>
      <c r="DQJ177" s="36"/>
      <c r="DQK177" s="36"/>
      <c r="DQL177" s="36"/>
      <c r="DQM177" s="36"/>
      <c r="DQN177" s="36"/>
      <c r="DQO177" s="36"/>
      <c r="DQP177" s="36"/>
      <c r="DQQ177" s="36"/>
      <c r="DQR177" s="36"/>
      <c r="DQS177" s="36"/>
      <c r="DQT177" s="36"/>
      <c r="DQU177" s="36"/>
      <c r="DQV177" s="36"/>
      <c r="DQW177" s="36"/>
      <c r="DQX177" s="36"/>
      <c r="DQY177" s="36"/>
      <c r="DQZ177" s="36"/>
      <c r="DRA177" s="36"/>
      <c r="DRB177" s="36"/>
      <c r="DRC177" s="36"/>
      <c r="DRD177" s="36"/>
      <c r="DRE177" s="36"/>
      <c r="DRF177" s="36"/>
      <c r="DRG177" s="36"/>
      <c r="DRH177" s="36"/>
      <c r="DRI177" s="36"/>
      <c r="DRJ177" s="36"/>
      <c r="DRK177" s="36"/>
      <c r="DRL177" s="36"/>
      <c r="DRM177" s="36"/>
      <c r="DRN177" s="36"/>
      <c r="DRO177" s="36"/>
      <c r="DRP177" s="36"/>
      <c r="DRQ177" s="36"/>
      <c r="DRR177" s="36"/>
      <c r="DRS177" s="36"/>
      <c r="DRT177" s="36"/>
      <c r="DRU177" s="36"/>
      <c r="DRV177" s="36"/>
      <c r="DRW177" s="36"/>
      <c r="DRX177" s="36"/>
      <c r="DRY177" s="36"/>
      <c r="DRZ177" s="36"/>
      <c r="DSA177" s="36"/>
      <c r="DSB177" s="36"/>
      <c r="DSC177" s="36"/>
      <c r="DSD177" s="36"/>
      <c r="DSE177" s="36"/>
      <c r="DSF177" s="36"/>
      <c r="DSG177" s="36"/>
      <c r="DSH177" s="36"/>
      <c r="DSI177" s="36"/>
      <c r="DSJ177" s="36"/>
      <c r="DSK177" s="36"/>
      <c r="DSL177" s="36"/>
      <c r="DSM177" s="36"/>
      <c r="DSN177" s="36"/>
      <c r="DSO177" s="36"/>
      <c r="DSP177" s="36"/>
      <c r="DSQ177" s="36"/>
      <c r="DSR177" s="36"/>
      <c r="DSS177" s="36"/>
      <c r="DST177" s="36"/>
      <c r="DSU177" s="36"/>
      <c r="DSV177" s="36"/>
      <c r="DSW177" s="36"/>
      <c r="DSX177" s="36"/>
      <c r="DSY177" s="36"/>
      <c r="DSZ177" s="36"/>
      <c r="DTA177" s="36"/>
      <c r="DTB177" s="36"/>
      <c r="DTC177" s="36"/>
      <c r="DTD177" s="36"/>
      <c r="DTE177" s="36"/>
      <c r="DTF177" s="36"/>
      <c r="DTG177" s="36"/>
      <c r="DTH177" s="36"/>
      <c r="DTI177" s="36"/>
      <c r="DTJ177" s="36"/>
      <c r="DTK177" s="36"/>
      <c r="DTL177" s="36"/>
      <c r="DTM177" s="36"/>
      <c r="DTN177" s="36"/>
      <c r="DTO177" s="36"/>
      <c r="DTP177" s="36"/>
      <c r="DTQ177" s="36"/>
      <c r="DTR177" s="36"/>
      <c r="DTS177" s="36"/>
      <c r="DTT177" s="36"/>
      <c r="DTU177" s="36"/>
      <c r="DTV177" s="36"/>
      <c r="DTW177" s="36"/>
      <c r="DTX177" s="36"/>
      <c r="DTY177" s="36"/>
      <c r="DTZ177" s="36"/>
      <c r="DUA177" s="36"/>
      <c r="DUB177" s="36"/>
      <c r="DUC177" s="36"/>
      <c r="DUD177" s="36"/>
      <c r="DUE177" s="36"/>
      <c r="DUF177" s="36"/>
      <c r="DUG177" s="36"/>
      <c r="DUH177" s="36"/>
      <c r="DUI177" s="36"/>
      <c r="DUJ177" s="36"/>
      <c r="DUK177" s="36"/>
      <c r="DUL177" s="36"/>
      <c r="DUM177" s="36"/>
      <c r="DUN177" s="36"/>
      <c r="DUO177" s="36"/>
      <c r="DUP177" s="36"/>
      <c r="DUQ177" s="36"/>
      <c r="DUR177" s="36"/>
      <c r="DUS177" s="36"/>
      <c r="DUT177" s="36"/>
      <c r="DUU177" s="36"/>
      <c r="DUV177" s="36"/>
      <c r="DUW177" s="36"/>
      <c r="DUX177" s="36"/>
      <c r="DUY177" s="36"/>
      <c r="DUZ177" s="36"/>
      <c r="DVA177" s="36"/>
      <c r="DVB177" s="36"/>
      <c r="DVC177" s="36"/>
      <c r="DVD177" s="36"/>
      <c r="DVE177" s="36"/>
      <c r="DVF177" s="36"/>
      <c r="DVG177" s="36"/>
      <c r="DVH177" s="36"/>
      <c r="DVI177" s="36"/>
      <c r="DVJ177" s="36"/>
      <c r="DVK177" s="36"/>
      <c r="DVL177" s="36"/>
      <c r="DVM177" s="36"/>
      <c r="DVN177" s="36"/>
      <c r="DVO177" s="36"/>
      <c r="DVP177" s="36"/>
      <c r="DVQ177" s="36"/>
      <c r="DVR177" s="36"/>
      <c r="DVS177" s="36"/>
      <c r="DVT177" s="36"/>
      <c r="DVU177" s="36"/>
      <c r="DVV177" s="36"/>
      <c r="DVW177" s="36"/>
      <c r="DVX177" s="36"/>
      <c r="DVY177" s="36"/>
      <c r="DVZ177" s="36"/>
      <c r="DWA177" s="36"/>
      <c r="DWB177" s="36"/>
      <c r="DWC177" s="36"/>
      <c r="DWD177" s="36"/>
      <c r="DWE177" s="36"/>
      <c r="DWF177" s="36"/>
      <c r="DWG177" s="36"/>
      <c r="DWH177" s="36"/>
      <c r="DWI177" s="36"/>
      <c r="DWJ177" s="36"/>
      <c r="DWK177" s="36"/>
      <c r="DWL177" s="36"/>
      <c r="DWM177" s="36"/>
      <c r="DWN177" s="36"/>
      <c r="DWO177" s="36"/>
      <c r="DWP177" s="36"/>
      <c r="DWQ177" s="36"/>
      <c r="DWR177" s="36"/>
      <c r="DWS177" s="36"/>
      <c r="DWT177" s="36"/>
      <c r="DWU177" s="36"/>
      <c r="DWV177" s="36"/>
      <c r="DWW177" s="36"/>
      <c r="DWX177" s="36"/>
      <c r="DWY177" s="36"/>
      <c r="DWZ177" s="36"/>
      <c r="DXA177" s="36"/>
      <c r="DXB177" s="36"/>
      <c r="DXC177" s="36"/>
      <c r="DXD177" s="36"/>
      <c r="DXE177" s="36"/>
      <c r="DXF177" s="36"/>
      <c r="DXG177" s="36"/>
      <c r="DXH177" s="36"/>
      <c r="DXI177" s="36"/>
      <c r="DXJ177" s="36"/>
      <c r="DXK177" s="36"/>
      <c r="DXL177" s="36"/>
      <c r="DXM177" s="36"/>
      <c r="DXN177" s="36"/>
      <c r="DXO177" s="36"/>
      <c r="DXP177" s="36"/>
      <c r="DXQ177" s="36"/>
      <c r="DXR177" s="36"/>
      <c r="DXS177" s="36"/>
      <c r="DXT177" s="36"/>
      <c r="DXU177" s="36"/>
      <c r="DXV177" s="36"/>
      <c r="DXW177" s="36"/>
      <c r="DXX177" s="36"/>
      <c r="DXY177" s="36"/>
      <c r="DXZ177" s="36"/>
      <c r="DYA177" s="36"/>
      <c r="DYB177" s="36"/>
      <c r="DYC177" s="36"/>
      <c r="DYD177" s="36"/>
      <c r="DYE177" s="36"/>
      <c r="DYF177" s="36"/>
      <c r="DYG177" s="36"/>
      <c r="DYH177" s="36"/>
      <c r="DYI177" s="36"/>
      <c r="DYJ177" s="36"/>
      <c r="DYK177" s="36"/>
      <c r="DYL177" s="36"/>
      <c r="DYM177" s="36"/>
      <c r="DYN177" s="36"/>
      <c r="DYO177" s="36"/>
      <c r="DYP177" s="36"/>
      <c r="DYQ177" s="36"/>
      <c r="DYR177" s="36"/>
      <c r="DYS177" s="36"/>
      <c r="DYT177" s="36"/>
      <c r="DYU177" s="36"/>
      <c r="DYV177" s="36"/>
      <c r="DYW177" s="36"/>
      <c r="DYX177" s="36"/>
      <c r="DYY177" s="36"/>
      <c r="DYZ177" s="36"/>
      <c r="DZA177" s="36"/>
      <c r="DZB177" s="36"/>
      <c r="DZC177" s="36"/>
      <c r="DZD177" s="36"/>
      <c r="DZE177" s="36"/>
      <c r="DZF177" s="36"/>
      <c r="DZG177" s="36"/>
      <c r="DZH177" s="36"/>
      <c r="DZI177" s="36"/>
      <c r="DZJ177" s="36"/>
      <c r="DZK177" s="36"/>
      <c r="DZL177" s="36"/>
      <c r="DZM177" s="36"/>
      <c r="DZN177" s="36"/>
      <c r="DZO177" s="36"/>
      <c r="DZP177" s="36"/>
      <c r="DZQ177" s="36"/>
      <c r="DZR177" s="36"/>
      <c r="DZS177" s="36"/>
      <c r="DZT177" s="36"/>
      <c r="DZU177" s="36"/>
      <c r="DZV177" s="36"/>
      <c r="DZW177" s="36"/>
      <c r="DZX177" s="36"/>
      <c r="DZY177" s="36"/>
      <c r="DZZ177" s="36"/>
      <c r="EAA177" s="36"/>
      <c r="EAB177" s="36"/>
      <c r="EAC177" s="36"/>
      <c r="EAD177" s="36"/>
      <c r="EAE177" s="36"/>
      <c r="EAF177" s="36"/>
      <c r="EAG177" s="36"/>
      <c r="EAH177" s="36"/>
      <c r="EAI177" s="36"/>
      <c r="EAJ177" s="36"/>
      <c r="EAK177" s="36"/>
      <c r="EAL177" s="36"/>
      <c r="EAM177" s="36"/>
      <c r="EAN177" s="36"/>
      <c r="EAO177" s="36"/>
      <c r="EAP177" s="36"/>
      <c r="EAQ177" s="36"/>
      <c r="EAR177" s="36"/>
      <c r="EAS177" s="36"/>
      <c r="EAT177" s="36"/>
      <c r="EAU177" s="36"/>
      <c r="EAV177" s="36"/>
      <c r="EAW177" s="36"/>
      <c r="EAX177" s="36"/>
      <c r="EAY177" s="36"/>
      <c r="EAZ177" s="36"/>
      <c r="EBA177" s="36"/>
      <c r="EBB177" s="36"/>
      <c r="EBC177" s="36"/>
      <c r="EBD177" s="36"/>
      <c r="EBE177" s="36"/>
      <c r="EBF177" s="36"/>
      <c r="EBG177" s="36"/>
      <c r="EBH177" s="36"/>
      <c r="EBI177" s="36"/>
      <c r="EBJ177" s="36"/>
      <c r="EBK177" s="36"/>
      <c r="EBL177" s="36"/>
      <c r="EBM177" s="36"/>
      <c r="EBN177" s="36"/>
      <c r="EBO177" s="36"/>
      <c r="EBP177" s="36"/>
      <c r="EBQ177" s="36"/>
      <c r="EBR177" s="36"/>
      <c r="EBS177" s="36"/>
      <c r="EBT177" s="36"/>
      <c r="EBU177" s="36"/>
      <c r="EBV177" s="36"/>
      <c r="EBW177" s="36"/>
      <c r="EBX177" s="36"/>
      <c r="EBY177" s="36"/>
      <c r="EBZ177" s="36"/>
      <c r="ECA177" s="36"/>
      <c r="ECB177" s="36"/>
      <c r="ECC177" s="36"/>
      <c r="ECD177" s="36"/>
      <c r="ECE177" s="36"/>
      <c r="ECF177" s="36"/>
      <c r="ECG177" s="36"/>
      <c r="ECH177" s="36"/>
      <c r="ECI177" s="36"/>
      <c r="ECJ177" s="36"/>
      <c r="ECK177" s="36"/>
      <c r="ECL177" s="36"/>
      <c r="ECM177" s="36"/>
      <c r="ECN177" s="36"/>
      <c r="ECO177" s="36"/>
      <c r="ECP177" s="36"/>
      <c r="ECQ177" s="36"/>
      <c r="ECR177" s="36"/>
      <c r="ECS177" s="36"/>
      <c r="ECT177" s="36"/>
      <c r="ECU177" s="36"/>
      <c r="ECV177" s="36"/>
      <c r="ECW177" s="36"/>
      <c r="ECX177" s="36"/>
      <c r="ECY177" s="36"/>
      <c r="ECZ177" s="36"/>
      <c r="EDA177" s="36"/>
      <c r="EDB177" s="36"/>
      <c r="EDC177" s="36"/>
      <c r="EDD177" s="36"/>
      <c r="EDE177" s="36"/>
      <c r="EDF177" s="36"/>
      <c r="EDG177" s="36"/>
      <c r="EDH177" s="36"/>
      <c r="EDI177" s="36"/>
      <c r="EDJ177" s="36"/>
      <c r="EDK177" s="36"/>
      <c r="EDL177" s="36"/>
      <c r="EDM177" s="36"/>
      <c r="EDN177" s="36"/>
      <c r="EDO177" s="36"/>
      <c r="EDP177" s="36"/>
      <c r="EDQ177" s="36"/>
      <c r="EDR177" s="36"/>
      <c r="EDS177" s="36"/>
      <c r="EDT177" s="36"/>
      <c r="EDU177" s="36"/>
      <c r="EDV177" s="36"/>
      <c r="EDW177" s="36"/>
      <c r="EDX177" s="36"/>
      <c r="EDY177" s="36"/>
      <c r="EDZ177" s="36"/>
      <c r="EEA177" s="36"/>
      <c r="EEB177" s="36"/>
      <c r="EEC177" s="36"/>
      <c r="EED177" s="36"/>
      <c r="EEE177" s="36"/>
      <c r="EEF177" s="36"/>
      <c r="EEG177" s="36"/>
      <c r="EEH177" s="36"/>
      <c r="EEI177" s="36"/>
      <c r="EEJ177" s="36"/>
      <c r="EEK177" s="36"/>
      <c r="EEL177" s="36"/>
      <c r="EEM177" s="36"/>
      <c r="EEN177" s="36"/>
      <c r="EEO177" s="36"/>
      <c r="EEP177" s="36"/>
      <c r="EEQ177" s="36"/>
      <c r="EER177" s="36"/>
      <c r="EES177" s="36"/>
      <c r="EET177" s="36"/>
      <c r="EEU177" s="36"/>
      <c r="EEV177" s="36"/>
      <c r="EEW177" s="36"/>
      <c r="EEX177" s="36"/>
      <c r="EEY177" s="36"/>
      <c r="EEZ177" s="36"/>
      <c r="EFA177" s="36"/>
      <c r="EFB177" s="36"/>
      <c r="EFC177" s="36"/>
      <c r="EFD177" s="36"/>
      <c r="EFE177" s="36"/>
      <c r="EFF177" s="36"/>
      <c r="EFG177" s="36"/>
      <c r="EFH177" s="36"/>
      <c r="EFI177" s="36"/>
      <c r="EFJ177" s="36"/>
      <c r="EFK177" s="36"/>
      <c r="EFL177" s="36"/>
      <c r="EFM177" s="36"/>
      <c r="EFN177" s="36"/>
      <c r="EFO177" s="36"/>
      <c r="EFP177" s="36"/>
      <c r="EFQ177" s="36"/>
      <c r="EFR177" s="36"/>
      <c r="EFS177" s="36"/>
      <c r="EFT177" s="36"/>
      <c r="EFU177" s="36"/>
      <c r="EFV177" s="36"/>
      <c r="EFW177" s="36"/>
      <c r="EFX177" s="36"/>
      <c r="EFY177" s="36"/>
      <c r="EFZ177" s="36"/>
      <c r="EGA177" s="36"/>
      <c r="EGB177" s="36"/>
      <c r="EGC177" s="36"/>
      <c r="EGD177" s="36"/>
      <c r="EGE177" s="36"/>
      <c r="EGF177" s="36"/>
      <c r="EGG177" s="36"/>
      <c r="EGH177" s="36"/>
      <c r="EGI177" s="36"/>
      <c r="EGJ177" s="36"/>
      <c r="EGK177" s="36"/>
      <c r="EGL177" s="36"/>
      <c r="EGM177" s="36"/>
      <c r="EGN177" s="36"/>
      <c r="EGO177" s="36"/>
      <c r="EGP177" s="36"/>
      <c r="EGQ177" s="36"/>
      <c r="EGR177" s="36"/>
      <c r="EGS177" s="36"/>
      <c r="EGT177" s="36"/>
      <c r="EGU177" s="36"/>
      <c r="EGV177" s="36"/>
      <c r="EGW177" s="36"/>
      <c r="EGX177" s="36"/>
      <c r="EGY177" s="36"/>
      <c r="EGZ177" s="36"/>
      <c r="EHA177" s="36"/>
      <c r="EHB177" s="36"/>
      <c r="EHC177" s="36"/>
      <c r="EHD177" s="36"/>
      <c r="EHE177" s="36"/>
      <c r="EHF177" s="36"/>
      <c r="EHG177" s="36"/>
      <c r="EHH177" s="36"/>
      <c r="EHI177" s="36"/>
      <c r="EHJ177" s="36"/>
      <c r="EHK177" s="36"/>
      <c r="EHL177" s="36"/>
      <c r="EHM177" s="36"/>
      <c r="EHN177" s="36"/>
      <c r="EHO177" s="36"/>
      <c r="EHP177" s="36"/>
      <c r="EHQ177" s="36"/>
      <c r="EHR177" s="36"/>
      <c r="EHS177" s="36"/>
      <c r="EHT177" s="36"/>
      <c r="EHU177" s="36"/>
      <c r="EHV177" s="36"/>
      <c r="EHW177" s="36"/>
      <c r="EHX177" s="36"/>
      <c r="EHY177" s="36"/>
      <c r="EHZ177" s="36"/>
      <c r="EIA177" s="36"/>
      <c r="EIB177" s="36"/>
      <c r="EIC177" s="36"/>
      <c r="EID177" s="36"/>
      <c r="EIE177" s="36"/>
      <c r="EIF177" s="36"/>
      <c r="EIG177" s="36"/>
      <c r="EIH177" s="36"/>
      <c r="EII177" s="36"/>
      <c r="EIJ177" s="36"/>
      <c r="EIK177" s="36"/>
      <c r="EIL177" s="36"/>
      <c r="EIM177" s="36"/>
      <c r="EIN177" s="36"/>
      <c r="EIO177" s="36"/>
      <c r="EIP177" s="36"/>
      <c r="EIQ177" s="36"/>
      <c r="EIR177" s="36"/>
      <c r="EIS177" s="36"/>
      <c r="EIT177" s="36"/>
      <c r="EIU177" s="36"/>
      <c r="EIV177" s="36"/>
      <c r="EIW177" s="36"/>
      <c r="EIX177" s="36"/>
      <c r="EIY177" s="36"/>
      <c r="EIZ177" s="36"/>
      <c r="EJA177" s="36"/>
      <c r="EJB177" s="36"/>
      <c r="EJC177" s="36"/>
      <c r="EJD177" s="36"/>
      <c r="EJE177" s="36"/>
      <c r="EJF177" s="36"/>
      <c r="EJG177" s="36"/>
      <c r="EJH177" s="36"/>
      <c r="EJI177" s="36"/>
      <c r="EJJ177" s="36"/>
      <c r="EJK177" s="36"/>
      <c r="EJL177" s="36"/>
      <c r="EJM177" s="36"/>
      <c r="EJN177" s="36"/>
      <c r="EJO177" s="36"/>
      <c r="EJP177" s="36"/>
      <c r="EJQ177" s="36"/>
      <c r="EJR177" s="36"/>
      <c r="EJS177" s="36"/>
      <c r="EJT177" s="36"/>
      <c r="EJU177" s="36"/>
      <c r="EJV177" s="36"/>
      <c r="EJW177" s="36"/>
      <c r="EJX177" s="36"/>
      <c r="EJY177" s="36"/>
      <c r="EJZ177" s="36"/>
      <c r="EKA177" s="36"/>
      <c r="EKB177" s="36"/>
      <c r="EKC177" s="36"/>
      <c r="EKD177" s="36"/>
      <c r="EKE177" s="36"/>
      <c r="EKF177" s="36"/>
      <c r="EKG177" s="36"/>
      <c r="EKH177" s="36"/>
      <c r="EKI177" s="36"/>
      <c r="EKJ177" s="36"/>
      <c r="EKK177" s="36"/>
      <c r="EKL177" s="36"/>
      <c r="EKM177" s="36"/>
      <c r="EKN177" s="36"/>
      <c r="EKO177" s="36"/>
      <c r="EKP177" s="36"/>
      <c r="EKQ177" s="36"/>
      <c r="EKR177" s="36"/>
      <c r="EKS177" s="36"/>
      <c r="EKT177" s="36"/>
      <c r="EKU177" s="36"/>
      <c r="EKV177" s="36"/>
      <c r="EKW177" s="36"/>
      <c r="EKX177" s="36"/>
      <c r="EKY177" s="36"/>
      <c r="EKZ177" s="36"/>
      <c r="ELA177" s="36"/>
      <c r="ELB177" s="36"/>
      <c r="ELC177" s="36"/>
      <c r="ELD177" s="36"/>
      <c r="ELE177" s="36"/>
      <c r="ELF177" s="36"/>
      <c r="ELG177" s="36"/>
      <c r="ELH177" s="36"/>
      <c r="ELI177" s="36"/>
      <c r="ELJ177" s="36"/>
      <c r="ELK177" s="36"/>
      <c r="ELL177" s="36"/>
      <c r="ELM177" s="36"/>
      <c r="ELN177" s="36"/>
      <c r="ELO177" s="36"/>
      <c r="ELP177" s="36"/>
      <c r="ELQ177" s="36"/>
      <c r="ELR177" s="36"/>
      <c r="ELS177" s="36"/>
      <c r="ELT177" s="36"/>
      <c r="ELU177" s="36"/>
      <c r="ELV177" s="36"/>
      <c r="ELW177" s="36"/>
      <c r="ELX177" s="36"/>
      <c r="ELY177" s="36"/>
      <c r="ELZ177" s="36"/>
      <c r="EMA177" s="36"/>
      <c r="EMB177" s="36"/>
      <c r="EMC177" s="36"/>
      <c r="EMD177" s="36"/>
      <c r="EME177" s="36"/>
      <c r="EMF177" s="36"/>
      <c r="EMG177" s="36"/>
      <c r="EMH177" s="36"/>
      <c r="EMI177" s="36"/>
      <c r="EMJ177" s="36"/>
      <c r="EMK177" s="36"/>
      <c r="EML177" s="36"/>
      <c r="EMM177" s="36"/>
      <c r="EMN177" s="36"/>
      <c r="EMO177" s="36"/>
      <c r="EMP177" s="36"/>
      <c r="EMQ177" s="36"/>
      <c r="EMR177" s="36"/>
      <c r="EMS177" s="36"/>
      <c r="EMT177" s="36"/>
      <c r="EMU177" s="36"/>
      <c r="EMV177" s="36"/>
      <c r="EMW177" s="36"/>
      <c r="EMX177" s="36"/>
      <c r="EMY177" s="36"/>
      <c r="EMZ177" s="36"/>
      <c r="ENA177" s="36"/>
      <c r="ENB177" s="36"/>
      <c r="ENC177" s="36"/>
      <c r="END177" s="36"/>
      <c r="ENE177" s="36"/>
      <c r="ENF177" s="36"/>
      <c r="ENG177" s="36"/>
      <c r="ENH177" s="36"/>
      <c r="ENI177" s="36"/>
      <c r="ENJ177" s="36"/>
      <c r="ENK177" s="36"/>
      <c r="ENL177" s="36"/>
      <c r="ENM177" s="36"/>
      <c r="ENN177" s="36"/>
      <c r="ENO177" s="36"/>
      <c r="ENP177" s="36"/>
      <c r="ENQ177" s="36"/>
      <c r="ENR177" s="36"/>
      <c r="ENS177" s="36"/>
      <c r="ENT177" s="36"/>
      <c r="ENU177" s="36"/>
      <c r="ENV177" s="36"/>
      <c r="ENW177" s="36"/>
      <c r="ENX177" s="36"/>
      <c r="ENY177" s="36"/>
      <c r="ENZ177" s="36"/>
      <c r="EOA177" s="36"/>
      <c r="EOB177" s="36"/>
      <c r="EOC177" s="36"/>
      <c r="EOD177" s="36"/>
      <c r="EOE177" s="36"/>
      <c r="EOF177" s="36"/>
      <c r="EOG177" s="36"/>
      <c r="EOH177" s="36"/>
      <c r="EOI177" s="36"/>
      <c r="EOJ177" s="36"/>
      <c r="EOK177" s="36"/>
      <c r="EOL177" s="36"/>
      <c r="EOM177" s="36"/>
      <c r="EON177" s="36"/>
      <c r="EOO177" s="36"/>
      <c r="EOP177" s="36"/>
      <c r="EOQ177" s="36"/>
      <c r="EOR177" s="36"/>
      <c r="EOS177" s="36"/>
      <c r="EOT177" s="36"/>
      <c r="EOU177" s="36"/>
      <c r="EOV177" s="36"/>
      <c r="EOW177" s="36"/>
      <c r="EOX177" s="36"/>
      <c r="EOY177" s="36"/>
      <c r="EOZ177" s="36"/>
      <c r="EPA177" s="36"/>
      <c r="EPB177" s="36"/>
      <c r="EPC177" s="36"/>
      <c r="EPD177" s="36"/>
      <c r="EPE177" s="36"/>
      <c r="EPF177" s="36"/>
      <c r="EPG177" s="36"/>
      <c r="EPH177" s="36"/>
      <c r="EPI177" s="36"/>
      <c r="EPJ177" s="36"/>
      <c r="EPK177" s="36"/>
      <c r="EPL177" s="36"/>
      <c r="EPM177" s="36"/>
      <c r="EPN177" s="36"/>
      <c r="EPO177" s="36"/>
      <c r="EPP177" s="36"/>
      <c r="EPQ177" s="36"/>
      <c r="EPR177" s="36"/>
      <c r="EPS177" s="36"/>
      <c r="EPT177" s="36"/>
      <c r="EPU177" s="36"/>
      <c r="EPV177" s="36"/>
      <c r="EPW177" s="36"/>
      <c r="EPX177" s="36"/>
      <c r="EPY177" s="36"/>
      <c r="EPZ177" s="36"/>
      <c r="EQA177" s="36"/>
      <c r="EQB177" s="36"/>
      <c r="EQC177" s="36"/>
      <c r="EQD177" s="36"/>
      <c r="EQE177" s="36"/>
      <c r="EQF177" s="36"/>
      <c r="EQG177" s="36"/>
      <c r="EQH177" s="36"/>
      <c r="EQI177" s="36"/>
      <c r="EQJ177" s="36"/>
      <c r="EQK177" s="36"/>
      <c r="EQL177" s="36"/>
      <c r="EQM177" s="36"/>
      <c r="EQN177" s="36"/>
      <c r="EQO177" s="36"/>
      <c r="EQP177" s="36"/>
      <c r="EQQ177" s="36"/>
      <c r="EQR177" s="36"/>
      <c r="EQS177" s="36"/>
      <c r="EQT177" s="36"/>
      <c r="EQU177" s="36"/>
      <c r="EQV177" s="36"/>
      <c r="EQW177" s="36"/>
      <c r="EQX177" s="36"/>
      <c r="EQY177" s="36"/>
      <c r="EQZ177" s="36"/>
      <c r="ERA177" s="36"/>
      <c r="ERB177" s="36"/>
      <c r="ERC177" s="36"/>
      <c r="ERD177" s="36"/>
      <c r="ERE177" s="36"/>
      <c r="ERF177" s="36"/>
      <c r="ERG177" s="36"/>
      <c r="ERH177" s="36"/>
      <c r="ERI177" s="36"/>
      <c r="ERJ177" s="36"/>
      <c r="ERK177" s="36"/>
      <c r="ERL177" s="36"/>
      <c r="ERM177" s="36"/>
      <c r="ERN177" s="36"/>
      <c r="ERO177" s="36"/>
      <c r="ERP177" s="36"/>
      <c r="ERQ177" s="36"/>
      <c r="ERR177" s="36"/>
      <c r="ERS177" s="36"/>
      <c r="ERT177" s="36"/>
      <c r="ERU177" s="36"/>
      <c r="ERV177" s="36"/>
      <c r="ERW177" s="36"/>
      <c r="ERX177" s="36"/>
      <c r="ERY177" s="36"/>
      <c r="ERZ177" s="36"/>
      <c r="ESA177" s="36"/>
      <c r="ESB177" s="36"/>
      <c r="ESC177" s="36"/>
      <c r="ESD177" s="36"/>
      <c r="ESE177" s="36"/>
      <c r="ESF177" s="36"/>
      <c r="ESG177" s="36"/>
      <c r="ESH177" s="36"/>
      <c r="ESI177" s="36"/>
      <c r="ESJ177" s="36"/>
      <c r="ESK177" s="36"/>
      <c r="ESL177" s="36"/>
      <c r="ESM177" s="36"/>
      <c r="ESN177" s="36"/>
      <c r="ESO177" s="36"/>
      <c r="ESP177" s="36"/>
      <c r="ESQ177" s="36"/>
      <c r="ESR177" s="36"/>
      <c r="ESS177" s="36"/>
      <c r="EST177" s="36"/>
      <c r="ESU177" s="36"/>
      <c r="ESV177" s="36"/>
      <c r="ESW177" s="36"/>
      <c r="ESX177" s="36"/>
      <c r="ESY177" s="36"/>
      <c r="ESZ177" s="36"/>
      <c r="ETA177" s="36"/>
      <c r="ETB177" s="36"/>
      <c r="ETC177" s="36"/>
      <c r="ETD177" s="36"/>
      <c r="ETE177" s="36"/>
      <c r="ETF177" s="36"/>
      <c r="ETG177" s="36"/>
      <c r="ETH177" s="36"/>
      <c r="ETI177" s="36"/>
      <c r="ETJ177" s="36"/>
      <c r="ETK177" s="36"/>
      <c r="ETL177" s="36"/>
      <c r="ETM177" s="36"/>
      <c r="ETN177" s="36"/>
      <c r="ETO177" s="36"/>
      <c r="ETP177" s="36"/>
      <c r="ETQ177" s="36"/>
      <c r="ETR177" s="36"/>
      <c r="ETS177" s="36"/>
      <c r="ETT177" s="36"/>
      <c r="ETU177" s="36"/>
      <c r="ETV177" s="36"/>
      <c r="ETW177" s="36"/>
      <c r="ETX177" s="36"/>
      <c r="ETY177" s="36"/>
      <c r="ETZ177" s="36"/>
      <c r="EUA177" s="36"/>
      <c r="EUB177" s="36"/>
      <c r="EUC177" s="36"/>
      <c r="EUD177" s="36"/>
      <c r="EUE177" s="36"/>
      <c r="EUF177" s="36"/>
      <c r="EUG177" s="36"/>
      <c r="EUH177" s="36"/>
      <c r="EUI177" s="36"/>
      <c r="EUJ177" s="36"/>
      <c r="EUK177" s="36"/>
      <c r="EUL177" s="36"/>
      <c r="EUM177" s="36"/>
      <c r="EUN177" s="36"/>
      <c r="EUO177" s="36"/>
      <c r="EUP177" s="36"/>
      <c r="EUQ177" s="36"/>
      <c r="EUR177" s="36"/>
      <c r="EUS177" s="36"/>
      <c r="EUT177" s="36"/>
      <c r="EUU177" s="36"/>
      <c r="EUV177" s="36"/>
      <c r="EUW177" s="36"/>
      <c r="EUX177" s="36"/>
      <c r="EUY177" s="36"/>
      <c r="EUZ177" s="36"/>
      <c r="EVA177" s="36"/>
      <c r="EVB177" s="36"/>
      <c r="EVC177" s="36"/>
      <c r="EVD177" s="36"/>
      <c r="EVE177" s="36"/>
      <c r="EVF177" s="36"/>
      <c r="EVG177" s="36"/>
      <c r="EVH177" s="36"/>
      <c r="EVI177" s="36"/>
      <c r="EVJ177" s="36"/>
      <c r="EVK177" s="36"/>
      <c r="EVL177" s="36"/>
      <c r="EVM177" s="36"/>
      <c r="EVN177" s="36"/>
      <c r="EVO177" s="36"/>
      <c r="EVP177" s="36"/>
      <c r="EVQ177" s="36"/>
      <c r="EVR177" s="36"/>
      <c r="EVS177" s="36"/>
      <c r="EVT177" s="36"/>
      <c r="EVU177" s="36"/>
      <c r="EVV177" s="36"/>
      <c r="EVW177" s="36"/>
      <c r="EVX177" s="36"/>
      <c r="EVY177" s="36"/>
      <c r="EVZ177" s="36"/>
      <c r="EWA177" s="36"/>
      <c r="EWB177" s="36"/>
      <c r="EWC177" s="36"/>
      <c r="EWD177" s="36"/>
      <c r="EWE177" s="36"/>
      <c r="EWF177" s="36"/>
      <c r="EWG177" s="36"/>
      <c r="EWH177" s="36"/>
      <c r="EWI177" s="36"/>
      <c r="EWJ177" s="36"/>
      <c r="EWK177" s="36"/>
      <c r="EWL177" s="36"/>
      <c r="EWM177" s="36"/>
      <c r="EWN177" s="36"/>
      <c r="EWO177" s="36"/>
      <c r="EWP177" s="36"/>
      <c r="EWQ177" s="36"/>
      <c r="EWR177" s="36"/>
      <c r="EWS177" s="36"/>
      <c r="EWT177" s="36"/>
      <c r="EWU177" s="36"/>
      <c r="EWV177" s="36"/>
      <c r="EWW177" s="36"/>
      <c r="EWX177" s="36"/>
      <c r="EWY177" s="36"/>
      <c r="EWZ177" s="36"/>
      <c r="EXA177" s="36"/>
      <c r="EXB177" s="36"/>
      <c r="EXC177" s="36"/>
      <c r="EXD177" s="36"/>
      <c r="EXE177" s="36"/>
      <c r="EXF177" s="36"/>
      <c r="EXG177" s="36"/>
      <c r="EXH177" s="36"/>
      <c r="EXI177" s="36"/>
      <c r="EXJ177" s="36"/>
      <c r="EXK177" s="36"/>
      <c r="EXL177" s="36"/>
      <c r="EXM177" s="36"/>
      <c r="EXN177" s="36"/>
      <c r="EXO177" s="36"/>
      <c r="EXP177" s="36"/>
      <c r="EXQ177" s="36"/>
      <c r="EXR177" s="36"/>
      <c r="EXS177" s="36"/>
      <c r="EXT177" s="36"/>
      <c r="EXU177" s="36"/>
      <c r="EXV177" s="36"/>
      <c r="EXW177" s="36"/>
      <c r="EXX177" s="36"/>
      <c r="EXY177" s="36"/>
      <c r="EXZ177" s="36"/>
      <c r="EYA177" s="36"/>
      <c r="EYB177" s="36"/>
      <c r="EYC177" s="36"/>
      <c r="EYD177" s="36"/>
      <c r="EYE177" s="36"/>
      <c r="EYF177" s="36"/>
      <c r="EYG177" s="36"/>
      <c r="EYH177" s="36"/>
      <c r="EYI177" s="36"/>
      <c r="EYJ177" s="36"/>
      <c r="EYK177" s="36"/>
      <c r="EYL177" s="36"/>
      <c r="EYM177" s="36"/>
      <c r="EYN177" s="36"/>
      <c r="EYO177" s="36"/>
      <c r="EYP177" s="36"/>
      <c r="EYQ177" s="36"/>
      <c r="EYR177" s="36"/>
      <c r="EYS177" s="36"/>
      <c r="EYT177" s="36"/>
      <c r="EYU177" s="36"/>
      <c r="EYV177" s="36"/>
      <c r="EYW177" s="36"/>
      <c r="EYX177" s="36"/>
      <c r="EYY177" s="36"/>
      <c r="EYZ177" s="36"/>
      <c r="EZA177" s="36"/>
      <c r="EZB177" s="36"/>
      <c r="EZC177" s="36"/>
      <c r="EZD177" s="36"/>
      <c r="EZE177" s="36"/>
      <c r="EZF177" s="36"/>
      <c r="EZG177" s="36"/>
      <c r="EZH177" s="36"/>
      <c r="EZI177" s="36"/>
      <c r="EZJ177" s="36"/>
      <c r="EZK177" s="36"/>
      <c r="EZL177" s="36"/>
      <c r="EZM177" s="36"/>
      <c r="EZN177" s="36"/>
      <c r="EZO177" s="36"/>
      <c r="EZP177" s="36"/>
      <c r="EZQ177" s="36"/>
      <c r="EZR177" s="36"/>
      <c r="EZS177" s="36"/>
      <c r="EZT177" s="36"/>
      <c r="EZU177" s="36"/>
      <c r="EZV177" s="36"/>
      <c r="EZW177" s="36"/>
      <c r="EZX177" s="36"/>
      <c r="EZY177" s="36"/>
      <c r="EZZ177" s="36"/>
      <c r="FAA177" s="36"/>
      <c r="FAB177" s="36"/>
      <c r="FAC177" s="36"/>
      <c r="FAD177" s="36"/>
      <c r="FAE177" s="36"/>
      <c r="FAF177" s="36"/>
      <c r="FAG177" s="36"/>
      <c r="FAH177" s="36"/>
      <c r="FAI177" s="36"/>
      <c r="FAJ177" s="36"/>
      <c r="FAK177" s="36"/>
      <c r="FAL177" s="36"/>
      <c r="FAM177" s="36"/>
      <c r="FAN177" s="36"/>
      <c r="FAO177" s="36"/>
      <c r="FAP177" s="36"/>
      <c r="FAQ177" s="36"/>
      <c r="FAR177" s="36"/>
      <c r="FAS177" s="36"/>
      <c r="FAT177" s="36"/>
      <c r="FAU177" s="36"/>
      <c r="FAV177" s="36"/>
      <c r="FAW177" s="36"/>
      <c r="FAX177" s="36"/>
      <c r="FAY177" s="36"/>
      <c r="FAZ177" s="36"/>
      <c r="FBA177" s="36"/>
      <c r="FBB177" s="36"/>
      <c r="FBC177" s="36"/>
      <c r="FBD177" s="36"/>
      <c r="FBE177" s="36"/>
      <c r="FBF177" s="36"/>
      <c r="FBG177" s="36"/>
      <c r="FBH177" s="36"/>
      <c r="FBI177" s="36"/>
      <c r="FBJ177" s="36"/>
      <c r="FBK177" s="36"/>
      <c r="FBL177" s="36"/>
      <c r="FBM177" s="36"/>
      <c r="FBN177" s="36"/>
      <c r="FBO177" s="36"/>
      <c r="FBP177" s="36"/>
      <c r="FBQ177" s="36"/>
      <c r="FBR177" s="36"/>
      <c r="FBS177" s="36"/>
      <c r="FBT177" s="36"/>
      <c r="FBU177" s="36"/>
      <c r="FBV177" s="36"/>
      <c r="FBW177" s="36"/>
      <c r="FBX177" s="36"/>
      <c r="FBY177" s="36"/>
      <c r="FBZ177" s="36"/>
      <c r="FCA177" s="36"/>
      <c r="FCB177" s="36"/>
      <c r="FCC177" s="36"/>
      <c r="FCD177" s="36"/>
      <c r="FCE177" s="36"/>
      <c r="FCF177" s="36"/>
      <c r="FCG177" s="36"/>
      <c r="FCH177" s="36"/>
      <c r="FCI177" s="36"/>
      <c r="FCJ177" s="36"/>
      <c r="FCK177" s="36"/>
      <c r="FCL177" s="36"/>
      <c r="FCM177" s="36"/>
      <c r="FCN177" s="36"/>
      <c r="FCO177" s="36"/>
      <c r="FCP177" s="36"/>
      <c r="FCQ177" s="36"/>
      <c r="FCR177" s="36"/>
      <c r="FCS177" s="36"/>
      <c r="FCT177" s="36"/>
      <c r="FCU177" s="36"/>
      <c r="FCV177" s="36"/>
      <c r="FCW177" s="36"/>
      <c r="FCX177" s="36"/>
      <c r="FCY177" s="36"/>
      <c r="FCZ177" s="36"/>
      <c r="FDA177" s="36"/>
      <c r="FDB177" s="36"/>
      <c r="FDC177" s="36"/>
      <c r="FDD177" s="36"/>
      <c r="FDE177" s="36"/>
      <c r="FDF177" s="36"/>
      <c r="FDG177" s="36"/>
      <c r="FDH177" s="36"/>
      <c r="FDI177" s="36"/>
      <c r="FDJ177" s="36"/>
      <c r="FDK177" s="36"/>
      <c r="FDL177" s="36"/>
      <c r="FDM177" s="36"/>
      <c r="FDN177" s="36"/>
      <c r="FDO177" s="36"/>
      <c r="FDP177" s="36"/>
      <c r="FDQ177" s="36"/>
      <c r="FDR177" s="36"/>
      <c r="FDS177" s="36"/>
      <c r="FDT177" s="36"/>
      <c r="FDU177" s="36"/>
      <c r="FDV177" s="36"/>
      <c r="FDW177" s="36"/>
      <c r="FDX177" s="36"/>
      <c r="FDY177" s="36"/>
      <c r="FDZ177" s="36"/>
      <c r="FEA177" s="36"/>
      <c r="FEB177" s="36"/>
      <c r="FEC177" s="36"/>
      <c r="FED177" s="36"/>
      <c r="FEE177" s="36"/>
      <c r="FEF177" s="36"/>
      <c r="FEG177" s="36"/>
      <c r="FEH177" s="36"/>
      <c r="FEI177" s="36"/>
      <c r="FEJ177" s="36"/>
      <c r="FEK177" s="36"/>
      <c r="FEL177" s="36"/>
      <c r="FEM177" s="36"/>
      <c r="FEN177" s="36"/>
      <c r="FEO177" s="36"/>
      <c r="FEP177" s="36"/>
      <c r="FEQ177" s="36"/>
      <c r="FER177" s="36"/>
      <c r="FES177" s="36"/>
      <c r="FET177" s="36"/>
      <c r="FEU177" s="36"/>
      <c r="FEV177" s="36"/>
      <c r="FEW177" s="36"/>
      <c r="FEX177" s="36"/>
      <c r="FEY177" s="36"/>
      <c r="FEZ177" s="36"/>
      <c r="FFA177" s="36"/>
      <c r="FFB177" s="36"/>
      <c r="FFC177" s="36"/>
      <c r="FFD177" s="36"/>
      <c r="FFE177" s="36"/>
      <c r="FFF177" s="36"/>
      <c r="FFG177" s="36"/>
      <c r="FFH177" s="36"/>
      <c r="FFI177" s="36"/>
      <c r="FFJ177" s="36"/>
      <c r="FFK177" s="36"/>
      <c r="FFL177" s="36"/>
      <c r="FFM177" s="36"/>
      <c r="FFN177" s="36"/>
      <c r="FFO177" s="36"/>
      <c r="FFP177" s="36"/>
      <c r="FFQ177" s="36"/>
      <c r="FFR177" s="36"/>
      <c r="FFS177" s="36"/>
      <c r="FFT177" s="36"/>
      <c r="FFU177" s="36"/>
      <c r="FFV177" s="36"/>
      <c r="FFW177" s="36"/>
      <c r="FFX177" s="36"/>
      <c r="FFY177" s="36"/>
      <c r="FFZ177" s="36"/>
      <c r="FGA177" s="36"/>
      <c r="FGB177" s="36"/>
      <c r="FGC177" s="36"/>
      <c r="FGD177" s="36"/>
      <c r="FGE177" s="36"/>
      <c r="FGF177" s="36"/>
      <c r="FGG177" s="36"/>
      <c r="FGH177" s="36"/>
      <c r="FGI177" s="36"/>
      <c r="FGJ177" s="36"/>
      <c r="FGK177" s="36"/>
      <c r="FGL177" s="36"/>
      <c r="FGM177" s="36"/>
      <c r="FGN177" s="36"/>
      <c r="FGO177" s="36"/>
      <c r="FGP177" s="36"/>
      <c r="FGQ177" s="36"/>
      <c r="FGR177" s="36"/>
      <c r="FGS177" s="36"/>
      <c r="FGT177" s="36"/>
      <c r="FGU177" s="36"/>
      <c r="FGV177" s="36"/>
      <c r="FGW177" s="36"/>
      <c r="FGX177" s="36"/>
      <c r="FGY177" s="36"/>
      <c r="FGZ177" s="36"/>
      <c r="FHA177" s="36"/>
      <c r="FHB177" s="36"/>
      <c r="FHC177" s="36"/>
      <c r="FHD177" s="36"/>
      <c r="FHE177" s="36"/>
      <c r="FHF177" s="36"/>
      <c r="FHG177" s="36"/>
      <c r="FHH177" s="36"/>
      <c r="FHI177" s="36"/>
      <c r="FHJ177" s="36"/>
      <c r="FHK177" s="36"/>
      <c r="FHL177" s="36"/>
      <c r="FHM177" s="36"/>
      <c r="FHN177" s="36"/>
      <c r="FHO177" s="36"/>
      <c r="FHP177" s="36"/>
      <c r="FHQ177" s="36"/>
      <c r="FHR177" s="36"/>
      <c r="FHS177" s="36"/>
      <c r="FHT177" s="36"/>
      <c r="FHU177" s="36"/>
      <c r="FHV177" s="36"/>
      <c r="FHW177" s="36"/>
      <c r="FHX177" s="36"/>
      <c r="FHY177" s="36"/>
      <c r="FHZ177" s="36"/>
      <c r="FIA177" s="36"/>
      <c r="FIB177" s="36"/>
      <c r="FIC177" s="36"/>
      <c r="FID177" s="36"/>
      <c r="FIE177" s="36"/>
      <c r="FIF177" s="36"/>
      <c r="FIG177" s="36"/>
      <c r="FIH177" s="36"/>
      <c r="FII177" s="36"/>
      <c r="FIJ177" s="36"/>
      <c r="FIK177" s="36"/>
      <c r="FIL177" s="36"/>
      <c r="FIM177" s="36"/>
      <c r="FIN177" s="36"/>
      <c r="FIO177" s="36"/>
      <c r="FIP177" s="36"/>
      <c r="FIQ177" s="36"/>
      <c r="FIR177" s="36"/>
      <c r="FIS177" s="36"/>
      <c r="FIT177" s="36"/>
      <c r="FIU177" s="36"/>
      <c r="FIV177" s="36"/>
      <c r="FIW177" s="36"/>
      <c r="FIX177" s="36"/>
      <c r="FIY177" s="36"/>
      <c r="FIZ177" s="36"/>
      <c r="FJA177" s="36"/>
      <c r="FJB177" s="36"/>
      <c r="FJC177" s="36"/>
      <c r="FJD177" s="36"/>
      <c r="FJE177" s="36"/>
      <c r="FJF177" s="36"/>
      <c r="FJG177" s="36"/>
      <c r="FJH177" s="36"/>
      <c r="FJI177" s="36"/>
      <c r="FJJ177" s="36"/>
      <c r="FJK177" s="36"/>
      <c r="FJL177" s="36"/>
      <c r="FJM177" s="36"/>
      <c r="FJN177" s="36"/>
      <c r="FJO177" s="36"/>
      <c r="FJP177" s="36"/>
      <c r="FJQ177" s="36"/>
      <c r="FJR177" s="36"/>
      <c r="FJS177" s="36"/>
      <c r="FJT177" s="36"/>
      <c r="FJU177" s="36"/>
      <c r="FJV177" s="36"/>
      <c r="FJW177" s="36"/>
      <c r="FJX177" s="36"/>
      <c r="FJY177" s="36"/>
      <c r="FJZ177" s="36"/>
      <c r="FKA177" s="36"/>
      <c r="FKB177" s="36"/>
      <c r="FKC177" s="36"/>
      <c r="FKD177" s="36"/>
      <c r="FKE177" s="36"/>
      <c r="FKF177" s="36"/>
      <c r="FKG177" s="36"/>
      <c r="FKH177" s="36"/>
      <c r="FKI177" s="36"/>
      <c r="FKJ177" s="36"/>
      <c r="FKK177" s="36"/>
      <c r="FKL177" s="36"/>
      <c r="FKM177" s="36"/>
      <c r="FKN177" s="36"/>
      <c r="FKO177" s="36"/>
      <c r="FKP177" s="36"/>
      <c r="FKQ177" s="36"/>
      <c r="FKR177" s="36"/>
      <c r="FKS177" s="36"/>
      <c r="FKT177" s="36"/>
      <c r="FKU177" s="36"/>
      <c r="FKV177" s="36"/>
      <c r="FKW177" s="36"/>
      <c r="FKX177" s="36"/>
      <c r="FKY177" s="36"/>
      <c r="FKZ177" s="36"/>
      <c r="FLA177" s="36"/>
      <c r="FLB177" s="36"/>
      <c r="FLC177" s="36"/>
      <c r="FLD177" s="36"/>
      <c r="FLE177" s="36"/>
      <c r="FLF177" s="36"/>
      <c r="FLG177" s="36"/>
      <c r="FLH177" s="36"/>
      <c r="FLI177" s="36"/>
      <c r="FLJ177" s="36"/>
      <c r="FLK177" s="36"/>
      <c r="FLL177" s="36"/>
      <c r="FLM177" s="36"/>
      <c r="FLN177" s="36"/>
      <c r="FLO177" s="36"/>
      <c r="FLP177" s="36"/>
      <c r="FLQ177" s="36"/>
      <c r="FLR177" s="36"/>
      <c r="FLS177" s="36"/>
      <c r="FLT177" s="36"/>
      <c r="FLU177" s="36"/>
      <c r="FLV177" s="36"/>
      <c r="FLW177" s="36"/>
      <c r="FLX177" s="36"/>
      <c r="FLY177" s="36"/>
      <c r="FLZ177" s="36"/>
      <c r="FMA177" s="36"/>
      <c r="FMB177" s="36"/>
      <c r="FMC177" s="36"/>
      <c r="FMD177" s="36"/>
      <c r="FME177" s="36"/>
      <c r="FMF177" s="36"/>
      <c r="FMG177" s="36"/>
      <c r="FMH177" s="36"/>
      <c r="FMI177" s="36"/>
      <c r="FMJ177" s="36"/>
      <c r="FMK177" s="36"/>
      <c r="FML177" s="36"/>
      <c r="FMM177" s="36"/>
      <c r="FMN177" s="36"/>
      <c r="FMO177" s="36"/>
      <c r="FMP177" s="36"/>
      <c r="FMQ177" s="36"/>
      <c r="FMR177" s="36"/>
      <c r="FMS177" s="36"/>
      <c r="FMT177" s="36"/>
      <c r="FMU177" s="36"/>
      <c r="FMV177" s="36"/>
      <c r="FMW177" s="36"/>
      <c r="FMX177" s="36"/>
      <c r="FMY177" s="36"/>
      <c r="FMZ177" s="36"/>
      <c r="FNA177" s="36"/>
      <c r="FNB177" s="36"/>
      <c r="FNC177" s="36"/>
      <c r="FND177" s="36"/>
      <c r="FNE177" s="36"/>
      <c r="FNF177" s="36"/>
      <c r="FNG177" s="36"/>
      <c r="FNH177" s="36"/>
      <c r="FNI177" s="36"/>
      <c r="FNJ177" s="36"/>
      <c r="FNK177" s="36"/>
      <c r="FNL177" s="36"/>
      <c r="FNM177" s="36"/>
      <c r="FNN177" s="36"/>
      <c r="FNO177" s="36"/>
      <c r="FNP177" s="36"/>
      <c r="FNQ177" s="36"/>
      <c r="FNR177" s="36"/>
      <c r="FNS177" s="36"/>
      <c r="FNT177" s="36"/>
      <c r="FNU177" s="36"/>
      <c r="FNV177" s="36"/>
      <c r="FNW177" s="36"/>
      <c r="FNX177" s="36"/>
      <c r="FNY177" s="36"/>
      <c r="FNZ177" s="36"/>
      <c r="FOA177" s="36"/>
      <c r="FOB177" s="36"/>
      <c r="FOC177" s="36"/>
      <c r="FOD177" s="36"/>
      <c r="FOE177" s="36"/>
      <c r="FOF177" s="36"/>
      <c r="FOG177" s="36"/>
      <c r="FOH177" s="36"/>
      <c r="FOI177" s="36"/>
      <c r="FOJ177" s="36"/>
      <c r="FOK177" s="36"/>
      <c r="FOL177" s="36"/>
      <c r="FOM177" s="36"/>
      <c r="FON177" s="36"/>
      <c r="FOO177" s="36"/>
      <c r="FOP177" s="36"/>
      <c r="FOQ177" s="36"/>
      <c r="FOR177" s="36"/>
      <c r="FOS177" s="36"/>
      <c r="FOT177" s="36"/>
      <c r="FOU177" s="36"/>
      <c r="FOV177" s="36"/>
      <c r="FOW177" s="36"/>
      <c r="FOX177" s="36"/>
      <c r="FOY177" s="36"/>
      <c r="FOZ177" s="36"/>
      <c r="FPA177" s="36"/>
      <c r="FPB177" s="36"/>
      <c r="FPC177" s="36"/>
      <c r="FPD177" s="36"/>
      <c r="FPE177" s="36"/>
      <c r="FPF177" s="36"/>
      <c r="FPG177" s="36"/>
      <c r="FPH177" s="36"/>
      <c r="FPI177" s="36"/>
      <c r="FPJ177" s="36"/>
      <c r="FPK177" s="36"/>
      <c r="FPL177" s="36"/>
      <c r="FPM177" s="36"/>
      <c r="FPN177" s="36"/>
      <c r="FPO177" s="36"/>
      <c r="FPP177" s="36"/>
      <c r="FPQ177" s="36"/>
      <c r="FPR177" s="36"/>
      <c r="FPS177" s="36"/>
      <c r="FPT177" s="36"/>
      <c r="FPU177" s="36"/>
      <c r="FPV177" s="36"/>
      <c r="FPW177" s="36"/>
      <c r="FPX177" s="36"/>
      <c r="FPY177" s="36"/>
      <c r="FPZ177" s="36"/>
      <c r="FQA177" s="36"/>
      <c r="FQB177" s="36"/>
      <c r="FQC177" s="36"/>
      <c r="FQD177" s="36"/>
      <c r="FQE177" s="36"/>
      <c r="FQF177" s="36"/>
      <c r="FQG177" s="36"/>
      <c r="FQH177" s="36"/>
      <c r="FQI177" s="36"/>
      <c r="FQJ177" s="36"/>
      <c r="FQK177" s="36"/>
      <c r="FQL177" s="36"/>
      <c r="FQM177" s="36"/>
      <c r="FQN177" s="36"/>
      <c r="FQO177" s="36"/>
      <c r="FQP177" s="36"/>
      <c r="FQQ177" s="36"/>
      <c r="FQR177" s="36"/>
      <c r="FQS177" s="36"/>
      <c r="FQT177" s="36"/>
      <c r="FQU177" s="36"/>
      <c r="FQV177" s="36"/>
      <c r="FQW177" s="36"/>
      <c r="FQX177" s="36"/>
      <c r="FQY177" s="36"/>
      <c r="FQZ177" s="36"/>
      <c r="FRA177" s="36"/>
      <c r="FRB177" s="36"/>
      <c r="FRC177" s="36"/>
      <c r="FRD177" s="36"/>
      <c r="FRE177" s="36"/>
      <c r="FRF177" s="36"/>
      <c r="FRG177" s="36"/>
      <c r="FRH177" s="36"/>
      <c r="FRI177" s="36"/>
      <c r="FRJ177" s="36"/>
      <c r="FRK177" s="36"/>
      <c r="FRL177" s="36"/>
      <c r="FRM177" s="36"/>
      <c r="FRN177" s="36"/>
      <c r="FRO177" s="36"/>
      <c r="FRP177" s="36"/>
      <c r="FRQ177" s="36"/>
      <c r="FRR177" s="36"/>
      <c r="FRS177" s="36"/>
      <c r="FRT177" s="36"/>
      <c r="FRU177" s="36"/>
      <c r="FRV177" s="36"/>
      <c r="FRW177" s="36"/>
      <c r="FRX177" s="36"/>
      <c r="FRY177" s="36"/>
      <c r="FRZ177" s="36"/>
      <c r="FSA177" s="36"/>
      <c r="FSB177" s="36"/>
      <c r="FSC177" s="36"/>
      <c r="FSD177" s="36"/>
      <c r="FSE177" s="36"/>
      <c r="FSF177" s="36"/>
      <c r="FSG177" s="36"/>
      <c r="FSH177" s="36"/>
      <c r="FSI177" s="36"/>
      <c r="FSJ177" s="36"/>
      <c r="FSK177" s="36"/>
      <c r="FSL177" s="36"/>
      <c r="FSM177" s="36"/>
      <c r="FSN177" s="36"/>
      <c r="FSO177" s="36"/>
      <c r="FSP177" s="36"/>
      <c r="FSQ177" s="36"/>
      <c r="FSR177" s="36"/>
      <c r="FSS177" s="36"/>
      <c r="FST177" s="36"/>
      <c r="FSU177" s="36"/>
      <c r="FSV177" s="36"/>
      <c r="FSW177" s="36"/>
      <c r="FSX177" s="36"/>
      <c r="FSY177" s="36"/>
      <c r="FSZ177" s="36"/>
      <c r="FTA177" s="36"/>
      <c r="FTB177" s="36"/>
      <c r="FTC177" s="36"/>
      <c r="FTD177" s="36"/>
      <c r="FTE177" s="36"/>
      <c r="FTF177" s="36"/>
      <c r="FTG177" s="36"/>
      <c r="FTH177" s="36"/>
      <c r="FTI177" s="36"/>
      <c r="FTJ177" s="36"/>
      <c r="FTK177" s="36"/>
      <c r="FTL177" s="36"/>
      <c r="FTM177" s="36"/>
      <c r="FTN177" s="36"/>
      <c r="FTO177" s="36"/>
      <c r="FTP177" s="36"/>
      <c r="FTQ177" s="36"/>
      <c r="FTR177" s="36"/>
      <c r="FTS177" s="36"/>
      <c r="FTT177" s="36"/>
      <c r="FTU177" s="36"/>
      <c r="FTV177" s="36"/>
      <c r="FTW177" s="36"/>
      <c r="FTX177" s="36"/>
      <c r="FTY177" s="36"/>
      <c r="FTZ177" s="36"/>
      <c r="FUA177" s="36"/>
      <c r="FUB177" s="36"/>
      <c r="FUC177" s="36"/>
      <c r="FUD177" s="36"/>
      <c r="FUE177" s="36"/>
      <c r="FUF177" s="36"/>
      <c r="FUG177" s="36"/>
      <c r="FUH177" s="36"/>
      <c r="FUI177" s="36"/>
      <c r="FUJ177" s="36"/>
      <c r="FUK177" s="36"/>
      <c r="FUL177" s="36"/>
      <c r="FUM177" s="36"/>
      <c r="FUN177" s="36"/>
      <c r="FUO177" s="36"/>
      <c r="FUP177" s="36"/>
      <c r="FUQ177" s="36"/>
      <c r="FUR177" s="36"/>
      <c r="FUS177" s="36"/>
      <c r="FUT177" s="36"/>
      <c r="FUU177" s="36"/>
      <c r="FUV177" s="36"/>
      <c r="FUW177" s="36"/>
      <c r="FUX177" s="36"/>
      <c r="FUY177" s="36"/>
      <c r="FUZ177" s="36"/>
      <c r="FVA177" s="36"/>
      <c r="FVB177" s="36"/>
      <c r="FVC177" s="36"/>
      <c r="FVD177" s="36"/>
      <c r="FVE177" s="36"/>
      <c r="FVF177" s="36"/>
      <c r="FVG177" s="36"/>
      <c r="FVH177" s="36"/>
      <c r="FVI177" s="36"/>
      <c r="FVJ177" s="36"/>
      <c r="FVK177" s="36"/>
      <c r="FVL177" s="36"/>
      <c r="FVM177" s="36"/>
      <c r="FVN177" s="36"/>
      <c r="FVO177" s="36"/>
      <c r="FVP177" s="36"/>
      <c r="FVQ177" s="36"/>
      <c r="FVR177" s="36"/>
      <c r="FVS177" s="36"/>
      <c r="FVT177" s="36"/>
      <c r="FVU177" s="36"/>
      <c r="FVV177" s="36"/>
      <c r="FVW177" s="36"/>
      <c r="FVX177" s="36"/>
      <c r="FVY177" s="36"/>
      <c r="FVZ177" s="36"/>
      <c r="FWA177" s="36"/>
      <c r="FWB177" s="36"/>
      <c r="FWC177" s="36"/>
      <c r="FWD177" s="36"/>
      <c r="FWE177" s="36"/>
      <c r="FWF177" s="36"/>
      <c r="FWG177" s="36"/>
      <c r="FWH177" s="36"/>
      <c r="FWI177" s="36"/>
      <c r="FWJ177" s="36"/>
      <c r="FWK177" s="36"/>
      <c r="FWL177" s="36"/>
      <c r="FWM177" s="36"/>
      <c r="FWN177" s="36"/>
      <c r="FWO177" s="36"/>
      <c r="FWP177" s="36"/>
      <c r="FWQ177" s="36"/>
      <c r="FWR177" s="36"/>
      <c r="FWS177" s="36"/>
      <c r="FWT177" s="36"/>
      <c r="FWU177" s="36"/>
      <c r="FWV177" s="36"/>
      <c r="FWW177" s="36"/>
      <c r="FWX177" s="36"/>
      <c r="FWY177" s="36"/>
      <c r="FWZ177" s="36"/>
      <c r="FXA177" s="36"/>
      <c r="FXB177" s="36"/>
      <c r="FXC177" s="36"/>
      <c r="FXD177" s="36"/>
      <c r="FXE177" s="36"/>
      <c r="FXF177" s="36"/>
      <c r="FXG177" s="36"/>
      <c r="FXH177" s="36"/>
      <c r="FXI177" s="36"/>
      <c r="FXJ177" s="36"/>
      <c r="FXK177" s="36"/>
      <c r="FXL177" s="36"/>
      <c r="FXM177" s="36"/>
      <c r="FXN177" s="36"/>
      <c r="FXO177" s="36"/>
      <c r="FXP177" s="36"/>
      <c r="FXQ177" s="36"/>
      <c r="FXR177" s="36"/>
      <c r="FXS177" s="36"/>
      <c r="FXT177" s="36"/>
      <c r="FXU177" s="36"/>
      <c r="FXV177" s="36"/>
      <c r="FXW177" s="36"/>
      <c r="FXX177" s="36"/>
      <c r="FXY177" s="36"/>
      <c r="FXZ177" s="36"/>
      <c r="FYA177" s="36"/>
      <c r="FYB177" s="36"/>
      <c r="FYC177" s="36"/>
      <c r="FYD177" s="36"/>
      <c r="FYE177" s="36"/>
      <c r="FYF177" s="36"/>
      <c r="FYG177" s="36"/>
      <c r="FYH177" s="36"/>
      <c r="FYI177" s="36"/>
      <c r="FYJ177" s="36"/>
      <c r="FYK177" s="36"/>
      <c r="FYL177" s="36"/>
      <c r="FYM177" s="36"/>
      <c r="FYN177" s="36"/>
      <c r="FYO177" s="36"/>
      <c r="FYP177" s="36"/>
      <c r="FYQ177" s="36"/>
      <c r="FYR177" s="36"/>
      <c r="FYS177" s="36"/>
      <c r="FYT177" s="36"/>
      <c r="FYU177" s="36"/>
      <c r="FYV177" s="36"/>
      <c r="FYW177" s="36"/>
      <c r="FYX177" s="36"/>
      <c r="FYY177" s="36"/>
      <c r="FYZ177" s="36"/>
      <c r="FZA177" s="36"/>
      <c r="FZB177" s="36"/>
      <c r="FZC177" s="36"/>
      <c r="FZD177" s="36"/>
      <c r="FZE177" s="36"/>
      <c r="FZF177" s="36"/>
      <c r="FZG177" s="36"/>
      <c r="FZH177" s="36"/>
      <c r="FZI177" s="36"/>
      <c r="FZJ177" s="36"/>
      <c r="FZK177" s="36"/>
      <c r="FZL177" s="36"/>
      <c r="FZM177" s="36"/>
      <c r="FZN177" s="36"/>
      <c r="FZO177" s="36"/>
      <c r="FZP177" s="36"/>
      <c r="FZQ177" s="36"/>
      <c r="FZR177" s="36"/>
      <c r="FZS177" s="36"/>
      <c r="FZT177" s="36"/>
      <c r="FZU177" s="36"/>
      <c r="FZV177" s="36"/>
      <c r="FZW177" s="36"/>
      <c r="FZX177" s="36"/>
      <c r="FZY177" s="36"/>
      <c r="FZZ177" s="36"/>
      <c r="GAA177" s="36"/>
      <c r="GAB177" s="36"/>
      <c r="GAC177" s="36"/>
      <c r="GAD177" s="36"/>
      <c r="GAE177" s="36"/>
      <c r="GAF177" s="36"/>
      <c r="GAG177" s="36"/>
      <c r="GAH177" s="36"/>
      <c r="GAI177" s="36"/>
      <c r="GAJ177" s="36"/>
      <c r="GAK177" s="36"/>
      <c r="GAL177" s="36"/>
      <c r="GAM177" s="36"/>
      <c r="GAN177" s="36"/>
      <c r="GAO177" s="36"/>
      <c r="GAP177" s="36"/>
      <c r="GAQ177" s="36"/>
      <c r="GAR177" s="36"/>
      <c r="GAS177" s="36"/>
      <c r="GAT177" s="36"/>
      <c r="GAU177" s="36"/>
      <c r="GAV177" s="36"/>
      <c r="GAW177" s="36"/>
      <c r="GAX177" s="36"/>
      <c r="GAY177" s="36"/>
      <c r="GAZ177" s="36"/>
      <c r="GBA177" s="36"/>
      <c r="GBB177" s="36"/>
      <c r="GBC177" s="36"/>
      <c r="GBD177" s="36"/>
      <c r="GBE177" s="36"/>
      <c r="GBF177" s="36"/>
      <c r="GBG177" s="36"/>
      <c r="GBH177" s="36"/>
      <c r="GBI177" s="36"/>
      <c r="GBJ177" s="36"/>
      <c r="GBK177" s="36"/>
      <c r="GBL177" s="36"/>
      <c r="GBM177" s="36"/>
      <c r="GBN177" s="36"/>
      <c r="GBO177" s="36"/>
      <c r="GBP177" s="36"/>
      <c r="GBQ177" s="36"/>
      <c r="GBR177" s="36"/>
      <c r="GBS177" s="36"/>
      <c r="GBT177" s="36"/>
      <c r="GBU177" s="36"/>
      <c r="GBV177" s="36"/>
      <c r="GBW177" s="36"/>
      <c r="GBX177" s="36"/>
      <c r="GBY177" s="36"/>
      <c r="GBZ177" s="36"/>
      <c r="GCA177" s="36"/>
      <c r="GCB177" s="36"/>
      <c r="GCC177" s="36"/>
      <c r="GCD177" s="36"/>
      <c r="GCE177" s="36"/>
      <c r="GCF177" s="36"/>
      <c r="GCG177" s="36"/>
      <c r="GCH177" s="36"/>
      <c r="GCI177" s="36"/>
      <c r="GCJ177" s="36"/>
      <c r="GCK177" s="36"/>
      <c r="GCL177" s="36"/>
      <c r="GCM177" s="36"/>
      <c r="GCN177" s="36"/>
      <c r="GCO177" s="36"/>
      <c r="GCP177" s="36"/>
      <c r="GCQ177" s="36"/>
      <c r="GCR177" s="36"/>
      <c r="GCS177" s="36"/>
      <c r="GCT177" s="36"/>
      <c r="GCU177" s="36"/>
      <c r="GCV177" s="36"/>
      <c r="GCW177" s="36"/>
      <c r="GCX177" s="36"/>
      <c r="GCY177" s="36"/>
      <c r="GCZ177" s="36"/>
      <c r="GDA177" s="36"/>
      <c r="GDB177" s="36"/>
      <c r="GDC177" s="36"/>
      <c r="GDD177" s="36"/>
      <c r="GDE177" s="36"/>
      <c r="GDF177" s="36"/>
      <c r="GDG177" s="36"/>
      <c r="GDH177" s="36"/>
      <c r="GDI177" s="36"/>
      <c r="GDJ177" s="36"/>
      <c r="GDK177" s="36"/>
      <c r="GDL177" s="36"/>
      <c r="GDM177" s="36"/>
      <c r="GDN177" s="36"/>
      <c r="GDO177" s="36"/>
      <c r="GDP177" s="36"/>
      <c r="GDQ177" s="36"/>
      <c r="GDR177" s="36"/>
      <c r="GDS177" s="36"/>
      <c r="GDT177" s="36"/>
      <c r="GDU177" s="36"/>
      <c r="GDV177" s="36"/>
      <c r="GDW177" s="36"/>
      <c r="GDX177" s="36"/>
      <c r="GDY177" s="36"/>
      <c r="GDZ177" s="36"/>
      <c r="GEA177" s="36"/>
      <c r="GEB177" s="36"/>
      <c r="GEC177" s="36"/>
      <c r="GED177" s="36"/>
      <c r="GEE177" s="36"/>
      <c r="GEF177" s="36"/>
      <c r="GEG177" s="36"/>
      <c r="GEH177" s="36"/>
      <c r="GEI177" s="36"/>
      <c r="GEJ177" s="36"/>
      <c r="GEK177" s="36"/>
      <c r="GEL177" s="36"/>
      <c r="GEM177" s="36"/>
      <c r="GEN177" s="36"/>
      <c r="GEO177" s="36"/>
      <c r="GEP177" s="36"/>
      <c r="GEQ177" s="36"/>
      <c r="GER177" s="36"/>
      <c r="GES177" s="36"/>
      <c r="GET177" s="36"/>
      <c r="GEU177" s="36"/>
      <c r="GEV177" s="36"/>
      <c r="GEW177" s="36"/>
      <c r="GEX177" s="36"/>
      <c r="GEY177" s="36"/>
      <c r="GEZ177" s="36"/>
      <c r="GFA177" s="36"/>
      <c r="GFB177" s="36"/>
      <c r="GFC177" s="36"/>
      <c r="GFD177" s="36"/>
      <c r="GFE177" s="36"/>
      <c r="GFF177" s="36"/>
      <c r="GFG177" s="36"/>
      <c r="GFH177" s="36"/>
      <c r="GFI177" s="36"/>
      <c r="GFJ177" s="36"/>
      <c r="GFK177" s="36"/>
      <c r="GFL177" s="36"/>
      <c r="GFM177" s="36"/>
      <c r="GFN177" s="36"/>
      <c r="GFO177" s="36"/>
      <c r="GFP177" s="36"/>
      <c r="GFQ177" s="36"/>
      <c r="GFR177" s="36"/>
      <c r="GFS177" s="36"/>
      <c r="GFT177" s="36"/>
      <c r="GFU177" s="36"/>
      <c r="GFV177" s="36"/>
      <c r="GFW177" s="36"/>
      <c r="GFX177" s="36"/>
      <c r="GFY177" s="36"/>
      <c r="GFZ177" s="36"/>
      <c r="GGA177" s="36"/>
      <c r="GGB177" s="36"/>
      <c r="GGC177" s="36"/>
      <c r="GGD177" s="36"/>
      <c r="GGE177" s="36"/>
      <c r="GGF177" s="36"/>
      <c r="GGG177" s="36"/>
      <c r="GGH177" s="36"/>
      <c r="GGI177" s="36"/>
      <c r="GGJ177" s="36"/>
      <c r="GGK177" s="36"/>
      <c r="GGL177" s="36"/>
      <c r="GGM177" s="36"/>
      <c r="GGN177" s="36"/>
      <c r="GGO177" s="36"/>
      <c r="GGP177" s="36"/>
      <c r="GGQ177" s="36"/>
      <c r="GGR177" s="36"/>
      <c r="GGS177" s="36"/>
      <c r="GGT177" s="36"/>
      <c r="GGU177" s="36"/>
      <c r="GGV177" s="36"/>
      <c r="GGW177" s="36"/>
      <c r="GGX177" s="36"/>
      <c r="GGY177" s="36"/>
      <c r="GGZ177" s="36"/>
      <c r="GHA177" s="36"/>
      <c r="GHB177" s="36"/>
      <c r="GHC177" s="36"/>
      <c r="GHD177" s="36"/>
      <c r="GHE177" s="36"/>
      <c r="GHF177" s="36"/>
      <c r="GHG177" s="36"/>
      <c r="GHH177" s="36"/>
      <c r="GHI177" s="36"/>
      <c r="GHJ177" s="36"/>
      <c r="GHK177" s="36"/>
      <c r="GHL177" s="36"/>
      <c r="GHM177" s="36"/>
      <c r="GHN177" s="36"/>
      <c r="GHO177" s="36"/>
      <c r="GHP177" s="36"/>
      <c r="GHQ177" s="36"/>
      <c r="GHR177" s="36"/>
      <c r="GHS177" s="36"/>
      <c r="GHT177" s="36"/>
      <c r="GHU177" s="36"/>
      <c r="GHV177" s="36"/>
      <c r="GHW177" s="36"/>
      <c r="GHX177" s="36"/>
      <c r="GHY177" s="36"/>
      <c r="GHZ177" s="36"/>
      <c r="GIA177" s="36"/>
      <c r="GIB177" s="36"/>
      <c r="GIC177" s="36"/>
      <c r="GID177" s="36"/>
      <c r="GIE177" s="36"/>
      <c r="GIF177" s="36"/>
      <c r="GIG177" s="36"/>
      <c r="GIH177" s="36"/>
      <c r="GII177" s="36"/>
      <c r="GIJ177" s="36"/>
      <c r="GIK177" s="36"/>
      <c r="GIL177" s="36"/>
      <c r="GIM177" s="36"/>
      <c r="GIN177" s="36"/>
      <c r="GIO177" s="36"/>
      <c r="GIP177" s="36"/>
      <c r="GIQ177" s="36"/>
      <c r="GIR177" s="36"/>
      <c r="GIS177" s="36"/>
      <c r="GIT177" s="36"/>
      <c r="GIU177" s="36"/>
      <c r="GIV177" s="36"/>
      <c r="GIW177" s="36"/>
      <c r="GIX177" s="36"/>
      <c r="GIY177" s="36"/>
      <c r="GIZ177" s="36"/>
      <c r="GJA177" s="36"/>
      <c r="GJB177" s="36"/>
      <c r="GJC177" s="36"/>
      <c r="GJD177" s="36"/>
      <c r="GJE177" s="36"/>
      <c r="GJF177" s="36"/>
      <c r="GJG177" s="36"/>
      <c r="GJH177" s="36"/>
      <c r="GJI177" s="36"/>
      <c r="GJJ177" s="36"/>
      <c r="GJK177" s="36"/>
      <c r="GJL177" s="36"/>
      <c r="GJM177" s="36"/>
      <c r="GJN177" s="36"/>
      <c r="GJO177" s="36"/>
      <c r="GJP177" s="36"/>
      <c r="GJQ177" s="36"/>
      <c r="GJR177" s="36"/>
      <c r="GJS177" s="36"/>
      <c r="GJT177" s="36"/>
      <c r="GJU177" s="36"/>
      <c r="GJV177" s="36"/>
      <c r="GJW177" s="36"/>
      <c r="GJX177" s="36"/>
      <c r="GJY177" s="36"/>
      <c r="GJZ177" s="36"/>
      <c r="GKA177" s="36"/>
      <c r="GKB177" s="36"/>
      <c r="GKC177" s="36"/>
      <c r="GKD177" s="36"/>
      <c r="GKE177" s="36"/>
      <c r="GKF177" s="36"/>
      <c r="GKG177" s="36"/>
      <c r="GKH177" s="36"/>
      <c r="GKI177" s="36"/>
      <c r="GKJ177" s="36"/>
      <c r="GKK177" s="36"/>
      <c r="GKL177" s="36"/>
      <c r="GKM177" s="36"/>
      <c r="GKN177" s="36"/>
      <c r="GKO177" s="36"/>
      <c r="GKP177" s="36"/>
      <c r="GKQ177" s="36"/>
      <c r="GKR177" s="36"/>
      <c r="GKS177" s="36"/>
      <c r="GKT177" s="36"/>
      <c r="GKU177" s="36"/>
      <c r="GKV177" s="36"/>
      <c r="GKW177" s="36"/>
      <c r="GKX177" s="36"/>
      <c r="GKY177" s="36"/>
      <c r="GKZ177" s="36"/>
      <c r="GLA177" s="36"/>
      <c r="GLB177" s="36"/>
      <c r="GLC177" s="36"/>
      <c r="GLD177" s="36"/>
      <c r="GLE177" s="36"/>
      <c r="GLF177" s="36"/>
      <c r="GLG177" s="36"/>
      <c r="GLH177" s="36"/>
      <c r="GLI177" s="36"/>
      <c r="GLJ177" s="36"/>
      <c r="GLK177" s="36"/>
      <c r="GLL177" s="36"/>
      <c r="GLM177" s="36"/>
      <c r="GLN177" s="36"/>
      <c r="GLO177" s="36"/>
      <c r="GLP177" s="36"/>
      <c r="GLQ177" s="36"/>
      <c r="GLR177" s="36"/>
      <c r="GLS177" s="36"/>
      <c r="GLT177" s="36"/>
      <c r="GLU177" s="36"/>
      <c r="GLV177" s="36"/>
      <c r="GLW177" s="36"/>
      <c r="GLX177" s="36"/>
      <c r="GLY177" s="36"/>
      <c r="GLZ177" s="36"/>
      <c r="GMA177" s="36"/>
      <c r="GMB177" s="36"/>
      <c r="GMC177" s="36"/>
      <c r="GMD177" s="36"/>
      <c r="GME177" s="36"/>
      <c r="GMF177" s="36"/>
      <c r="GMG177" s="36"/>
      <c r="GMH177" s="36"/>
      <c r="GMI177" s="36"/>
      <c r="GMJ177" s="36"/>
      <c r="GMK177" s="36"/>
      <c r="GML177" s="36"/>
      <c r="GMM177" s="36"/>
      <c r="GMN177" s="36"/>
      <c r="GMO177" s="36"/>
      <c r="GMP177" s="36"/>
      <c r="GMQ177" s="36"/>
      <c r="GMR177" s="36"/>
      <c r="GMS177" s="36"/>
      <c r="GMT177" s="36"/>
      <c r="GMU177" s="36"/>
      <c r="GMV177" s="36"/>
      <c r="GMW177" s="36"/>
      <c r="GMX177" s="36"/>
      <c r="GMY177" s="36"/>
      <c r="GMZ177" s="36"/>
      <c r="GNA177" s="36"/>
      <c r="GNB177" s="36"/>
      <c r="GNC177" s="36"/>
      <c r="GND177" s="36"/>
      <c r="GNE177" s="36"/>
      <c r="GNF177" s="36"/>
      <c r="GNG177" s="36"/>
      <c r="GNH177" s="36"/>
      <c r="GNI177" s="36"/>
      <c r="GNJ177" s="36"/>
      <c r="GNK177" s="36"/>
      <c r="GNL177" s="36"/>
      <c r="GNM177" s="36"/>
      <c r="GNN177" s="36"/>
      <c r="GNO177" s="36"/>
      <c r="GNP177" s="36"/>
      <c r="GNQ177" s="36"/>
      <c r="GNR177" s="36"/>
      <c r="GNS177" s="36"/>
      <c r="GNT177" s="36"/>
      <c r="GNU177" s="36"/>
      <c r="GNV177" s="36"/>
      <c r="GNW177" s="36"/>
      <c r="GNX177" s="36"/>
      <c r="GNY177" s="36"/>
      <c r="GNZ177" s="36"/>
      <c r="GOA177" s="36"/>
      <c r="GOB177" s="36"/>
      <c r="GOC177" s="36"/>
      <c r="GOD177" s="36"/>
      <c r="GOE177" s="36"/>
      <c r="GOF177" s="36"/>
      <c r="GOG177" s="36"/>
      <c r="GOH177" s="36"/>
      <c r="GOI177" s="36"/>
      <c r="GOJ177" s="36"/>
      <c r="GOK177" s="36"/>
      <c r="GOL177" s="36"/>
      <c r="GOM177" s="36"/>
      <c r="GON177" s="36"/>
      <c r="GOO177" s="36"/>
      <c r="GOP177" s="36"/>
      <c r="GOQ177" s="36"/>
      <c r="GOR177" s="36"/>
      <c r="GOS177" s="36"/>
      <c r="GOT177" s="36"/>
      <c r="GOU177" s="36"/>
      <c r="GOV177" s="36"/>
      <c r="GOW177" s="36"/>
      <c r="GOX177" s="36"/>
      <c r="GOY177" s="36"/>
      <c r="GOZ177" s="36"/>
      <c r="GPA177" s="36"/>
      <c r="GPB177" s="36"/>
      <c r="GPC177" s="36"/>
      <c r="GPD177" s="36"/>
      <c r="GPE177" s="36"/>
      <c r="GPF177" s="36"/>
      <c r="GPG177" s="36"/>
      <c r="GPH177" s="36"/>
      <c r="GPI177" s="36"/>
      <c r="GPJ177" s="36"/>
      <c r="GPK177" s="36"/>
      <c r="GPL177" s="36"/>
      <c r="GPM177" s="36"/>
      <c r="GPN177" s="36"/>
      <c r="GPO177" s="36"/>
      <c r="GPP177" s="36"/>
      <c r="GPQ177" s="36"/>
      <c r="GPR177" s="36"/>
      <c r="GPS177" s="36"/>
      <c r="GPT177" s="36"/>
      <c r="GPU177" s="36"/>
      <c r="GPV177" s="36"/>
      <c r="GPW177" s="36"/>
      <c r="GPX177" s="36"/>
      <c r="GPY177" s="36"/>
      <c r="GPZ177" s="36"/>
      <c r="GQA177" s="36"/>
      <c r="GQB177" s="36"/>
      <c r="GQC177" s="36"/>
      <c r="GQD177" s="36"/>
      <c r="GQE177" s="36"/>
      <c r="GQF177" s="36"/>
      <c r="GQG177" s="36"/>
      <c r="GQH177" s="36"/>
      <c r="GQI177" s="36"/>
      <c r="GQJ177" s="36"/>
      <c r="GQK177" s="36"/>
      <c r="GQL177" s="36"/>
      <c r="GQM177" s="36"/>
      <c r="GQN177" s="36"/>
      <c r="GQO177" s="36"/>
      <c r="GQP177" s="36"/>
      <c r="GQQ177" s="36"/>
      <c r="GQR177" s="36"/>
      <c r="GQS177" s="36"/>
      <c r="GQT177" s="36"/>
      <c r="GQU177" s="36"/>
      <c r="GQV177" s="36"/>
      <c r="GQW177" s="36"/>
      <c r="GQX177" s="36"/>
      <c r="GQY177" s="36"/>
      <c r="GQZ177" s="36"/>
      <c r="GRA177" s="36"/>
      <c r="GRB177" s="36"/>
      <c r="GRC177" s="36"/>
      <c r="GRD177" s="36"/>
      <c r="GRE177" s="36"/>
      <c r="GRF177" s="36"/>
      <c r="GRG177" s="36"/>
      <c r="GRH177" s="36"/>
      <c r="GRI177" s="36"/>
      <c r="GRJ177" s="36"/>
      <c r="GRK177" s="36"/>
      <c r="GRL177" s="36"/>
      <c r="GRM177" s="36"/>
      <c r="GRN177" s="36"/>
      <c r="GRO177" s="36"/>
      <c r="GRP177" s="36"/>
      <c r="GRQ177" s="36"/>
      <c r="GRR177" s="36"/>
      <c r="GRS177" s="36"/>
      <c r="GRT177" s="36"/>
      <c r="GRU177" s="36"/>
      <c r="GRV177" s="36"/>
      <c r="GRW177" s="36"/>
      <c r="GRX177" s="36"/>
      <c r="GRY177" s="36"/>
      <c r="GRZ177" s="36"/>
      <c r="GSA177" s="36"/>
      <c r="GSB177" s="36"/>
      <c r="GSC177" s="36"/>
      <c r="GSD177" s="36"/>
      <c r="GSE177" s="36"/>
      <c r="GSF177" s="36"/>
      <c r="GSG177" s="36"/>
      <c r="GSH177" s="36"/>
      <c r="GSI177" s="36"/>
      <c r="GSJ177" s="36"/>
      <c r="GSK177" s="36"/>
      <c r="GSL177" s="36"/>
      <c r="GSM177" s="36"/>
      <c r="GSN177" s="36"/>
      <c r="GSO177" s="36"/>
      <c r="GSP177" s="36"/>
      <c r="GSQ177" s="36"/>
      <c r="GSR177" s="36"/>
      <c r="GSS177" s="36"/>
      <c r="GST177" s="36"/>
      <c r="GSU177" s="36"/>
      <c r="GSV177" s="36"/>
      <c r="GSW177" s="36"/>
      <c r="GSX177" s="36"/>
      <c r="GSY177" s="36"/>
      <c r="GSZ177" s="36"/>
      <c r="GTA177" s="36"/>
      <c r="GTB177" s="36"/>
      <c r="GTC177" s="36"/>
      <c r="GTD177" s="36"/>
      <c r="GTE177" s="36"/>
      <c r="GTF177" s="36"/>
      <c r="GTG177" s="36"/>
      <c r="GTH177" s="36"/>
      <c r="GTI177" s="36"/>
      <c r="GTJ177" s="36"/>
      <c r="GTK177" s="36"/>
      <c r="GTL177" s="36"/>
      <c r="GTM177" s="36"/>
      <c r="GTN177" s="36"/>
      <c r="GTO177" s="36"/>
      <c r="GTP177" s="36"/>
      <c r="GTQ177" s="36"/>
      <c r="GTR177" s="36"/>
      <c r="GTS177" s="36"/>
      <c r="GTT177" s="36"/>
      <c r="GTU177" s="36"/>
      <c r="GTV177" s="36"/>
      <c r="GTW177" s="36"/>
      <c r="GTX177" s="36"/>
      <c r="GTY177" s="36"/>
      <c r="GTZ177" s="36"/>
      <c r="GUA177" s="36"/>
      <c r="GUB177" s="36"/>
      <c r="GUC177" s="36"/>
      <c r="GUD177" s="36"/>
      <c r="GUE177" s="36"/>
      <c r="GUF177" s="36"/>
      <c r="GUG177" s="36"/>
      <c r="GUH177" s="36"/>
      <c r="GUI177" s="36"/>
      <c r="GUJ177" s="36"/>
      <c r="GUK177" s="36"/>
      <c r="GUL177" s="36"/>
      <c r="GUM177" s="36"/>
      <c r="GUN177" s="36"/>
      <c r="GUO177" s="36"/>
      <c r="GUP177" s="36"/>
      <c r="GUQ177" s="36"/>
      <c r="GUR177" s="36"/>
      <c r="GUS177" s="36"/>
      <c r="GUT177" s="36"/>
      <c r="GUU177" s="36"/>
      <c r="GUV177" s="36"/>
      <c r="GUW177" s="36"/>
      <c r="GUX177" s="36"/>
      <c r="GUY177" s="36"/>
      <c r="GUZ177" s="36"/>
      <c r="GVA177" s="36"/>
      <c r="GVB177" s="36"/>
      <c r="GVC177" s="36"/>
      <c r="GVD177" s="36"/>
      <c r="GVE177" s="36"/>
      <c r="GVF177" s="36"/>
      <c r="GVG177" s="36"/>
      <c r="GVH177" s="36"/>
      <c r="GVI177" s="36"/>
      <c r="GVJ177" s="36"/>
      <c r="GVK177" s="36"/>
      <c r="GVL177" s="36"/>
      <c r="GVM177" s="36"/>
      <c r="GVN177" s="36"/>
      <c r="GVO177" s="36"/>
      <c r="GVP177" s="36"/>
      <c r="GVQ177" s="36"/>
      <c r="GVR177" s="36"/>
      <c r="GVS177" s="36"/>
      <c r="GVT177" s="36"/>
      <c r="GVU177" s="36"/>
      <c r="GVV177" s="36"/>
      <c r="GVW177" s="36"/>
      <c r="GVX177" s="36"/>
      <c r="GVY177" s="36"/>
      <c r="GVZ177" s="36"/>
      <c r="GWA177" s="36"/>
      <c r="GWB177" s="36"/>
      <c r="GWC177" s="36"/>
      <c r="GWD177" s="36"/>
      <c r="GWE177" s="36"/>
      <c r="GWF177" s="36"/>
      <c r="GWG177" s="36"/>
      <c r="GWH177" s="36"/>
      <c r="GWI177" s="36"/>
      <c r="GWJ177" s="36"/>
      <c r="GWK177" s="36"/>
      <c r="GWL177" s="36"/>
      <c r="GWM177" s="36"/>
      <c r="GWN177" s="36"/>
      <c r="GWO177" s="36"/>
      <c r="GWP177" s="36"/>
      <c r="GWQ177" s="36"/>
      <c r="GWR177" s="36"/>
      <c r="GWS177" s="36"/>
      <c r="GWT177" s="36"/>
      <c r="GWU177" s="36"/>
      <c r="GWV177" s="36"/>
      <c r="GWW177" s="36"/>
      <c r="GWX177" s="36"/>
      <c r="GWY177" s="36"/>
      <c r="GWZ177" s="36"/>
      <c r="GXA177" s="36"/>
      <c r="GXB177" s="36"/>
      <c r="GXC177" s="36"/>
      <c r="GXD177" s="36"/>
      <c r="GXE177" s="36"/>
      <c r="GXF177" s="36"/>
      <c r="GXG177" s="36"/>
      <c r="GXH177" s="36"/>
      <c r="GXI177" s="36"/>
      <c r="GXJ177" s="36"/>
      <c r="GXK177" s="36"/>
      <c r="GXL177" s="36"/>
      <c r="GXM177" s="36"/>
      <c r="GXN177" s="36"/>
      <c r="GXO177" s="36"/>
      <c r="GXP177" s="36"/>
      <c r="GXQ177" s="36"/>
      <c r="GXR177" s="36"/>
      <c r="GXS177" s="36"/>
      <c r="GXT177" s="36"/>
      <c r="GXU177" s="36"/>
      <c r="GXV177" s="36"/>
      <c r="GXW177" s="36"/>
      <c r="GXX177" s="36"/>
      <c r="GXY177" s="36"/>
      <c r="GXZ177" s="36"/>
      <c r="GYA177" s="36"/>
      <c r="GYB177" s="36"/>
      <c r="GYC177" s="36"/>
      <c r="GYD177" s="36"/>
      <c r="GYE177" s="36"/>
      <c r="GYF177" s="36"/>
      <c r="GYG177" s="36"/>
      <c r="GYH177" s="36"/>
      <c r="GYI177" s="36"/>
      <c r="GYJ177" s="36"/>
      <c r="GYK177" s="36"/>
      <c r="GYL177" s="36"/>
      <c r="GYM177" s="36"/>
      <c r="GYN177" s="36"/>
      <c r="GYO177" s="36"/>
      <c r="GYP177" s="36"/>
      <c r="GYQ177" s="36"/>
      <c r="GYR177" s="36"/>
      <c r="GYS177" s="36"/>
      <c r="GYT177" s="36"/>
      <c r="GYU177" s="36"/>
      <c r="GYV177" s="36"/>
      <c r="GYW177" s="36"/>
      <c r="GYX177" s="36"/>
      <c r="GYY177" s="36"/>
      <c r="GYZ177" s="36"/>
      <c r="GZA177" s="36"/>
      <c r="GZB177" s="36"/>
      <c r="GZC177" s="36"/>
      <c r="GZD177" s="36"/>
      <c r="GZE177" s="36"/>
      <c r="GZF177" s="36"/>
      <c r="GZG177" s="36"/>
      <c r="GZH177" s="36"/>
      <c r="GZI177" s="36"/>
      <c r="GZJ177" s="36"/>
      <c r="GZK177" s="36"/>
      <c r="GZL177" s="36"/>
      <c r="GZM177" s="36"/>
      <c r="GZN177" s="36"/>
      <c r="GZO177" s="36"/>
      <c r="GZP177" s="36"/>
      <c r="GZQ177" s="36"/>
      <c r="GZR177" s="36"/>
      <c r="GZS177" s="36"/>
      <c r="GZT177" s="36"/>
      <c r="GZU177" s="36"/>
      <c r="GZV177" s="36"/>
      <c r="GZW177" s="36"/>
      <c r="GZX177" s="36"/>
      <c r="GZY177" s="36"/>
      <c r="GZZ177" s="36"/>
      <c r="HAA177" s="36"/>
      <c r="HAB177" s="36"/>
      <c r="HAC177" s="36"/>
      <c r="HAD177" s="36"/>
      <c r="HAE177" s="36"/>
      <c r="HAF177" s="36"/>
      <c r="HAG177" s="36"/>
      <c r="HAH177" s="36"/>
      <c r="HAI177" s="36"/>
      <c r="HAJ177" s="36"/>
      <c r="HAK177" s="36"/>
      <c r="HAL177" s="36"/>
      <c r="HAM177" s="36"/>
      <c r="HAN177" s="36"/>
      <c r="HAO177" s="36"/>
      <c r="HAP177" s="36"/>
      <c r="HAQ177" s="36"/>
      <c r="HAR177" s="36"/>
      <c r="HAS177" s="36"/>
      <c r="HAT177" s="36"/>
      <c r="HAU177" s="36"/>
      <c r="HAV177" s="36"/>
      <c r="HAW177" s="36"/>
      <c r="HAX177" s="36"/>
      <c r="HAY177" s="36"/>
      <c r="HAZ177" s="36"/>
      <c r="HBA177" s="36"/>
      <c r="HBB177" s="36"/>
      <c r="HBC177" s="36"/>
      <c r="HBD177" s="36"/>
      <c r="HBE177" s="36"/>
      <c r="HBF177" s="36"/>
      <c r="HBG177" s="36"/>
      <c r="HBH177" s="36"/>
      <c r="HBI177" s="36"/>
      <c r="HBJ177" s="36"/>
      <c r="HBK177" s="36"/>
      <c r="HBL177" s="36"/>
      <c r="HBM177" s="36"/>
      <c r="HBN177" s="36"/>
      <c r="HBO177" s="36"/>
      <c r="HBP177" s="36"/>
      <c r="HBQ177" s="36"/>
      <c r="HBR177" s="36"/>
      <c r="HBS177" s="36"/>
      <c r="HBT177" s="36"/>
      <c r="HBU177" s="36"/>
      <c r="HBV177" s="36"/>
      <c r="HBW177" s="36"/>
      <c r="HBX177" s="36"/>
      <c r="HBY177" s="36"/>
      <c r="HBZ177" s="36"/>
      <c r="HCA177" s="36"/>
      <c r="HCB177" s="36"/>
      <c r="HCC177" s="36"/>
      <c r="HCD177" s="36"/>
      <c r="HCE177" s="36"/>
      <c r="HCF177" s="36"/>
      <c r="HCG177" s="36"/>
      <c r="HCH177" s="36"/>
      <c r="HCI177" s="36"/>
      <c r="HCJ177" s="36"/>
      <c r="HCK177" s="36"/>
      <c r="HCL177" s="36"/>
      <c r="HCM177" s="36"/>
      <c r="HCN177" s="36"/>
      <c r="HCO177" s="36"/>
      <c r="HCP177" s="36"/>
      <c r="HCQ177" s="36"/>
      <c r="HCR177" s="36"/>
      <c r="HCS177" s="36"/>
      <c r="HCT177" s="36"/>
      <c r="HCU177" s="36"/>
      <c r="HCV177" s="36"/>
      <c r="HCW177" s="36"/>
      <c r="HCX177" s="36"/>
      <c r="HCY177" s="36"/>
      <c r="HCZ177" s="36"/>
      <c r="HDA177" s="36"/>
      <c r="HDB177" s="36"/>
      <c r="HDC177" s="36"/>
      <c r="HDD177" s="36"/>
      <c r="HDE177" s="36"/>
      <c r="HDF177" s="36"/>
      <c r="HDG177" s="36"/>
      <c r="HDH177" s="36"/>
      <c r="HDI177" s="36"/>
      <c r="HDJ177" s="36"/>
      <c r="HDK177" s="36"/>
      <c r="HDL177" s="36"/>
      <c r="HDM177" s="36"/>
      <c r="HDN177" s="36"/>
      <c r="HDO177" s="36"/>
      <c r="HDP177" s="36"/>
      <c r="HDQ177" s="36"/>
      <c r="HDR177" s="36"/>
      <c r="HDS177" s="36"/>
      <c r="HDT177" s="36"/>
      <c r="HDU177" s="36"/>
      <c r="HDV177" s="36"/>
      <c r="HDW177" s="36"/>
      <c r="HDX177" s="36"/>
      <c r="HDY177" s="36"/>
      <c r="HDZ177" s="36"/>
      <c r="HEA177" s="36"/>
      <c r="HEB177" s="36"/>
      <c r="HEC177" s="36"/>
      <c r="HED177" s="36"/>
      <c r="HEE177" s="36"/>
      <c r="HEF177" s="36"/>
      <c r="HEG177" s="36"/>
      <c r="HEH177" s="36"/>
      <c r="HEI177" s="36"/>
      <c r="HEJ177" s="36"/>
      <c r="HEK177" s="36"/>
      <c r="HEL177" s="36"/>
      <c r="HEM177" s="36"/>
      <c r="HEN177" s="36"/>
      <c r="HEO177" s="36"/>
      <c r="HEP177" s="36"/>
      <c r="HEQ177" s="36"/>
      <c r="HER177" s="36"/>
      <c r="HES177" s="36"/>
      <c r="HET177" s="36"/>
      <c r="HEU177" s="36"/>
      <c r="HEV177" s="36"/>
      <c r="HEW177" s="36"/>
      <c r="HEX177" s="36"/>
      <c r="HEY177" s="36"/>
      <c r="HEZ177" s="36"/>
      <c r="HFA177" s="36"/>
      <c r="HFB177" s="36"/>
      <c r="HFC177" s="36"/>
      <c r="HFD177" s="36"/>
      <c r="HFE177" s="36"/>
      <c r="HFF177" s="36"/>
      <c r="HFG177" s="36"/>
      <c r="HFH177" s="36"/>
      <c r="HFI177" s="36"/>
      <c r="HFJ177" s="36"/>
      <c r="HFK177" s="36"/>
      <c r="HFL177" s="36"/>
      <c r="HFM177" s="36"/>
      <c r="HFN177" s="36"/>
      <c r="HFO177" s="36"/>
      <c r="HFP177" s="36"/>
      <c r="HFQ177" s="36"/>
      <c r="HFR177" s="36"/>
      <c r="HFS177" s="36"/>
      <c r="HFT177" s="36"/>
      <c r="HFU177" s="36"/>
      <c r="HFV177" s="36"/>
      <c r="HFW177" s="36"/>
      <c r="HFX177" s="36"/>
      <c r="HFY177" s="36"/>
      <c r="HFZ177" s="36"/>
      <c r="HGA177" s="36"/>
      <c r="HGB177" s="36"/>
      <c r="HGC177" s="36"/>
      <c r="HGD177" s="36"/>
      <c r="HGE177" s="36"/>
      <c r="HGF177" s="36"/>
      <c r="HGG177" s="36"/>
      <c r="HGH177" s="36"/>
      <c r="HGI177" s="36"/>
      <c r="HGJ177" s="36"/>
      <c r="HGK177" s="36"/>
      <c r="HGL177" s="36"/>
      <c r="HGM177" s="36"/>
      <c r="HGN177" s="36"/>
      <c r="HGO177" s="36"/>
      <c r="HGP177" s="36"/>
      <c r="HGQ177" s="36"/>
      <c r="HGR177" s="36"/>
      <c r="HGS177" s="36"/>
      <c r="HGT177" s="36"/>
      <c r="HGU177" s="36"/>
      <c r="HGV177" s="36"/>
      <c r="HGW177" s="36"/>
      <c r="HGX177" s="36"/>
      <c r="HGY177" s="36"/>
      <c r="HGZ177" s="36"/>
      <c r="HHA177" s="36"/>
      <c r="HHB177" s="36"/>
      <c r="HHC177" s="36"/>
      <c r="HHD177" s="36"/>
      <c r="HHE177" s="36"/>
      <c r="HHF177" s="36"/>
      <c r="HHG177" s="36"/>
      <c r="HHH177" s="36"/>
      <c r="HHI177" s="36"/>
      <c r="HHJ177" s="36"/>
      <c r="HHK177" s="36"/>
      <c r="HHL177" s="36"/>
      <c r="HHM177" s="36"/>
      <c r="HHN177" s="36"/>
      <c r="HHO177" s="36"/>
      <c r="HHP177" s="36"/>
      <c r="HHQ177" s="36"/>
      <c r="HHR177" s="36"/>
      <c r="HHS177" s="36"/>
      <c r="HHT177" s="36"/>
      <c r="HHU177" s="36"/>
      <c r="HHV177" s="36"/>
      <c r="HHW177" s="36"/>
      <c r="HHX177" s="36"/>
      <c r="HHY177" s="36"/>
      <c r="HHZ177" s="36"/>
      <c r="HIA177" s="36"/>
      <c r="HIB177" s="36"/>
      <c r="HIC177" s="36"/>
      <c r="HID177" s="36"/>
      <c r="HIE177" s="36"/>
      <c r="HIF177" s="36"/>
      <c r="HIG177" s="36"/>
      <c r="HIH177" s="36"/>
      <c r="HII177" s="36"/>
      <c r="HIJ177" s="36"/>
      <c r="HIK177" s="36"/>
      <c r="HIL177" s="36"/>
      <c r="HIM177" s="36"/>
      <c r="HIN177" s="36"/>
      <c r="HIO177" s="36"/>
      <c r="HIP177" s="36"/>
      <c r="HIQ177" s="36"/>
      <c r="HIR177" s="36"/>
      <c r="HIS177" s="36"/>
      <c r="HIT177" s="36"/>
      <c r="HIU177" s="36"/>
      <c r="HIV177" s="36"/>
      <c r="HIW177" s="36"/>
      <c r="HIX177" s="36"/>
      <c r="HIY177" s="36"/>
      <c r="HIZ177" s="36"/>
      <c r="HJA177" s="36"/>
      <c r="HJB177" s="36"/>
      <c r="HJC177" s="36"/>
      <c r="HJD177" s="36"/>
      <c r="HJE177" s="36"/>
      <c r="HJF177" s="36"/>
      <c r="HJG177" s="36"/>
      <c r="HJH177" s="36"/>
      <c r="HJI177" s="36"/>
      <c r="HJJ177" s="36"/>
      <c r="HJK177" s="36"/>
      <c r="HJL177" s="36"/>
      <c r="HJM177" s="36"/>
      <c r="HJN177" s="36"/>
      <c r="HJO177" s="36"/>
      <c r="HJP177" s="36"/>
      <c r="HJQ177" s="36"/>
      <c r="HJR177" s="36"/>
      <c r="HJS177" s="36"/>
      <c r="HJT177" s="36"/>
      <c r="HJU177" s="36"/>
      <c r="HJV177" s="36"/>
      <c r="HJW177" s="36"/>
      <c r="HJX177" s="36"/>
      <c r="HJY177" s="36"/>
      <c r="HJZ177" s="36"/>
      <c r="HKA177" s="36"/>
      <c r="HKB177" s="36"/>
      <c r="HKC177" s="36"/>
      <c r="HKD177" s="36"/>
      <c r="HKE177" s="36"/>
      <c r="HKF177" s="36"/>
      <c r="HKG177" s="36"/>
      <c r="HKH177" s="36"/>
      <c r="HKI177" s="36"/>
      <c r="HKJ177" s="36"/>
      <c r="HKK177" s="36"/>
      <c r="HKL177" s="36"/>
      <c r="HKM177" s="36"/>
      <c r="HKN177" s="36"/>
      <c r="HKO177" s="36"/>
      <c r="HKP177" s="36"/>
      <c r="HKQ177" s="36"/>
      <c r="HKR177" s="36"/>
      <c r="HKS177" s="36"/>
      <c r="HKT177" s="36"/>
      <c r="HKU177" s="36"/>
      <c r="HKV177" s="36"/>
      <c r="HKW177" s="36"/>
      <c r="HKX177" s="36"/>
      <c r="HKY177" s="36"/>
      <c r="HKZ177" s="36"/>
      <c r="HLA177" s="36"/>
      <c r="HLB177" s="36"/>
      <c r="HLC177" s="36"/>
      <c r="HLD177" s="36"/>
      <c r="HLE177" s="36"/>
      <c r="HLF177" s="36"/>
      <c r="HLG177" s="36"/>
      <c r="HLH177" s="36"/>
      <c r="HLI177" s="36"/>
      <c r="HLJ177" s="36"/>
      <c r="HLK177" s="36"/>
      <c r="HLL177" s="36"/>
      <c r="HLM177" s="36"/>
      <c r="HLN177" s="36"/>
      <c r="HLO177" s="36"/>
      <c r="HLP177" s="36"/>
      <c r="HLQ177" s="36"/>
      <c r="HLR177" s="36"/>
      <c r="HLS177" s="36"/>
      <c r="HLT177" s="36"/>
      <c r="HLU177" s="36"/>
      <c r="HLV177" s="36"/>
      <c r="HLW177" s="36"/>
      <c r="HLX177" s="36"/>
      <c r="HLY177" s="36"/>
      <c r="HLZ177" s="36"/>
      <c r="HMA177" s="36"/>
      <c r="HMB177" s="36"/>
      <c r="HMC177" s="36"/>
      <c r="HMD177" s="36"/>
      <c r="HME177" s="36"/>
      <c r="HMF177" s="36"/>
      <c r="HMG177" s="36"/>
      <c r="HMH177" s="36"/>
      <c r="HMI177" s="36"/>
      <c r="HMJ177" s="36"/>
      <c r="HMK177" s="36"/>
      <c r="HML177" s="36"/>
      <c r="HMM177" s="36"/>
      <c r="HMN177" s="36"/>
      <c r="HMO177" s="36"/>
      <c r="HMP177" s="36"/>
      <c r="HMQ177" s="36"/>
      <c r="HMR177" s="36"/>
      <c r="HMS177" s="36"/>
      <c r="HMT177" s="36"/>
      <c r="HMU177" s="36"/>
      <c r="HMV177" s="36"/>
      <c r="HMW177" s="36"/>
      <c r="HMX177" s="36"/>
      <c r="HMY177" s="36"/>
      <c r="HMZ177" s="36"/>
      <c r="HNA177" s="36"/>
      <c r="HNB177" s="36"/>
      <c r="HNC177" s="36"/>
      <c r="HND177" s="36"/>
      <c r="HNE177" s="36"/>
      <c r="HNF177" s="36"/>
      <c r="HNG177" s="36"/>
      <c r="HNH177" s="36"/>
      <c r="HNI177" s="36"/>
      <c r="HNJ177" s="36"/>
      <c r="HNK177" s="36"/>
      <c r="HNL177" s="36"/>
      <c r="HNM177" s="36"/>
      <c r="HNN177" s="36"/>
      <c r="HNO177" s="36"/>
      <c r="HNP177" s="36"/>
      <c r="HNQ177" s="36"/>
      <c r="HNR177" s="36"/>
      <c r="HNS177" s="36"/>
      <c r="HNT177" s="36"/>
      <c r="HNU177" s="36"/>
      <c r="HNV177" s="36"/>
      <c r="HNW177" s="36"/>
      <c r="HNX177" s="36"/>
      <c r="HNY177" s="36"/>
      <c r="HNZ177" s="36"/>
      <c r="HOA177" s="36"/>
      <c r="HOB177" s="36"/>
      <c r="HOC177" s="36"/>
      <c r="HOD177" s="36"/>
      <c r="HOE177" s="36"/>
      <c r="HOF177" s="36"/>
      <c r="HOG177" s="36"/>
      <c r="HOH177" s="36"/>
      <c r="HOI177" s="36"/>
      <c r="HOJ177" s="36"/>
      <c r="HOK177" s="36"/>
      <c r="HOL177" s="36"/>
      <c r="HOM177" s="36"/>
      <c r="HON177" s="36"/>
      <c r="HOO177" s="36"/>
      <c r="HOP177" s="36"/>
      <c r="HOQ177" s="36"/>
      <c r="HOR177" s="36"/>
      <c r="HOS177" s="36"/>
      <c r="HOT177" s="36"/>
      <c r="HOU177" s="36"/>
      <c r="HOV177" s="36"/>
      <c r="HOW177" s="36"/>
      <c r="HOX177" s="36"/>
      <c r="HOY177" s="36"/>
      <c r="HOZ177" s="36"/>
      <c r="HPA177" s="36"/>
      <c r="HPB177" s="36"/>
      <c r="HPC177" s="36"/>
      <c r="HPD177" s="36"/>
      <c r="HPE177" s="36"/>
      <c r="HPF177" s="36"/>
      <c r="HPG177" s="36"/>
      <c r="HPH177" s="36"/>
      <c r="HPI177" s="36"/>
      <c r="HPJ177" s="36"/>
      <c r="HPK177" s="36"/>
      <c r="HPL177" s="36"/>
      <c r="HPM177" s="36"/>
      <c r="HPN177" s="36"/>
      <c r="HPO177" s="36"/>
      <c r="HPP177" s="36"/>
      <c r="HPQ177" s="36"/>
      <c r="HPR177" s="36"/>
      <c r="HPS177" s="36"/>
      <c r="HPT177" s="36"/>
      <c r="HPU177" s="36"/>
      <c r="HPV177" s="36"/>
      <c r="HPW177" s="36"/>
      <c r="HPX177" s="36"/>
      <c r="HPY177" s="36"/>
      <c r="HPZ177" s="36"/>
      <c r="HQA177" s="36"/>
      <c r="HQB177" s="36"/>
      <c r="HQC177" s="36"/>
      <c r="HQD177" s="36"/>
      <c r="HQE177" s="36"/>
      <c r="HQF177" s="36"/>
      <c r="HQG177" s="36"/>
      <c r="HQH177" s="36"/>
      <c r="HQI177" s="36"/>
      <c r="HQJ177" s="36"/>
      <c r="HQK177" s="36"/>
      <c r="HQL177" s="36"/>
      <c r="HQM177" s="36"/>
      <c r="HQN177" s="36"/>
      <c r="HQO177" s="36"/>
      <c r="HQP177" s="36"/>
      <c r="HQQ177" s="36"/>
      <c r="HQR177" s="36"/>
      <c r="HQS177" s="36"/>
      <c r="HQT177" s="36"/>
      <c r="HQU177" s="36"/>
      <c r="HQV177" s="36"/>
      <c r="HQW177" s="36"/>
      <c r="HQX177" s="36"/>
      <c r="HQY177" s="36"/>
      <c r="HQZ177" s="36"/>
      <c r="HRA177" s="36"/>
      <c r="HRB177" s="36"/>
      <c r="HRC177" s="36"/>
      <c r="HRD177" s="36"/>
      <c r="HRE177" s="36"/>
      <c r="HRF177" s="36"/>
      <c r="HRG177" s="36"/>
      <c r="HRH177" s="36"/>
      <c r="HRI177" s="36"/>
      <c r="HRJ177" s="36"/>
      <c r="HRK177" s="36"/>
      <c r="HRL177" s="36"/>
      <c r="HRM177" s="36"/>
      <c r="HRN177" s="36"/>
      <c r="HRO177" s="36"/>
      <c r="HRP177" s="36"/>
      <c r="HRQ177" s="36"/>
      <c r="HRR177" s="36"/>
      <c r="HRS177" s="36"/>
      <c r="HRT177" s="36"/>
      <c r="HRU177" s="36"/>
      <c r="HRV177" s="36"/>
      <c r="HRW177" s="36"/>
      <c r="HRX177" s="36"/>
      <c r="HRY177" s="36"/>
      <c r="HRZ177" s="36"/>
      <c r="HSA177" s="36"/>
      <c r="HSB177" s="36"/>
      <c r="HSC177" s="36"/>
      <c r="HSD177" s="36"/>
      <c r="HSE177" s="36"/>
      <c r="HSF177" s="36"/>
      <c r="HSG177" s="36"/>
      <c r="HSH177" s="36"/>
      <c r="HSI177" s="36"/>
      <c r="HSJ177" s="36"/>
      <c r="HSK177" s="36"/>
      <c r="HSL177" s="36"/>
      <c r="HSM177" s="36"/>
      <c r="HSN177" s="36"/>
      <c r="HSO177" s="36"/>
      <c r="HSP177" s="36"/>
      <c r="HSQ177" s="36"/>
      <c r="HSR177" s="36"/>
      <c r="HSS177" s="36"/>
      <c r="HST177" s="36"/>
      <c r="HSU177" s="36"/>
      <c r="HSV177" s="36"/>
      <c r="HSW177" s="36"/>
      <c r="HSX177" s="36"/>
      <c r="HSY177" s="36"/>
      <c r="HSZ177" s="36"/>
      <c r="HTA177" s="36"/>
      <c r="HTB177" s="36"/>
      <c r="HTC177" s="36"/>
      <c r="HTD177" s="36"/>
      <c r="HTE177" s="36"/>
      <c r="HTF177" s="36"/>
      <c r="HTG177" s="36"/>
      <c r="HTH177" s="36"/>
      <c r="HTI177" s="36"/>
      <c r="HTJ177" s="36"/>
      <c r="HTK177" s="36"/>
      <c r="HTL177" s="36"/>
      <c r="HTM177" s="36"/>
      <c r="HTN177" s="36"/>
      <c r="HTO177" s="36"/>
      <c r="HTP177" s="36"/>
      <c r="HTQ177" s="36"/>
      <c r="HTR177" s="36"/>
      <c r="HTS177" s="36"/>
      <c r="HTT177" s="36"/>
      <c r="HTU177" s="36"/>
      <c r="HTV177" s="36"/>
      <c r="HTW177" s="36"/>
      <c r="HTX177" s="36"/>
      <c r="HTY177" s="36"/>
      <c r="HTZ177" s="36"/>
      <c r="HUA177" s="36"/>
      <c r="HUB177" s="36"/>
      <c r="HUC177" s="36"/>
      <c r="HUD177" s="36"/>
      <c r="HUE177" s="36"/>
      <c r="HUF177" s="36"/>
      <c r="HUG177" s="36"/>
      <c r="HUH177" s="36"/>
      <c r="HUI177" s="36"/>
      <c r="HUJ177" s="36"/>
      <c r="HUK177" s="36"/>
      <c r="HUL177" s="36"/>
      <c r="HUM177" s="36"/>
      <c r="HUN177" s="36"/>
      <c r="HUO177" s="36"/>
      <c r="HUP177" s="36"/>
      <c r="HUQ177" s="36"/>
      <c r="HUR177" s="36"/>
      <c r="HUS177" s="36"/>
      <c r="HUT177" s="36"/>
      <c r="HUU177" s="36"/>
      <c r="HUV177" s="36"/>
      <c r="HUW177" s="36"/>
      <c r="HUX177" s="36"/>
      <c r="HUY177" s="36"/>
      <c r="HUZ177" s="36"/>
      <c r="HVA177" s="36"/>
      <c r="HVB177" s="36"/>
      <c r="HVC177" s="36"/>
      <c r="HVD177" s="36"/>
      <c r="HVE177" s="36"/>
      <c r="HVF177" s="36"/>
      <c r="HVG177" s="36"/>
      <c r="HVH177" s="36"/>
      <c r="HVI177" s="36"/>
      <c r="HVJ177" s="36"/>
      <c r="HVK177" s="36"/>
      <c r="HVL177" s="36"/>
      <c r="HVM177" s="36"/>
      <c r="HVN177" s="36"/>
      <c r="HVO177" s="36"/>
      <c r="HVP177" s="36"/>
      <c r="HVQ177" s="36"/>
      <c r="HVR177" s="36"/>
      <c r="HVS177" s="36"/>
      <c r="HVT177" s="36"/>
      <c r="HVU177" s="36"/>
      <c r="HVV177" s="36"/>
      <c r="HVW177" s="36"/>
      <c r="HVX177" s="36"/>
      <c r="HVY177" s="36"/>
      <c r="HVZ177" s="36"/>
      <c r="HWA177" s="36"/>
      <c r="HWB177" s="36"/>
      <c r="HWC177" s="36"/>
      <c r="HWD177" s="36"/>
      <c r="HWE177" s="36"/>
      <c r="HWF177" s="36"/>
      <c r="HWG177" s="36"/>
      <c r="HWH177" s="36"/>
      <c r="HWI177" s="36"/>
      <c r="HWJ177" s="36"/>
      <c r="HWK177" s="36"/>
      <c r="HWL177" s="36"/>
      <c r="HWM177" s="36"/>
      <c r="HWN177" s="36"/>
      <c r="HWO177" s="36"/>
      <c r="HWP177" s="36"/>
      <c r="HWQ177" s="36"/>
      <c r="HWR177" s="36"/>
      <c r="HWS177" s="36"/>
      <c r="HWT177" s="36"/>
      <c r="HWU177" s="36"/>
      <c r="HWV177" s="36"/>
      <c r="HWW177" s="36"/>
      <c r="HWX177" s="36"/>
      <c r="HWY177" s="36"/>
      <c r="HWZ177" s="36"/>
      <c r="HXA177" s="36"/>
      <c r="HXB177" s="36"/>
      <c r="HXC177" s="36"/>
      <c r="HXD177" s="36"/>
      <c r="HXE177" s="36"/>
      <c r="HXF177" s="36"/>
      <c r="HXG177" s="36"/>
      <c r="HXH177" s="36"/>
      <c r="HXI177" s="36"/>
      <c r="HXJ177" s="36"/>
      <c r="HXK177" s="36"/>
      <c r="HXL177" s="36"/>
      <c r="HXM177" s="36"/>
      <c r="HXN177" s="36"/>
      <c r="HXO177" s="36"/>
      <c r="HXP177" s="36"/>
      <c r="HXQ177" s="36"/>
      <c r="HXR177" s="36"/>
      <c r="HXS177" s="36"/>
      <c r="HXT177" s="36"/>
      <c r="HXU177" s="36"/>
      <c r="HXV177" s="36"/>
      <c r="HXW177" s="36"/>
      <c r="HXX177" s="36"/>
      <c r="HXY177" s="36"/>
      <c r="HXZ177" s="36"/>
      <c r="HYA177" s="36"/>
      <c r="HYB177" s="36"/>
      <c r="HYC177" s="36"/>
      <c r="HYD177" s="36"/>
      <c r="HYE177" s="36"/>
      <c r="HYF177" s="36"/>
      <c r="HYG177" s="36"/>
      <c r="HYH177" s="36"/>
      <c r="HYI177" s="36"/>
      <c r="HYJ177" s="36"/>
      <c r="HYK177" s="36"/>
      <c r="HYL177" s="36"/>
      <c r="HYM177" s="36"/>
      <c r="HYN177" s="36"/>
      <c r="HYO177" s="36"/>
      <c r="HYP177" s="36"/>
      <c r="HYQ177" s="36"/>
      <c r="HYR177" s="36"/>
      <c r="HYS177" s="36"/>
      <c r="HYT177" s="36"/>
      <c r="HYU177" s="36"/>
      <c r="HYV177" s="36"/>
      <c r="HYW177" s="36"/>
      <c r="HYX177" s="36"/>
      <c r="HYY177" s="36"/>
      <c r="HYZ177" s="36"/>
      <c r="HZA177" s="36"/>
      <c r="HZB177" s="36"/>
      <c r="HZC177" s="36"/>
      <c r="HZD177" s="36"/>
      <c r="HZE177" s="36"/>
      <c r="HZF177" s="36"/>
      <c r="HZG177" s="36"/>
      <c r="HZH177" s="36"/>
      <c r="HZI177" s="36"/>
      <c r="HZJ177" s="36"/>
      <c r="HZK177" s="36"/>
      <c r="HZL177" s="36"/>
      <c r="HZM177" s="36"/>
      <c r="HZN177" s="36"/>
      <c r="HZO177" s="36"/>
      <c r="HZP177" s="36"/>
      <c r="HZQ177" s="36"/>
      <c r="HZR177" s="36"/>
      <c r="HZS177" s="36"/>
      <c r="HZT177" s="36"/>
      <c r="HZU177" s="36"/>
      <c r="HZV177" s="36"/>
      <c r="HZW177" s="36"/>
      <c r="HZX177" s="36"/>
      <c r="HZY177" s="36"/>
      <c r="HZZ177" s="36"/>
      <c r="IAA177" s="36"/>
      <c r="IAB177" s="36"/>
      <c r="IAC177" s="36"/>
      <c r="IAD177" s="36"/>
      <c r="IAE177" s="36"/>
      <c r="IAF177" s="36"/>
      <c r="IAG177" s="36"/>
      <c r="IAH177" s="36"/>
      <c r="IAI177" s="36"/>
      <c r="IAJ177" s="36"/>
      <c r="IAK177" s="36"/>
      <c r="IAL177" s="36"/>
      <c r="IAM177" s="36"/>
      <c r="IAN177" s="36"/>
      <c r="IAO177" s="36"/>
      <c r="IAP177" s="36"/>
      <c r="IAQ177" s="36"/>
      <c r="IAR177" s="36"/>
      <c r="IAS177" s="36"/>
      <c r="IAT177" s="36"/>
      <c r="IAU177" s="36"/>
      <c r="IAV177" s="36"/>
      <c r="IAW177" s="36"/>
      <c r="IAX177" s="36"/>
      <c r="IAY177" s="36"/>
      <c r="IAZ177" s="36"/>
      <c r="IBA177" s="36"/>
      <c r="IBB177" s="36"/>
      <c r="IBC177" s="36"/>
      <c r="IBD177" s="36"/>
      <c r="IBE177" s="36"/>
      <c r="IBF177" s="36"/>
      <c r="IBG177" s="36"/>
      <c r="IBH177" s="36"/>
      <c r="IBI177" s="36"/>
      <c r="IBJ177" s="36"/>
      <c r="IBK177" s="36"/>
      <c r="IBL177" s="36"/>
      <c r="IBM177" s="36"/>
      <c r="IBN177" s="36"/>
      <c r="IBO177" s="36"/>
      <c r="IBP177" s="36"/>
      <c r="IBQ177" s="36"/>
      <c r="IBR177" s="36"/>
      <c r="IBS177" s="36"/>
      <c r="IBT177" s="36"/>
      <c r="IBU177" s="36"/>
      <c r="IBV177" s="36"/>
      <c r="IBW177" s="36"/>
      <c r="IBX177" s="36"/>
      <c r="IBY177" s="36"/>
      <c r="IBZ177" s="36"/>
      <c r="ICA177" s="36"/>
      <c r="ICB177" s="36"/>
      <c r="ICC177" s="36"/>
      <c r="ICD177" s="36"/>
      <c r="ICE177" s="36"/>
      <c r="ICF177" s="36"/>
      <c r="ICG177" s="36"/>
      <c r="ICH177" s="36"/>
      <c r="ICI177" s="36"/>
      <c r="ICJ177" s="36"/>
      <c r="ICK177" s="36"/>
      <c r="ICL177" s="36"/>
      <c r="ICM177" s="36"/>
      <c r="ICN177" s="36"/>
      <c r="ICO177" s="36"/>
      <c r="ICP177" s="36"/>
      <c r="ICQ177" s="36"/>
      <c r="ICR177" s="36"/>
      <c r="ICS177" s="36"/>
      <c r="ICT177" s="36"/>
      <c r="ICU177" s="36"/>
      <c r="ICV177" s="36"/>
      <c r="ICW177" s="36"/>
      <c r="ICX177" s="36"/>
      <c r="ICY177" s="36"/>
      <c r="ICZ177" s="36"/>
      <c r="IDA177" s="36"/>
      <c r="IDB177" s="36"/>
      <c r="IDC177" s="36"/>
      <c r="IDD177" s="36"/>
      <c r="IDE177" s="36"/>
      <c r="IDF177" s="36"/>
      <c r="IDG177" s="36"/>
      <c r="IDH177" s="36"/>
      <c r="IDI177" s="36"/>
      <c r="IDJ177" s="36"/>
      <c r="IDK177" s="36"/>
      <c r="IDL177" s="36"/>
      <c r="IDM177" s="36"/>
      <c r="IDN177" s="36"/>
      <c r="IDO177" s="36"/>
      <c r="IDP177" s="36"/>
      <c r="IDQ177" s="36"/>
      <c r="IDR177" s="36"/>
      <c r="IDS177" s="36"/>
      <c r="IDT177" s="36"/>
      <c r="IDU177" s="36"/>
      <c r="IDV177" s="36"/>
      <c r="IDW177" s="36"/>
      <c r="IDX177" s="36"/>
      <c r="IDY177" s="36"/>
      <c r="IDZ177" s="36"/>
      <c r="IEA177" s="36"/>
      <c r="IEB177" s="36"/>
      <c r="IEC177" s="36"/>
      <c r="IED177" s="36"/>
      <c r="IEE177" s="36"/>
      <c r="IEF177" s="36"/>
      <c r="IEG177" s="36"/>
      <c r="IEH177" s="36"/>
      <c r="IEI177" s="36"/>
      <c r="IEJ177" s="36"/>
      <c r="IEK177" s="36"/>
      <c r="IEL177" s="36"/>
      <c r="IEM177" s="36"/>
      <c r="IEN177" s="36"/>
      <c r="IEO177" s="36"/>
      <c r="IEP177" s="36"/>
      <c r="IEQ177" s="36"/>
      <c r="IER177" s="36"/>
      <c r="IES177" s="36"/>
      <c r="IET177" s="36"/>
      <c r="IEU177" s="36"/>
      <c r="IEV177" s="36"/>
      <c r="IEW177" s="36"/>
      <c r="IEX177" s="36"/>
      <c r="IEY177" s="36"/>
      <c r="IEZ177" s="36"/>
      <c r="IFA177" s="36"/>
      <c r="IFB177" s="36"/>
      <c r="IFC177" s="36"/>
      <c r="IFD177" s="36"/>
      <c r="IFE177" s="36"/>
      <c r="IFF177" s="36"/>
      <c r="IFG177" s="36"/>
      <c r="IFH177" s="36"/>
      <c r="IFI177" s="36"/>
      <c r="IFJ177" s="36"/>
      <c r="IFK177" s="36"/>
      <c r="IFL177" s="36"/>
      <c r="IFM177" s="36"/>
      <c r="IFN177" s="36"/>
      <c r="IFO177" s="36"/>
      <c r="IFP177" s="36"/>
      <c r="IFQ177" s="36"/>
      <c r="IFR177" s="36"/>
      <c r="IFS177" s="36"/>
      <c r="IFT177" s="36"/>
      <c r="IFU177" s="36"/>
      <c r="IFV177" s="36"/>
      <c r="IFW177" s="36"/>
      <c r="IFX177" s="36"/>
      <c r="IFY177" s="36"/>
      <c r="IFZ177" s="36"/>
      <c r="IGA177" s="36"/>
      <c r="IGB177" s="36"/>
      <c r="IGC177" s="36"/>
      <c r="IGD177" s="36"/>
      <c r="IGE177" s="36"/>
      <c r="IGF177" s="36"/>
      <c r="IGG177" s="36"/>
      <c r="IGH177" s="36"/>
      <c r="IGI177" s="36"/>
      <c r="IGJ177" s="36"/>
      <c r="IGK177" s="36"/>
      <c r="IGL177" s="36"/>
      <c r="IGM177" s="36"/>
      <c r="IGN177" s="36"/>
      <c r="IGO177" s="36"/>
      <c r="IGP177" s="36"/>
      <c r="IGQ177" s="36"/>
      <c r="IGR177" s="36"/>
      <c r="IGS177" s="36"/>
      <c r="IGT177" s="36"/>
      <c r="IGU177" s="36"/>
      <c r="IGV177" s="36"/>
      <c r="IGW177" s="36"/>
      <c r="IGX177" s="36"/>
      <c r="IGY177" s="36"/>
      <c r="IGZ177" s="36"/>
      <c r="IHA177" s="36"/>
      <c r="IHB177" s="36"/>
      <c r="IHC177" s="36"/>
      <c r="IHD177" s="36"/>
      <c r="IHE177" s="36"/>
      <c r="IHF177" s="36"/>
      <c r="IHG177" s="36"/>
      <c r="IHH177" s="36"/>
      <c r="IHI177" s="36"/>
      <c r="IHJ177" s="36"/>
      <c r="IHK177" s="36"/>
      <c r="IHL177" s="36"/>
      <c r="IHM177" s="36"/>
      <c r="IHN177" s="36"/>
      <c r="IHO177" s="36"/>
      <c r="IHP177" s="36"/>
      <c r="IHQ177" s="36"/>
      <c r="IHR177" s="36"/>
      <c r="IHS177" s="36"/>
      <c r="IHT177" s="36"/>
      <c r="IHU177" s="36"/>
      <c r="IHV177" s="36"/>
      <c r="IHW177" s="36"/>
      <c r="IHX177" s="36"/>
      <c r="IHY177" s="36"/>
      <c r="IHZ177" s="36"/>
      <c r="IIA177" s="36"/>
      <c r="IIB177" s="36"/>
      <c r="IIC177" s="36"/>
      <c r="IID177" s="36"/>
      <c r="IIE177" s="36"/>
      <c r="IIF177" s="36"/>
      <c r="IIG177" s="36"/>
      <c r="IIH177" s="36"/>
      <c r="III177" s="36"/>
      <c r="IIJ177" s="36"/>
      <c r="IIK177" s="36"/>
      <c r="IIL177" s="36"/>
      <c r="IIM177" s="36"/>
      <c r="IIN177" s="36"/>
      <c r="IIO177" s="36"/>
      <c r="IIP177" s="36"/>
      <c r="IIQ177" s="36"/>
      <c r="IIR177" s="36"/>
      <c r="IIS177" s="36"/>
      <c r="IIT177" s="36"/>
      <c r="IIU177" s="36"/>
      <c r="IIV177" s="36"/>
      <c r="IIW177" s="36"/>
      <c r="IIX177" s="36"/>
      <c r="IIY177" s="36"/>
      <c r="IIZ177" s="36"/>
      <c r="IJA177" s="36"/>
      <c r="IJB177" s="36"/>
      <c r="IJC177" s="36"/>
      <c r="IJD177" s="36"/>
      <c r="IJE177" s="36"/>
      <c r="IJF177" s="36"/>
      <c r="IJG177" s="36"/>
      <c r="IJH177" s="36"/>
      <c r="IJI177" s="36"/>
      <c r="IJJ177" s="36"/>
      <c r="IJK177" s="36"/>
      <c r="IJL177" s="36"/>
      <c r="IJM177" s="36"/>
      <c r="IJN177" s="36"/>
      <c r="IJO177" s="36"/>
      <c r="IJP177" s="36"/>
      <c r="IJQ177" s="36"/>
      <c r="IJR177" s="36"/>
      <c r="IJS177" s="36"/>
      <c r="IJT177" s="36"/>
      <c r="IJU177" s="36"/>
      <c r="IJV177" s="36"/>
      <c r="IJW177" s="36"/>
      <c r="IJX177" s="36"/>
      <c r="IJY177" s="36"/>
      <c r="IJZ177" s="36"/>
      <c r="IKA177" s="36"/>
      <c r="IKB177" s="36"/>
      <c r="IKC177" s="36"/>
      <c r="IKD177" s="36"/>
      <c r="IKE177" s="36"/>
      <c r="IKF177" s="36"/>
      <c r="IKG177" s="36"/>
      <c r="IKH177" s="36"/>
      <c r="IKI177" s="36"/>
      <c r="IKJ177" s="36"/>
      <c r="IKK177" s="36"/>
      <c r="IKL177" s="36"/>
      <c r="IKM177" s="36"/>
      <c r="IKN177" s="36"/>
      <c r="IKO177" s="36"/>
      <c r="IKP177" s="36"/>
      <c r="IKQ177" s="36"/>
      <c r="IKR177" s="36"/>
      <c r="IKS177" s="36"/>
      <c r="IKT177" s="36"/>
      <c r="IKU177" s="36"/>
      <c r="IKV177" s="36"/>
      <c r="IKW177" s="36"/>
      <c r="IKX177" s="36"/>
      <c r="IKY177" s="36"/>
      <c r="IKZ177" s="36"/>
      <c r="ILA177" s="36"/>
      <c r="ILB177" s="36"/>
      <c r="ILC177" s="36"/>
      <c r="ILD177" s="36"/>
      <c r="ILE177" s="36"/>
      <c r="ILF177" s="36"/>
      <c r="ILG177" s="36"/>
      <c r="ILH177" s="36"/>
      <c r="ILI177" s="36"/>
      <c r="ILJ177" s="36"/>
      <c r="ILK177" s="36"/>
      <c r="ILL177" s="36"/>
      <c r="ILM177" s="36"/>
      <c r="ILN177" s="36"/>
      <c r="ILO177" s="36"/>
      <c r="ILP177" s="36"/>
      <c r="ILQ177" s="36"/>
      <c r="ILR177" s="36"/>
      <c r="ILS177" s="36"/>
      <c r="ILT177" s="36"/>
      <c r="ILU177" s="36"/>
      <c r="ILV177" s="36"/>
      <c r="ILW177" s="36"/>
      <c r="ILX177" s="36"/>
      <c r="ILY177" s="36"/>
      <c r="ILZ177" s="36"/>
      <c r="IMA177" s="36"/>
      <c r="IMB177" s="36"/>
      <c r="IMC177" s="36"/>
      <c r="IMD177" s="36"/>
      <c r="IME177" s="36"/>
      <c r="IMF177" s="36"/>
      <c r="IMG177" s="36"/>
      <c r="IMH177" s="36"/>
      <c r="IMI177" s="36"/>
      <c r="IMJ177" s="36"/>
      <c r="IMK177" s="36"/>
      <c r="IML177" s="36"/>
      <c r="IMM177" s="36"/>
      <c r="IMN177" s="36"/>
      <c r="IMO177" s="36"/>
      <c r="IMP177" s="36"/>
      <c r="IMQ177" s="36"/>
      <c r="IMR177" s="36"/>
      <c r="IMS177" s="36"/>
      <c r="IMT177" s="36"/>
      <c r="IMU177" s="36"/>
      <c r="IMV177" s="36"/>
      <c r="IMW177" s="36"/>
      <c r="IMX177" s="36"/>
      <c r="IMY177" s="36"/>
      <c r="IMZ177" s="36"/>
      <c r="INA177" s="36"/>
      <c r="INB177" s="36"/>
      <c r="INC177" s="36"/>
      <c r="IND177" s="36"/>
      <c r="INE177" s="36"/>
      <c r="INF177" s="36"/>
      <c r="ING177" s="36"/>
      <c r="INH177" s="36"/>
      <c r="INI177" s="36"/>
      <c r="INJ177" s="36"/>
      <c r="INK177" s="36"/>
      <c r="INL177" s="36"/>
      <c r="INM177" s="36"/>
      <c r="INN177" s="36"/>
      <c r="INO177" s="36"/>
      <c r="INP177" s="36"/>
      <c r="INQ177" s="36"/>
      <c r="INR177" s="36"/>
      <c r="INS177" s="36"/>
      <c r="INT177" s="36"/>
      <c r="INU177" s="36"/>
      <c r="INV177" s="36"/>
      <c r="INW177" s="36"/>
      <c r="INX177" s="36"/>
      <c r="INY177" s="36"/>
      <c r="INZ177" s="36"/>
      <c r="IOA177" s="36"/>
      <c r="IOB177" s="36"/>
      <c r="IOC177" s="36"/>
      <c r="IOD177" s="36"/>
      <c r="IOE177" s="36"/>
      <c r="IOF177" s="36"/>
      <c r="IOG177" s="36"/>
      <c r="IOH177" s="36"/>
      <c r="IOI177" s="36"/>
      <c r="IOJ177" s="36"/>
      <c r="IOK177" s="36"/>
      <c r="IOL177" s="36"/>
      <c r="IOM177" s="36"/>
      <c r="ION177" s="36"/>
      <c r="IOO177" s="36"/>
      <c r="IOP177" s="36"/>
      <c r="IOQ177" s="36"/>
      <c r="IOR177" s="36"/>
      <c r="IOS177" s="36"/>
      <c r="IOT177" s="36"/>
      <c r="IOU177" s="36"/>
      <c r="IOV177" s="36"/>
      <c r="IOW177" s="36"/>
      <c r="IOX177" s="36"/>
      <c r="IOY177" s="36"/>
      <c r="IOZ177" s="36"/>
      <c r="IPA177" s="36"/>
      <c r="IPB177" s="36"/>
      <c r="IPC177" s="36"/>
      <c r="IPD177" s="36"/>
      <c r="IPE177" s="36"/>
      <c r="IPF177" s="36"/>
      <c r="IPG177" s="36"/>
      <c r="IPH177" s="36"/>
      <c r="IPI177" s="36"/>
      <c r="IPJ177" s="36"/>
      <c r="IPK177" s="36"/>
      <c r="IPL177" s="36"/>
      <c r="IPM177" s="36"/>
      <c r="IPN177" s="36"/>
      <c r="IPO177" s="36"/>
      <c r="IPP177" s="36"/>
      <c r="IPQ177" s="36"/>
      <c r="IPR177" s="36"/>
      <c r="IPS177" s="36"/>
      <c r="IPT177" s="36"/>
      <c r="IPU177" s="36"/>
      <c r="IPV177" s="36"/>
      <c r="IPW177" s="36"/>
      <c r="IPX177" s="36"/>
      <c r="IPY177" s="36"/>
      <c r="IPZ177" s="36"/>
      <c r="IQA177" s="36"/>
      <c r="IQB177" s="36"/>
      <c r="IQC177" s="36"/>
      <c r="IQD177" s="36"/>
      <c r="IQE177" s="36"/>
      <c r="IQF177" s="36"/>
      <c r="IQG177" s="36"/>
      <c r="IQH177" s="36"/>
      <c r="IQI177" s="36"/>
      <c r="IQJ177" s="36"/>
      <c r="IQK177" s="36"/>
      <c r="IQL177" s="36"/>
      <c r="IQM177" s="36"/>
      <c r="IQN177" s="36"/>
      <c r="IQO177" s="36"/>
      <c r="IQP177" s="36"/>
      <c r="IQQ177" s="36"/>
      <c r="IQR177" s="36"/>
      <c r="IQS177" s="36"/>
      <c r="IQT177" s="36"/>
      <c r="IQU177" s="36"/>
      <c r="IQV177" s="36"/>
      <c r="IQW177" s="36"/>
      <c r="IQX177" s="36"/>
      <c r="IQY177" s="36"/>
      <c r="IQZ177" s="36"/>
      <c r="IRA177" s="36"/>
      <c r="IRB177" s="36"/>
      <c r="IRC177" s="36"/>
      <c r="IRD177" s="36"/>
      <c r="IRE177" s="36"/>
      <c r="IRF177" s="36"/>
      <c r="IRG177" s="36"/>
      <c r="IRH177" s="36"/>
      <c r="IRI177" s="36"/>
      <c r="IRJ177" s="36"/>
      <c r="IRK177" s="36"/>
      <c r="IRL177" s="36"/>
      <c r="IRM177" s="36"/>
      <c r="IRN177" s="36"/>
      <c r="IRO177" s="36"/>
      <c r="IRP177" s="36"/>
      <c r="IRQ177" s="36"/>
      <c r="IRR177" s="36"/>
      <c r="IRS177" s="36"/>
      <c r="IRT177" s="36"/>
      <c r="IRU177" s="36"/>
      <c r="IRV177" s="36"/>
      <c r="IRW177" s="36"/>
      <c r="IRX177" s="36"/>
      <c r="IRY177" s="36"/>
      <c r="IRZ177" s="36"/>
      <c r="ISA177" s="36"/>
      <c r="ISB177" s="36"/>
      <c r="ISC177" s="36"/>
      <c r="ISD177" s="36"/>
      <c r="ISE177" s="36"/>
      <c r="ISF177" s="36"/>
      <c r="ISG177" s="36"/>
      <c r="ISH177" s="36"/>
      <c r="ISI177" s="36"/>
      <c r="ISJ177" s="36"/>
      <c r="ISK177" s="36"/>
      <c r="ISL177" s="36"/>
      <c r="ISM177" s="36"/>
      <c r="ISN177" s="36"/>
      <c r="ISO177" s="36"/>
      <c r="ISP177" s="36"/>
      <c r="ISQ177" s="36"/>
      <c r="ISR177" s="36"/>
      <c r="ISS177" s="36"/>
      <c r="IST177" s="36"/>
      <c r="ISU177" s="36"/>
      <c r="ISV177" s="36"/>
      <c r="ISW177" s="36"/>
      <c r="ISX177" s="36"/>
      <c r="ISY177" s="36"/>
      <c r="ISZ177" s="36"/>
      <c r="ITA177" s="36"/>
      <c r="ITB177" s="36"/>
      <c r="ITC177" s="36"/>
      <c r="ITD177" s="36"/>
      <c r="ITE177" s="36"/>
      <c r="ITF177" s="36"/>
      <c r="ITG177" s="36"/>
      <c r="ITH177" s="36"/>
      <c r="ITI177" s="36"/>
      <c r="ITJ177" s="36"/>
      <c r="ITK177" s="36"/>
      <c r="ITL177" s="36"/>
      <c r="ITM177" s="36"/>
      <c r="ITN177" s="36"/>
      <c r="ITO177" s="36"/>
      <c r="ITP177" s="36"/>
      <c r="ITQ177" s="36"/>
      <c r="ITR177" s="36"/>
      <c r="ITS177" s="36"/>
      <c r="ITT177" s="36"/>
      <c r="ITU177" s="36"/>
      <c r="ITV177" s="36"/>
      <c r="ITW177" s="36"/>
      <c r="ITX177" s="36"/>
      <c r="ITY177" s="36"/>
      <c r="ITZ177" s="36"/>
      <c r="IUA177" s="36"/>
      <c r="IUB177" s="36"/>
      <c r="IUC177" s="36"/>
      <c r="IUD177" s="36"/>
      <c r="IUE177" s="36"/>
      <c r="IUF177" s="36"/>
      <c r="IUG177" s="36"/>
      <c r="IUH177" s="36"/>
      <c r="IUI177" s="36"/>
      <c r="IUJ177" s="36"/>
      <c r="IUK177" s="36"/>
      <c r="IUL177" s="36"/>
      <c r="IUM177" s="36"/>
      <c r="IUN177" s="36"/>
      <c r="IUO177" s="36"/>
      <c r="IUP177" s="36"/>
      <c r="IUQ177" s="36"/>
      <c r="IUR177" s="36"/>
      <c r="IUS177" s="36"/>
      <c r="IUT177" s="36"/>
      <c r="IUU177" s="36"/>
      <c r="IUV177" s="36"/>
      <c r="IUW177" s="36"/>
      <c r="IUX177" s="36"/>
      <c r="IUY177" s="36"/>
      <c r="IUZ177" s="36"/>
      <c r="IVA177" s="36"/>
      <c r="IVB177" s="36"/>
      <c r="IVC177" s="36"/>
      <c r="IVD177" s="36"/>
      <c r="IVE177" s="36"/>
      <c r="IVF177" s="36"/>
      <c r="IVG177" s="36"/>
      <c r="IVH177" s="36"/>
      <c r="IVI177" s="36"/>
      <c r="IVJ177" s="36"/>
      <c r="IVK177" s="36"/>
      <c r="IVL177" s="36"/>
      <c r="IVM177" s="36"/>
      <c r="IVN177" s="36"/>
      <c r="IVO177" s="36"/>
      <c r="IVP177" s="36"/>
      <c r="IVQ177" s="36"/>
      <c r="IVR177" s="36"/>
      <c r="IVS177" s="36"/>
      <c r="IVT177" s="36"/>
      <c r="IVU177" s="36"/>
      <c r="IVV177" s="36"/>
      <c r="IVW177" s="36"/>
      <c r="IVX177" s="36"/>
      <c r="IVY177" s="36"/>
      <c r="IVZ177" s="36"/>
      <c r="IWA177" s="36"/>
      <c r="IWB177" s="36"/>
      <c r="IWC177" s="36"/>
      <c r="IWD177" s="36"/>
      <c r="IWE177" s="36"/>
      <c r="IWF177" s="36"/>
      <c r="IWG177" s="36"/>
      <c r="IWH177" s="36"/>
      <c r="IWI177" s="36"/>
      <c r="IWJ177" s="36"/>
      <c r="IWK177" s="36"/>
      <c r="IWL177" s="36"/>
      <c r="IWM177" s="36"/>
      <c r="IWN177" s="36"/>
      <c r="IWO177" s="36"/>
      <c r="IWP177" s="36"/>
      <c r="IWQ177" s="36"/>
      <c r="IWR177" s="36"/>
      <c r="IWS177" s="36"/>
      <c r="IWT177" s="36"/>
      <c r="IWU177" s="36"/>
      <c r="IWV177" s="36"/>
      <c r="IWW177" s="36"/>
      <c r="IWX177" s="36"/>
      <c r="IWY177" s="36"/>
      <c r="IWZ177" s="36"/>
      <c r="IXA177" s="36"/>
      <c r="IXB177" s="36"/>
      <c r="IXC177" s="36"/>
      <c r="IXD177" s="36"/>
      <c r="IXE177" s="36"/>
      <c r="IXF177" s="36"/>
      <c r="IXG177" s="36"/>
      <c r="IXH177" s="36"/>
      <c r="IXI177" s="36"/>
      <c r="IXJ177" s="36"/>
      <c r="IXK177" s="36"/>
      <c r="IXL177" s="36"/>
      <c r="IXM177" s="36"/>
      <c r="IXN177" s="36"/>
      <c r="IXO177" s="36"/>
      <c r="IXP177" s="36"/>
      <c r="IXQ177" s="36"/>
      <c r="IXR177" s="36"/>
      <c r="IXS177" s="36"/>
      <c r="IXT177" s="36"/>
      <c r="IXU177" s="36"/>
      <c r="IXV177" s="36"/>
      <c r="IXW177" s="36"/>
      <c r="IXX177" s="36"/>
      <c r="IXY177" s="36"/>
      <c r="IXZ177" s="36"/>
      <c r="IYA177" s="36"/>
      <c r="IYB177" s="36"/>
      <c r="IYC177" s="36"/>
      <c r="IYD177" s="36"/>
      <c r="IYE177" s="36"/>
      <c r="IYF177" s="36"/>
      <c r="IYG177" s="36"/>
      <c r="IYH177" s="36"/>
      <c r="IYI177" s="36"/>
      <c r="IYJ177" s="36"/>
      <c r="IYK177" s="36"/>
      <c r="IYL177" s="36"/>
      <c r="IYM177" s="36"/>
      <c r="IYN177" s="36"/>
      <c r="IYO177" s="36"/>
      <c r="IYP177" s="36"/>
      <c r="IYQ177" s="36"/>
      <c r="IYR177" s="36"/>
      <c r="IYS177" s="36"/>
      <c r="IYT177" s="36"/>
      <c r="IYU177" s="36"/>
      <c r="IYV177" s="36"/>
      <c r="IYW177" s="36"/>
      <c r="IYX177" s="36"/>
      <c r="IYY177" s="36"/>
      <c r="IYZ177" s="36"/>
      <c r="IZA177" s="36"/>
      <c r="IZB177" s="36"/>
      <c r="IZC177" s="36"/>
      <c r="IZD177" s="36"/>
      <c r="IZE177" s="36"/>
      <c r="IZF177" s="36"/>
      <c r="IZG177" s="36"/>
      <c r="IZH177" s="36"/>
      <c r="IZI177" s="36"/>
      <c r="IZJ177" s="36"/>
      <c r="IZK177" s="36"/>
      <c r="IZL177" s="36"/>
      <c r="IZM177" s="36"/>
      <c r="IZN177" s="36"/>
      <c r="IZO177" s="36"/>
      <c r="IZP177" s="36"/>
      <c r="IZQ177" s="36"/>
      <c r="IZR177" s="36"/>
      <c r="IZS177" s="36"/>
      <c r="IZT177" s="36"/>
      <c r="IZU177" s="36"/>
      <c r="IZV177" s="36"/>
      <c r="IZW177" s="36"/>
      <c r="IZX177" s="36"/>
      <c r="IZY177" s="36"/>
      <c r="IZZ177" s="36"/>
      <c r="JAA177" s="36"/>
      <c r="JAB177" s="36"/>
      <c r="JAC177" s="36"/>
      <c r="JAD177" s="36"/>
      <c r="JAE177" s="36"/>
      <c r="JAF177" s="36"/>
      <c r="JAG177" s="36"/>
      <c r="JAH177" s="36"/>
      <c r="JAI177" s="36"/>
      <c r="JAJ177" s="36"/>
      <c r="JAK177" s="36"/>
      <c r="JAL177" s="36"/>
      <c r="JAM177" s="36"/>
      <c r="JAN177" s="36"/>
      <c r="JAO177" s="36"/>
      <c r="JAP177" s="36"/>
      <c r="JAQ177" s="36"/>
      <c r="JAR177" s="36"/>
      <c r="JAS177" s="36"/>
      <c r="JAT177" s="36"/>
      <c r="JAU177" s="36"/>
      <c r="JAV177" s="36"/>
      <c r="JAW177" s="36"/>
      <c r="JAX177" s="36"/>
      <c r="JAY177" s="36"/>
      <c r="JAZ177" s="36"/>
      <c r="JBA177" s="36"/>
      <c r="JBB177" s="36"/>
      <c r="JBC177" s="36"/>
      <c r="JBD177" s="36"/>
      <c r="JBE177" s="36"/>
      <c r="JBF177" s="36"/>
      <c r="JBG177" s="36"/>
      <c r="JBH177" s="36"/>
      <c r="JBI177" s="36"/>
      <c r="JBJ177" s="36"/>
      <c r="JBK177" s="36"/>
      <c r="JBL177" s="36"/>
      <c r="JBM177" s="36"/>
      <c r="JBN177" s="36"/>
      <c r="JBO177" s="36"/>
      <c r="JBP177" s="36"/>
      <c r="JBQ177" s="36"/>
      <c r="JBR177" s="36"/>
      <c r="JBS177" s="36"/>
      <c r="JBT177" s="36"/>
      <c r="JBU177" s="36"/>
      <c r="JBV177" s="36"/>
      <c r="JBW177" s="36"/>
      <c r="JBX177" s="36"/>
      <c r="JBY177" s="36"/>
      <c r="JBZ177" s="36"/>
      <c r="JCA177" s="36"/>
      <c r="JCB177" s="36"/>
      <c r="JCC177" s="36"/>
      <c r="JCD177" s="36"/>
      <c r="JCE177" s="36"/>
      <c r="JCF177" s="36"/>
      <c r="JCG177" s="36"/>
      <c r="JCH177" s="36"/>
      <c r="JCI177" s="36"/>
      <c r="JCJ177" s="36"/>
      <c r="JCK177" s="36"/>
      <c r="JCL177" s="36"/>
      <c r="JCM177" s="36"/>
      <c r="JCN177" s="36"/>
      <c r="JCO177" s="36"/>
      <c r="JCP177" s="36"/>
      <c r="JCQ177" s="36"/>
      <c r="JCR177" s="36"/>
      <c r="JCS177" s="36"/>
      <c r="JCT177" s="36"/>
      <c r="JCU177" s="36"/>
      <c r="JCV177" s="36"/>
      <c r="JCW177" s="36"/>
      <c r="JCX177" s="36"/>
      <c r="JCY177" s="36"/>
      <c r="JCZ177" s="36"/>
      <c r="JDA177" s="36"/>
      <c r="JDB177" s="36"/>
      <c r="JDC177" s="36"/>
      <c r="JDD177" s="36"/>
      <c r="JDE177" s="36"/>
      <c r="JDF177" s="36"/>
      <c r="JDG177" s="36"/>
      <c r="JDH177" s="36"/>
      <c r="JDI177" s="36"/>
      <c r="JDJ177" s="36"/>
      <c r="JDK177" s="36"/>
      <c r="JDL177" s="36"/>
      <c r="JDM177" s="36"/>
      <c r="JDN177" s="36"/>
      <c r="JDO177" s="36"/>
      <c r="JDP177" s="36"/>
      <c r="JDQ177" s="36"/>
      <c r="JDR177" s="36"/>
      <c r="JDS177" s="36"/>
      <c r="JDT177" s="36"/>
      <c r="JDU177" s="36"/>
      <c r="JDV177" s="36"/>
      <c r="JDW177" s="36"/>
      <c r="JDX177" s="36"/>
      <c r="JDY177" s="36"/>
      <c r="JDZ177" s="36"/>
      <c r="JEA177" s="36"/>
      <c r="JEB177" s="36"/>
      <c r="JEC177" s="36"/>
      <c r="JED177" s="36"/>
      <c r="JEE177" s="36"/>
      <c r="JEF177" s="36"/>
      <c r="JEG177" s="36"/>
      <c r="JEH177" s="36"/>
      <c r="JEI177" s="36"/>
      <c r="JEJ177" s="36"/>
      <c r="JEK177" s="36"/>
      <c r="JEL177" s="36"/>
      <c r="JEM177" s="36"/>
      <c r="JEN177" s="36"/>
      <c r="JEO177" s="36"/>
      <c r="JEP177" s="36"/>
      <c r="JEQ177" s="36"/>
      <c r="JER177" s="36"/>
      <c r="JES177" s="36"/>
      <c r="JET177" s="36"/>
      <c r="JEU177" s="36"/>
      <c r="JEV177" s="36"/>
      <c r="JEW177" s="36"/>
      <c r="JEX177" s="36"/>
      <c r="JEY177" s="36"/>
      <c r="JEZ177" s="36"/>
      <c r="JFA177" s="36"/>
      <c r="JFB177" s="36"/>
      <c r="JFC177" s="36"/>
      <c r="JFD177" s="36"/>
      <c r="JFE177" s="36"/>
      <c r="JFF177" s="36"/>
      <c r="JFG177" s="36"/>
      <c r="JFH177" s="36"/>
      <c r="JFI177" s="36"/>
      <c r="JFJ177" s="36"/>
      <c r="JFK177" s="36"/>
      <c r="JFL177" s="36"/>
      <c r="JFM177" s="36"/>
      <c r="JFN177" s="36"/>
      <c r="JFO177" s="36"/>
      <c r="JFP177" s="36"/>
      <c r="JFQ177" s="36"/>
      <c r="JFR177" s="36"/>
      <c r="JFS177" s="36"/>
      <c r="JFT177" s="36"/>
      <c r="JFU177" s="36"/>
      <c r="JFV177" s="36"/>
      <c r="JFW177" s="36"/>
      <c r="JFX177" s="36"/>
      <c r="JFY177" s="36"/>
      <c r="JFZ177" s="36"/>
      <c r="JGA177" s="36"/>
      <c r="JGB177" s="36"/>
      <c r="JGC177" s="36"/>
      <c r="JGD177" s="36"/>
      <c r="JGE177" s="36"/>
      <c r="JGF177" s="36"/>
      <c r="JGG177" s="36"/>
      <c r="JGH177" s="36"/>
      <c r="JGI177" s="36"/>
      <c r="JGJ177" s="36"/>
      <c r="JGK177" s="36"/>
      <c r="JGL177" s="36"/>
      <c r="JGM177" s="36"/>
      <c r="JGN177" s="36"/>
      <c r="JGO177" s="36"/>
      <c r="JGP177" s="36"/>
      <c r="JGQ177" s="36"/>
      <c r="JGR177" s="36"/>
      <c r="JGS177" s="36"/>
      <c r="JGT177" s="36"/>
      <c r="JGU177" s="36"/>
      <c r="JGV177" s="36"/>
      <c r="JGW177" s="36"/>
      <c r="JGX177" s="36"/>
      <c r="JGY177" s="36"/>
      <c r="JGZ177" s="36"/>
      <c r="JHA177" s="36"/>
      <c r="JHB177" s="36"/>
      <c r="JHC177" s="36"/>
      <c r="JHD177" s="36"/>
      <c r="JHE177" s="36"/>
      <c r="JHF177" s="36"/>
      <c r="JHG177" s="36"/>
      <c r="JHH177" s="36"/>
      <c r="JHI177" s="36"/>
      <c r="JHJ177" s="36"/>
      <c r="JHK177" s="36"/>
      <c r="JHL177" s="36"/>
      <c r="JHM177" s="36"/>
      <c r="JHN177" s="36"/>
      <c r="JHO177" s="36"/>
      <c r="JHP177" s="36"/>
      <c r="JHQ177" s="36"/>
      <c r="JHR177" s="36"/>
      <c r="JHS177" s="36"/>
      <c r="JHT177" s="36"/>
      <c r="JHU177" s="36"/>
      <c r="JHV177" s="36"/>
      <c r="JHW177" s="36"/>
      <c r="JHX177" s="36"/>
      <c r="JHY177" s="36"/>
      <c r="JHZ177" s="36"/>
      <c r="JIA177" s="36"/>
      <c r="JIB177" s="36"/>
      <c r="JIC177" s="36"/>
      <c r="JID177" s="36"/>
      <c r="JIE177" s="36"/>
      <c r="JIF177" s="36"/>
      <c r="JIG177" s="36"/>
      <c r="JIH177" s="36"/>
      <c r="JII177" s="36"/>
      <c r="JIJ177" s="36"/>
      <c r="JIK177" s="36"/>
      <c r="JIL177" s="36"/>
      <c r="JIM177" s="36"/>
      <c r="JIN177" s="36"/>
      <c r="JIO177" s="36"/>
      <c r="JIP177" s="36"/>
      <c r="JIQ177" s="36"/>
      <c r="JIR177" s="36"/>
      <c r="JIS177" s="36"/>
      <c r="JIT177" s="36"/>
      <c r="JIU177" s="36"/>
      <c r="JIV177" s="36"/>
      <c r="JIW177" s="36"/>
      <c r="JIX177" s="36"/>
      <c r="JIY177" s="36"/>
      <c r="JIZ177" s="36"/>
      <c r="JJA177" s="36"/>
      <c r="JJB177" s="36"/>
      <c r="JJC177" s="36"/>
      <c r="JJD177" s="36"/>
      <c r="JJE177" s="36"/>
      <c r="JJF177" s="36"/>
      <c r="JJG177" s="36"/>
      <c r="JJH177" s="36"/>
      <c r="JJI177" s="36"/>
      <c r="JJJ177" s="36"/>
      <c r="JJK177" s="36"/>
      <c r="JJL177" s="36"/>
      <c r="JJM177" s="36"/>
      <c r="JJN177" s="36"/>
      <c r="JJO177" s="36"/>
      <c r="JJP177" s="36"/>
      <c r="JJQ177" s="36"/>
      <c r="JJR177" s="36"/>
      <c r="JJS177" s="36"/>
      <c r="JJT177" s="36"/>
      <c r="JJU177" s="36"/>
      <c r="JJV177" s="36"/>
      <c r="JJW177" s="36"/>
      <c r="JJX177" s="36"/>
      <c r="JJY177" s="36"/>
      <c r="JJZ177" s="36"/>
      <c r="JKA177" s="36"/>
      <c r="JKB177" s="36"/>
      <c r="JKC177" s="36"/>
      <c r="JKD177" s="36"/>
      <c r="JKE177" s="36"/>
      <c r="JKF177" s="36"/>
      <c r="JKG177" s="36"/>
      <c r="JKH177" s="36"/>
      <c r="JKI177" s="36"/>
      <c r="JKJ177" s="36"/>
      <c r="JKK177" s="36"/>
      <c r="JKL177" s="36"/>
      <c r="JKM177" s="36"/>
      <c r="JKN177" s="36"/>
      <c r="JKO177" s="36"/>
      <c r="JKP177" s="36"/>
      <c r="JKQ177" s="36"/>
      <c r="JKR177" s="36"/>
      <c r="JKS177" s="36"/>
      <c r="JKT177" s="36"/>
      <c r="JKU177" s="36"/>
      <c r="JKV177" s="36"/>
      <c r="JKW177" s="36"/>
      <c r="JKX177" s="36"/>
      <c r="JKY177" s="36"/>
      <c r="JKZ177" s="36"/>
      <c r="JLA177" s="36"/>
      <c r="JLB177" s="36"/>
      <c r="JLC177" s="36"/>
      <c r="JLD177" s="36"/>
      <c r="JLE177" s="36"/>
      <c r="JLF177" s="36"/>
      <c r="JLG177" s="36"/>
      <c r="JLH177" s="36"/>
      <c r="JLI177" s="36"/>
      <c r="JLJ177" s="36"/>
      <c r="JLK177" s="36"/>
      <c r="JLL177" s="36"/>
      <c r="JLM177" s="36"/>
      <c r="JLN177" s="36"/>
      <c r="JLO177" s="36"/>
      <c r="JLP177" s="36"/>
      <c r="JLQ177" s="36"/>
      <c r="JLR177" s="36"/>
      <c r="JLS177" s="36"/>
      <c r="JLT177" s="36"/>
      <c r="JLU177" s="36"/>
      <c r="JLV177" s="36"/>
      <c r="JLW177" s="36"/>
      <c r="JLX177" s="36"/>
      <c r="JLY177" s="36"/>
      <c r="JLZ177" s="36"/>
      <c r="JMA177" s="36"/>
      <c r="JMB177" s="36"/>
      <c r="JMC177" s="36"/>
      <c r="JMD177" s="36"/>
      <c r="JME177" s="36"/>
      <c r="JMF177" s="36"/>
      <c r="JMG177" s="36"/>
      <c r="JMH177" s="36"/>
      <c r="JMI177" s="36"/>
      <c r="JMJ177" s="36"/>
      <c r="JMK177" s="36"/>
      <c r="JML177" s="36"/>
      <c r="JMM177" s="36"/>
      <c r="JMN177" s="36"/>
      <c r="JMO177" s="36"/>
      <c r="JMP177" s="36"/>
      <c r="JMQ177" s="36"/>
      <c r="JMR177" s="36"/>
      <c r="JMS177" s="36"/>
      <c r="JMT177" s="36"/>
      <c r="JMU177" s="36"/>
      <c r="JMV177" s="36"/>
      <c r="JMW177" s="36"/>
      <c r="JMX177" s="36"/>
      <c r="JMY177" s="36"/>
      <c r="JMZ177" s="36"/>
      <c r="JNA177" s="36"/>
      <c r="JNB177" s="36"/>
      <c r="JNC177" s="36"/>
      <c r="JND177" s="36"/>
      <c r="JNE177" s="36"/>
      <c r="JNF177" s="36"/>
      <c r="JNG177" s="36"/>
      <c r="JNH177" s="36"/>
      <c r="JNI177" s="36"/>
      <c r="JNJ177" s="36"/>
      <c r="JNK177" s="36"/>
      <c r="JNL177" s="36"/>
      <c r="JNM177" s="36"/>
      <c r="JNN177" s="36"/>
      <c r="JNO177" s="36"/>
      <c r="JNP177" s="36"/>
      <c r="JNQ177" s="36"/>
      <c r="JNR177" s="36"/>
      <c r="JNS177" s="36"/>
      <c r="JNT177" s="36"/>
      <c r="JNU177" s="36"/>
      <c r="JNV177" s="36"/>
      <c r="JNW177" s="36"/>
      <c r="JNX177" s="36"/>
      <c r="JNY177" s="36"/>
      <c r="JNZ177" s="36"/>
      <c r="JOA177" s="36"/>
      <c r="JOB177" s="36"/>
      <c r="JOC177" s="36"/>
      <c r="JOD177" s="36"/>
      <c r="JOE177" s="36"/>
      <c r="JOF177" s="36"/>
      <c r="JOG177" s="36"/>
      <c r="JOH177" s="36"/>
      <c r="JOI177" s="36"/>
      <c r="JOJ177" s="36"/>
      <c r="JOK177" s="36"/>
      <c r="JOL177" s="36"/>
      <c r="JOM177" s="36"/>
      <c r="JON177" s="36"/>
      <c r="JOO177" s="36"/>
      <c r="JOP177" s="36"/>
      <c r="JOQ177" s="36"/>
      <c r="JOR177" s="36"/>
      <c r="JOS177" s="36"/>
      <c r="JOT177" s="36"/>
      <c r="JOU177" s="36"/>
      <c r="JOV177" s="36"/>
      <c r="JOW177" s="36"/>
      <c r="JOX177" s="36"/>
      <c r="JOY177" s="36"/>
      <c r="JOZ177" s="36"/>
      <c r="JPA177" s="36"/>
      <c r="JPB177" s="36"/>
      <c r="JPC177" s="36"/>
      <c r="JPD177" s="36"/>
      <c r="JPE177" s="36"/>
      <c r="JPF177" s="36"/>
      <c r="JPG177" s="36"/>
      <c r="JPH177" s="36"/>
      <c r="JPI177" s="36"/>
      <c r="JPJ177" s="36"/>
      <c r="JPK177" s="36"/>
      <c r="JPL177" s="36"/>
      <c r="JPM177" s="36"/>
      <c r="JPN177" s="36"/>
      <c r="JPO177" s="36"/>
      <c r="JPP177" s="36"/>
      <c r="JPQ177" s="36"/>
      <c r="JPR177" s="36"/>
      <c r="JPS177" s="36"/>
      <c r="JPT177" s="36"/>
      <c r="JPU177" s="36"/>
      <c r="JPV177" s="36"/>
      <c r="JPW177" s="36"/>
      <c r="JPX177" s="36"/>
      <c r="JPY177" s="36"/>
      <c r="JPZ177" s="36"/>
      <c r="JQA177" s="36"/>
      <c r="JQB177" s="36"/>
      <c r="JQC177" s="36"/>
      <c r="JQD177" s="36"/>
      <c r="JQE177" s="36"/>
      <c r="JQF177" s="36"/>
      <c r="JQG177" s="36"/>
      <c r="JQH177" s="36"/>
      <c r="JQI177" s="36"/>
      <c r="JQJ177" s="36"/>
      <c r="JQK177" s="36"/>
      <c r="JQL177" s="36"/>
      <c r="JQM177" s="36"/>
      <c r="JQN177" s="36"/>
      <c r="JQO177" s="36"/>
      <c r="JQP177" s="36"/>
      <c r="JQQ177" s="36"/>
      <c r="JQR177" s="36"/>
      <c r="JQS177" s="36"/>
      <c r="JQT177" s="36"/>
      <c r="JQU177" s="36"/>
      <c r="JQV177" s="36"/>
      <c r="JQW177" s="36"/>
      <c r="JQX177" s="36"/>
      <c r="JQY177" s="36"/>
      <c r="JQZ177" s="36"/>
      <c r="JRA177" s="36"/>
      <c r="JRB177" s="36"/>
      <c r="JRC177" s="36"/>
      <c r="JRD177" s="36"/>
      <c r="JRE177" s="36"/>
      <c r="JRF177" s="36"/>
      <c r="JRG177" s="36"/>
      <c r="JRH177" s="36"/>
      <c r="JRI177" s="36"/>
      <c r="JRJ177" s="36"/>
      <c r="JRK177" s="36"/>
      <c r="JRL177" s="36"/>
      <c r="JRM177" s="36"/>
      <c r="JRN177" s="36"/>
      <c r="JRO177" s="36"/>
      <c r="JRP177" s="36"/>
      <c r="JRQ177" s="36"/>
      <c r="JRR177" s="36"/>
      <c r="JRS177" s="36"/>
      <c r="JRT177" s="36"/>
      <c r="JRU177" s="36"/>
      <c r="JRV177" s="36"/>
      <c r="JRW177" s="36"/>
      <c r="JRX177" s="36"/>
      <c r="JRY177" s="36"/>
      <c r="JRZ177" s="36"/>
      <c r="JSA177" s="36"/>
      <c r="JSB177" s="36"/>
      <c r="JSC177" s="36"/>
      <c r="JSD177" s="36"/>
      <c r="JSE177" s="36"/>
      <c r="JSF177" s="36"/>
      <c r="JSG177" s="36"/>
      <c r="JSH177" s="36"/>
      <c r="JSI177" s="36"/>
      <c r="JSJ177" s="36"/>
      <c r="JSK177" s="36"/>
      <c r="JSL177" s="36"/>
      <c r="JSM177" s="36"/>
      <c r="JSN177" s="36"/>
      <c r="JSO177" s="36"/>
      <c r="JSP177" s="36"/>
      <c r="JSQ177" s="36"/>
      <c r="JSR177" s="36"/>
      <c r="JSS177" s="36"/>
      <c r="JST177" s="36"/>
      <c r="JSU177" s="36"/>
      <c r="JSV177" s="36"/>
      <c r="JSW177" s="36"/>
      <c r="JSX177" s="36"/>
      <c r="JSY177" s="36"/>
      <c r="JSZ177" s="36"/>
      <c r="JTA177" s="36"/>
      <c r="JTB177" s="36"/>
      <c r="JTC177" s="36"/>
      <c r="JTD177" s="36"/>
      <c r="JTE177" s="36"/>
      <c r="JTF177" s="36"/>
      <c r="JTG177" s="36"/>
      <c r="JTH177" s="36"/>
      <c r="JTI177" s="36"/>
      <c r="JTJ177" s="36"/>
      <c r="JTK177" s="36"/>
      <c r="JTL177" s="36"/>
      <c r="JTM177" s="36"/>
      <c r="JTN177" s="36"/>
      <c r="JTO177" s="36"/>
      <c r="JTP177" s="36"/>
      <c r="JTQ177" s="36"/>
      <c r="JTR177" s="36"/>
      <c r="JTS177" s="36"/>
      <c r="JTT177" s="36"/>
      <c r="JTU177" s="36"/>
      <c r="JTV177" s="36"/>
      <c r="JTW177" s="36"/>
      <c r="JTX177" s="36"/>
      <c r="JTY177" s="36"/>
      <c r="JTZ177" s="36"/>
      <c r="JUA177" s="36"/>
      <c r="JUB177" s="36"/>
      <c r="JUC177" s="36"/>
      <c r="JUD177" s="36"/>
      <c r="JUE177" s="36"/>
      <c r="JUF177" s="36"/>
      <c r="JUG177" s="36"/>
      <c r="JUH177" s="36"/>
      <c r="JUI177" s="36"/>
      <c r="JUJ177" s="36"/>
      <c r="JUK177" s="36"/>
      <c r="JUL177" s="36"/>
      <c r="JUM177" s="36"/>
      <c r="JUN177" s="36"/>
      <c r="JUO177" s="36"/>
      <c r="JUP177" s="36"/>
      <c r="JUQ177" s="36"/>
      <c r="JUR177" s="36"/>
      <c r="JUS177" s="36"/>
      <c r="JUT177" s="36"/>
      <c r="JUU177" s="36"/>
      <c r="JUV177" s="36"/>
      <c r="JUW177" s="36"/>
      <c r="JUX177" s="36"/>
      <c r="JUY177" s="36"/>
      <c r="JUZ177" s="36"/>
      <c r="JVA177" s="36"/>
      <c r="JVB177" s="36"/>
      <c r="JVC177" s="36"/>
      <c r="JVD177" s="36"/>
      <c r="JVE177" s="36"/>
      <c r="JVF177" s="36"/>
      <c r="JVG177" s="36"/>
      <c r="JVH177" s="36"/>
      <c r="JVI177" s="36"/>
      <c r="JVJ177" s="36"/>
      <c r="JVK177" s="36"/>
      <c r="JVL177" s="36"/>
      <c r="JVM177" s="36"/>
      <c r="JVN177" s="36"/>
      <c r="JVO177" s="36"/>
      <c r="JVP177" s="36"/>
      <c r="JVQ177" s="36"/>
      <c r="JVR177" s="36"/>
      <c r="JVS177" s="36"/>
      <c r="JVT177" s="36"/>
      <c r="JVU177" s="36"/>
      <c r="JVV177" s="36"/>
      <c r="JVW177" s="36"/>
      <c r="JVX177" s="36"/>
      <c r="JVY177" s="36"/>
      <c r="JVZ177" s="36"/>
      <c r="JWA177" s="36"/>
      <c r="JWB177" s="36"/>
      <c r="JWC177" s="36"/>
      <c r="JWD177" s="36"/>
      <c r="JWE177" s="36"/>
      <c r="JWF177" s="36"/>
      <c r="JWG177" s="36"/>
      <c r="JWH177" s="36"/>
      <c r="JWI177" s="36"/>
      <c r="JWJ177" s="36"/>
      <c r="JWK177" s="36"/>
      <c r="JWL177" s="36"/>
      <c r="JWM177" s="36"/>
      <c r="JWN177" s="36"/>
      <c r="JWO177" s="36"/>
      <c r="JWP177" s="36"/>
      <c r="JWQ177" s="36"/>
      <c r="JWR177" s="36"/>
      <c r="JWS177" s="36"/>
      <c r="JWT177" s="36"/>
      <c r="JWU177" s="36"/>
      <c r="JWV177" s="36"/>
      <c r="JWW177" s="36"/>
      <c r="JWX177" s="36"/>
      <c r="JWY177" s="36"/>
      <c r="JWZ177" s="36"/>
      <c r="JXA177" s="36"/>
      <c r="JXB177" s="36"/>
      <c r="JXC177" s="36"/>
      <c r="JXD177" s="36"/>
      <c r="JXE177" s="36"/>
      <c r="JXF177" s="36"/>
      <c r="JXG177" s="36"/>
      <c r="JXH177" s="36"/>
      <c r="JXI177" s="36"/>
      <c r="JXJ177" s="36"/>
      <c r="JXK177" s="36"/>
      <c r="JXL177" s="36"/>
      <c r="JXM177" s="36"/>
      <c r="JXN177" s="36"/>
      <c r="JXO177" s="36"/>
      <c r="JXP177" s="36"/>
      <c r="JXQ177" s="36"/>
      <c r="JXR177" s="36"/>
      <c r="JXS177" s="36"/>
      <c r="JXT177" s="36"/>
      <c r="JXU177" s="36"/>
      <c r="JXV177" s="36"/>
      <c r="JXW177" s="36"/>
      <c r="JXX177" s="36"/>
      <c r="JXY177" s="36"/>
      <c r="JXZ177" s="36"/>
      <c r="JYA177" s="36"/>
      <c r="JYB177" s="36"/>
      <c r="JYC177" s="36"/>
      <c r="JYD177" s="36"/>
      <c r="JYE177" s="36"/>
      <c r="JYF177" s="36"/>
      <c r="JYG177" s="36"/>
      <c r="JYH177" s="36"/>
      <c r="JYI177" s="36"/>
      <c r="JYJ177" s="36"/>
      <c r="JYK177" s="36"/>
      <c r="JYL177" s="36"/>
      <c r="JYM177" s="36"/>
      <c r="JYN177" s="36"/>
      <c r="JYO177" s="36"/>
      <c r="JYP177" s="36"/>
      <c r="JYQ177" s="36"/>
      <c r="JYR177" s="36"/>
      <c r="JYS177" s="36"/>
      <c r="JYT177" s="36"/>
      <c r="JYU177" s="36"/>
      <c r="JYV177" s="36"/>
      <c r="JYW177" s="36"/>
      <c r="JYX177" s="36"/>
      <c r="JYY177" s="36"/>
      <c r="JYZ177" s="36"/>
      <c r="JZA177" s="36"/>
      <c r="JZB177" s="36"/>
      <c r="JZC177" s="36"/>
      <c r="JZD177" s="36"/>
      <c r="JZE177" s="36"/>
      <c r="JZF177" s="36"/>
      <c r="JZG177" s="36"/>
      <c r="JZH177" s="36"/>
      <c r="JZI177" s="36"/>
      <c r="JZJ177" s="36"/>
      <c r="JZK177" s="36"/>
      <c r="JZL177" s="36"/>
      <c r="JZM177" s="36"/>
      <c r="JZN177" s="36"/>
      <c r="JZO177" s="36"/>
      <c r="JZP177" s="36"/>
      <c r="JZQ177" s="36"/>
      <c r="JZR177" s="36"/>
      <c r="JZS177" s="36"/>
      <c r="JZT177" s="36"/>
      <c r="JZU177" s="36"/>
      <c r="JZV177" s="36"/>
      <c r="JZW177" s="36"/>
      <c r="JZX177" s="36"/>
      <c r="JZY177" s="36"/>
      <c r="JZZ177" s="36"/>
      <c r="KAA177" s="36"/>
      <c r="KAB177" s="36"/>
      <c r="KAC177" s="36"/>
      <c r="KAD177" s="36"/>
      <c r="KAE177" s="36"/>
      <c r="KAF177" s="36"/>
      <c r="KAG177" s="36"/>
      <c r="KAH177" s="36"/>
      <c r="KAI177" s="36"/>
      <c r="KAJ177" s="36"/>
      <c r="KAK177" s="36"/>
      <c r="KAL177" s="36"/>
      <c r="KAM177" s="36"/>
      <c r="KAN177" s="36"/>
      <c r="KAO177" s="36"/>
      <c r="KAP177" s="36"/>
      <c r="KAQ177" s="36"/>
      <c r="KAR177" s="36"/>
      <c r="KAS177" s="36"/>
      <c r="KAT177" s="36"/>
      <c r="KAU177" s="36"/>
      <c r="KAV177" s="36"/>
      <c r="KAW177" s="36"/>
      <c r="KAX177" s="36"/>
      <c r="KAY177" s="36"/>
      <c r="KAZ177" s="36"/>
      <c r="KBA177" s="36"/>
      <c r="KBB177" s="36"/>
      <c r="KBC177" s="36"/>
      <c r="KBD177" s="36"/>
      <c r="KBE177" s="36"/>
      <c r="KBF177" s="36"/>
      <c r="KBG177" s="36"/>
      <c r="KBH177" s="36"/>
      <c r="KBI177" s="36"/>
      <c r="KBJ177" s="36"/>
      <c r="KBK177" s="36"/>
      <c r="KBL177" s="36"/>
      <c r="KBM177" s="36"/>
      <c r="KBN177" s="36"/>
      <c r="KBO177" s="36"/>
      <c r="KBP177" s="36"/>
      <c r="KBQ177" s="36"/>
      <c r="KBR177" s="36"/>
      <c r="KBS177" s="36"/>
      <c r="KBT177" s="36"/>
      <c r="KBU177" s="36"/>
      <c r="KBV177" s="36"/>
      <c r="KBW177" s="36"/>
      <c r="KBX177" s="36"/>
      <c r="KBY177" s="36"/>
      <c r="KBZ177" s="36"/>
      <c r="KCA177" s="36"/>
      <c r="KCB177" s="36"/>
      <c r="KCC177" s="36"/>
      <c r="KCD177" s="36"/>
      <c r="KCE177" s="36"/>
      <c r="KCF177" s="36"/>
      <c r="KCG177" s="36"/>
      <c r="KCH177" s="36"/>
      <c r="KCI177" s="36"/>
      <c r="KCJ177" s="36"/>
      <c r="KCK177" s="36"/>
      <c r="KCL177" s="36"/>
      <c r="KCM177" s="36"/>
      <c r="KCN177" s="36"/>
      <c r="KCO177" s="36"/>
      <c r="KCP177" s="36"/>
      <c r="KCQ177" s="36"/>
      <c r="KCR177" s="36"/>
      <c r="KCS177" s="36"/>
      <c r="KCT177" s="36"/>
      <c r="KCU177" s="36"/>
      <c r="KCV177" s="36"/>
      <c r="KCW177" s="36"/>
      <c r="KCX177" s="36"/>
      <c r="KCY177" s="36"/>
      <c r="KCZ177" s="36"/>
      <c r="KDA177" s="36"/>
      <c r="KDB177" s="36"/>
      <c r="KDC177" s="36"/>
      <c r="KDD177" s="36"/>
      <c r="KDE177" s="36"/>
      <c r="KDF177" s="36"/>
      <c r="KDG177" s="36"/>
      <c r="KDH177" s="36"/>
      <c r="KDI177" s="36"/>
      <c r="KDJ177" s="36"/>
      <c r="KDK177" s="36"/>
      <c r="KDL177" s="36"/>
      <c r="KDM177" s="36"/>
      <c r="KDN177" s="36"/>
      <c r="KDO177" s="36"/>
      <c r="KDP177" s="36"/>
      <c r="KDQ177" s="36"/>
      <c r="KDR177" s="36"/>
      <c r="KDS177" s="36"/>
      <c r="KDT177" s="36"/>
      <c r="KDU177" s="36"/>
      <c r="KDV177" s="36"/>
      <c r="KDW177" s="36"/>
      <c r="KDX177" s="36"/>
      <c r="KDY177" s="36"/>
      <c r="KDZ177" s="36"/>
      <c r="KEA177" s="36"/>
      <c r="KEB177" s="36"/>
      <c r="KEC177" s="36"/>
      <c r="KED177" s="36"/>
      <c r="KEE177" s="36"/>
      <c r="KEF177" s="36"/>
      <c r="KEG177" s="36"/>
      <c r="KEH177" s="36"/>
      <c r="KEI177" s="36"/>
      <c r="KEJ177" s="36"/>
      <c r="KEK177" s="36"/>
      <c r="KEL177" s="36"/>
      <c r="KEM177" s="36"/>
      <c r="KEN177" s="36"/>
      <c r="KEO177" s="36"/>
      <c r="KEP177" s="36"/>
      <c r="KEQ177" s="36"/>
      <c r="KER177" s="36"/>
      <c r="KES177" s="36"/>
      <c r="KET177" s="36"/>
      <c r="KEU177" s="36"/>
      <c r="KEV177" s="36"/>
      <c r="KEW177" s="36"/>
      <c r="KEX177" s="36"/>
      <c r="KEY177" s="36"/>
      <c r="KEZ177" s="36"/>
      <c r="KFA177" s="36"/>
      <c r="KFB177" s="36"/>
      <c r="KFC177" s="36"/>
      <c r="KFD177" s="36"/>
      <c r="KFE177" s="36"/>
      <c r="KFF177" s="36"/>
      <c r="KFG177" s="36"/>
      <c r="KFH177" s="36"/>
      <c r="KFI177" s="36"/>
      <c r="KFJ177" s="36"/>
      <c r="KFK177" s="36"/>
      <c r="KFL177" s="36"/>
      <c r="KFM177" s="36"/>
      <c r="KFN177" s="36"/>
      <c r="KFO177" s="36"/>
      <c r="KFP177" s="36"/>
      <c r="KFQ177" s="36"/>
      <c r="KFR177" s="36"/>
      <c r="KFS177" s="36"/>
      <c r="KFT177" s="36"/>
      <c r="KFU177" s="36"/>
      <c r="KFV177" s="36"/>
      <c r="KFW177" s="36"/>
      <c r="KFX177" s="36"/>
      <c r="KFY177" s="36"/>
      <c r="KFZ177" s="36"/>
      <c r="KGA177" s="36"/>
      <c r="KGB177" s="36"/>
      <c r="KGC177" s="36"/>
      <c r="KGD177" s="36"/>
      <c r="KGE177" s="36"/>
      <c r="KGF177" s="36"/>
      <c r="KGG177" s="36"/>
      <c r="KGH177" s="36"/>
      <c r="KGI177" s="36"/>
      <c r="KGJ177" s="36"/>
      <c r="KGK177" s="36"/>
      <c r="KGL177" s="36"/>
      <c r="KGM177" s="36"/>
      <c r="KGN177" s="36"/>
      <c r="KGO177" s="36"/>
      <c r="KGP177" s="36"/>
      <c r="KGQ177" s="36"/>
      <c r="KGR177" s="36"/>
      <c r="KGS177" s="36"/>
      <c r="KGT177" s="36"/>
      <c r="KGU177" s="36"/>
      <c r="KGV177" s="36"/>
      <c r="KGW177" s="36"/>
      <c r="KGX177" s="36"/>
      <c r="KGY177" s="36"/>
      <c r="KGZ177" s="36"/>
      <c r="KHA177" s="36"/>
      <c r="KHB177" s="36"/>
      <c r="KHC177" s="36"/>
      <c r="KHD177" s="36"/>
      <c r="KHE177" s="36"/>
      <c r="KHF177" s="36"/>
      <c r="KHG177" s="36"/>
      <c r="KHH177" s="36"/>
      <c r="KHI177" s="36"/>
      <c r="KHJ177" s="36"/>
      <c r="KHK177" s="36"/>
      <c r="KHL177" s="36"/>
      <c r="KHM177" s="36"/>
      <c r="KHN177" s="36"/>
      <c r="KHO177" s="36"/>
      <c r="KHP177" s="36"/>
      <c r="KHQ177" s="36"/>
      <c r="KHR177" s="36"/>
      <c r="KHS177" s="36"/>
      <c r="KHT177" s="36"/>
      <c r="KHU177" s="36"/>
      <c r="KHV177" s="36"/>
      <c r="KHW177" s="36"/>
      <c r="KHX177" s="36"/>
      <c r="KHY177" s="36"/>
      <c r="KHZ177" s="36"/>
      <c r="KIA177" s="36"/>
      <c r="KIB177" s="36"/>
      <c r="KIC177" s="36"/>
      <c r="KID177" s="36"/>
      <c r="KIE177" s="36"/>
      <c r="KIF177" s="36"/>
      <c r="KIG177" s="36"/>
      <c r="KIH177" s="36"/>
      <c r="KII177" s="36"/>
      <c r="KIJ177" s="36"/>
      <c r="KIK177" s="36"/>
      <c r="KIL177" s="36"/>
      <c r="KIM177" s="36"/>
      <c r="KIN177" s="36"/>
      <c r="KIO177" s="36"/>
      <c r="KIP177" s="36"/>
      <c r="KIQ177" s="36"/>
      <c r="KIR177" s="36"/>
      <c r="KIS177" s="36"/>
      <c r="KIT177" s="36"/>
      <c r="KIU177" s="36"/>
      <c r="KIV177" s="36"/>
      <c r="KIW177" s="36"/>
      <c r="KIX177" s="36"/>
      <c r="KIY177" s="36"/>
      <c r="KIZ177" s="36"/>
      <c r="KJA177" s="36"/>
      <c r="KJB177" s="36"/>
      <c r="KJC177" s="36"/>
      <c r="KJD177" s="36"/>
      <c r="KJE177" s="36"/>
      <c r="KJF177" s="36"/>
      <c r="KJG177" s="36"/>
      <c r="KJH177" s="36"/>
      <c r="KJI177" s="36"/>
      <c r="KJJ177" s="36"/>
      <c r="KJK177" s="36"/>
      <c r="KJL177" s="36"/>
      <c r="KJM177" s="36"/>
      <c r="KJN177" s="36"/>
      <c r="KJO177" s="36"/>
      <c r="KJP177" s="36"/>
      <c r="KJQ177" s="36"/>
      <c r="KJR177" s="36"/>
      <c r="KJS177" s="36"/>
      <c r="KJT177" s="36"/>
      <c r="KJU177" s="36"/>
      <c r="KJV177" s="36"/>
      <c r="KJW177" s="36"/>
      <c r="KJX177" s="36"/>
      <c r="KJY177" s="36"/>
      <c r="KJZ177" s="36"/>
      <c r="KKA177" s="36"/>
      <c r="KKB177" s="36"/>
      <c r="KKC177" s="36"/>
      <c r="KKD177" s="36"/>
      <c r="KKE177" s="36"/>
      <c r="KKF177" s="36"/>
      <c r="KKG177" s="36"/>
      <c r="KKH177" s="36"/>
      <c r="KKI177" s="36"/>
      <c r="KKJ177" s="36"/>
      <c r="KKK177" s="36"/>
      <c r="KKL177" s="36"/>
      <c r="KKM177" s="36"/>
      <c r="KKN177" s="36"/>
      <c r="KKO177" s="36"/>
      <c r="KKP177" s="36"/>
      <c r="KKQ177" s="36"/>
      <c r="KKR177" s="36"/>
      <c r="KKS177" s="36"/>
      <c r="KKT177" s="36"/>
      <c r="KKU177" s="36"/>
      <c r="KKV177" s="36"/>
      <c r="KKW177" s="36"/>
      <c r="KKX177" s="36"/>
      <c r="KKY177" s="36"/>
      <c r="KKZ177" s="36"/>
      <c r="KLA177" s="36"/>
      <c r="KLB177" s="36"/>
      <c r="KLC177" s="36"/>
      <c r="KLD177" s="36"/>
      <c r="KLE177" s="36"/>
      <c r="KLF177" s="36"/>
      <c r="KLG177" s="36"/>
      <c r="KLH177" s="36"/>
      <c r="KLI177" s="36"/>
      <c r="KLJ177" s="36"/>
      <c r="KLK177" s="36"/>
      <c r="KLL177" s="36"/>
      <c r="KLM177" s="36"/>
      <c r="KLN177" s="36"/>
      <c r="KLO177" s="36"/>
      <c r="KLP177" s="36"/>
      <c r="KLQ177" s="36"/>
      <c r="KLR177" s="36"/>
      <c r="KLS177" s="36"/>
      <c r="KLT177" s="36"/>
      <c r="KLU177" s="36"/>
      <c r="KLV177" s="36"/>
      <c r="KLW177" s="36"/>
      <c r="KLX177" s="36"/>
      <c r="KLY177" s="36"/>
      <c r="KLZ177" s="36"/>
      <c r="KMA177" s="36"/>
      <c r="KMB177" s="36"/>
      <c r="KMC177" s="36"/>
      <c r="KMD177" s="36"/>
      <c r="KME177" s="36"/>
      <c r="KMF177" s="36"/>
      <c r="KMG177" s="36"/>
      <c r="KMH177" s="36"/>
      <c r="KMI177" s="36"/>
      <c r="KMJ177" s="36"/>
      <c r="KMK177" s="36"/>
      <c r="KML177" s="36"/>
      <c r="KMM177" s="36"/>
      <c r="KMN177" s="36"/>
      <c r="KMO177" s="36"/>
      <c r="KMP177" s="36"/>
      <c r="KMQ177" s="36"/>
      <c r="KMR177" s="36"/>
      <c r="KMS177" s="36"/>
      <c r="KMT177" s="36"/>
      <c r="KMU177" s="36"/>
      <c r="KMV177" s="36"/>
      <c r="KMW177" s="36"/>
      <c r="KMX177" s="36"/>
      <c r="KMY177" s="36"/>
      <c r="KMZ177" s="36"/>
      <c r="KNA177" s="36"/>
      <c r="KNB177" s="36"/>
      <c r="KNC177" s="36"/>
      <c r="KND177" s="36"/>
      <c r="KNE177" s="36"/>
      <c r="KNF177" s="36"/>
      <c r="KNG177" s="36"/>
      <c r="KNH177" s="36"/>
      <c r="KNI177" s="36"/>
      <c r="KNJ177" s="36"/>
      <c r="KNK177" s="36"/>
      <c r="KNL177" s="36"/>
      <c r="KNM177" s="36"/>
      <c r="KNN177" s="36"/>
      <c r="KNO177" s="36"/>
      <c r="KNP177" s="36"/>
      <c r="KNQ177" s="36"/>
      <c r="KNR177" s="36"/>
      <c r="KNS177" s="36"/>
      <c r="KNT177" s="36"/>
      <c r="KNU177" s="36"/>
      <c r="KNV177" s="36"/>
      <c r="KNW177" s="36"/>
      <c r="KNX177" s="36"/>
      <c r="KNY177" s="36"/>
      <c r="KNZ177" s="36"/>
      <c r="KOA177" s="36"/>
      <c r="KOB177" s="36"/>
      <c r="KOC177" s="36"/>
      <c r="KOD177" s="36"/>
      <c r="KOE177" s="36"/>
      <c r="KOF177" s="36"/>
      <c r="KOG177" s="36"/>
      <c r="KOH177" s="36"/>
      <c r="KOI177" s="36"/>
      <c r="KOJ177" s="36"/>
      <c r="KOK177" s="36"/>
      <c r="KOL177" s="36"/>
      <c r="KOM177" s="36"/>
      <c r="KON177" s="36"/>
      <c r="KOO177" s="36"/>
      <c r="KOP177" s="36"/>
      <c r="KOQ177" s="36"/>
      <c r="KOR177" s="36"/>
      <c r="KOS177" s="36"/>
      <c r="KOT177" s="36"/>
      <c r="KOU177" s="36"/>
      <c r="KOV177" s="36"/>
      <c r="KOW177" s="36"/>
      <c r="KOX177" s="36"/>
      <c r="KOY177" s="36"/>
      <c r="KOZ177" s="36"/>
      <c r="KPA177" s="36"/>
      <c r="KPB177" s="36"/>
      <c r="KPC177" s="36"/>
      <c r="KPD177" s="36"/>
      <c r="KPE177" s="36"/>
      <c r="KPF177" s="36"/>
      <c r="KPG177" s="36"/>
      <c r="KPH177" s="36"/>
      <c r="KPI177" s="36"/>
      <c r="KPJ177" s="36"/>
      <c r="KPK177" s="36"/>
      <c r="KPL177" s="36"/>
      <c r="KPM177" s="36"/>
      <c r="KPN177" s="36"/>
      <c r="KPO177" s="36"/>
      <c r="KPP177" s="36"/>
      <c r="KPQ177" s="36"/>
      <c r="KPR177" s="36"/>
      <c r="KPS177" s="36"/>
      <c r="KPT177" s="36"/>
      <c r="KPU177" s="36"/>
      <c r="KPV177" s="36"/>
      <c r="KPW177" s="36"/>
      <c r="KPX177" s="36"/>
      <c r="KPY177" s="36"/>
      <c r="KPZ177" s="36"/>
      <c r="KQA177" s="36"/>
      <c r="KQB177" s="36"/>
      <c r="KQC177" s="36"/>
      <c r="KQD177" s="36"/>
      <c r="KQE177" s="36"/>
      <c r="KQF177" s="36"/>
      <c r="KQG177" s="36"/>
      <c r="KQH177" s="36"/>
      <c r="KQI177" s="36"/>
      <c r="KQJ177" s="36"/>
      <c r="KQK177" s="36"/>
      <c r="KQL177" s="36"/>
      <c r="KQM177" s="36"/>
      <c r="KQN177" s="36"/>
      <c r="KQO177" s="36"/>
      <c r="KQP177" s="36"/>
      <c r="KQQ177" s="36"/>
      <c r="KQR177" s="36"/>
      <c r="KQS177" s="36"/>
      <c r="KQT177" s="36"/>
      <c r="KQU177" s="36"/>
      <c r="KQV177" s="36"/>
      <c r="KQW177" s="36"/>
      <c r="KQX177" s="36"/>
      <c r="KQY177" s="36"/>
      <c r="KQZ177" s="36"/>
      <c r="KRA177" s="36"/>
      <c r="KRB177" s="36"/>
      <c r="KRC177" s="36"/>
      <c r="KRD177" s="36"/>
      <c r="KRE177" s="36"/>
      <c r="KRF177" s="36"/>
      <c r="KRG177" s="36"/>
      <c r="KRH177" s="36"/>
      <c r="KRI177" s="36"/>
      <c r="KRJ177" s="36"/>
      <c r="KRK177" s="36"/>
      <c r="KRL177" s="36"/>
      <c r="KRM177" s="36"/>
      <c r="KRN177" s="36"/>
      <c r="KRO177" s="36"/>
      <c r="KRP177" s="36"/>
      <c r="KRQ177" s="36"/>
      <c r="KRR177" s="36"/>
      <c r="KRS177" s="36"/>
      <c r="KRT177" s="36"/>
      <c r="KRU177" s="36"/>
      <c r="KRV177" s="36"/>
      <c r="KRW177" s="36"/>
      <c r="KRX177" s="36"/>
      <c r="KRY177" s="36"/>
      <c r="KRZ177" s="36"/>
      <c r="KSA177" s="36"/>
      <c r="KSB177" s="36"/>
      <c r="KSC177" s="36"/>
      <c r="KSD177" s="36"/>
      <c r="KSE177" s="36"/>
      <c r="KSF177" s="36"/>
      <c r="KSG177" s="36"/>
      <c r="KSH177" s="36"/>
      <c r="KSI177" s="36"/>
      <c r="KSJ177" s="36"/>
      <c r="KSK177" s="36"/>
      <c r="KSL177" s="36"/>
      <c r="KSM177" s="36"/>
      <c r="KSN177" s="36"/>
      <c r="KSO177" s="36"/>
      <c r="KSP177" s="36"/>
      <c r="KSQ177" s="36"/>
      <c r="KSR177" s="36"/>
      <c r="KSS177" s="36"/>
      <c r="KST177" s="36"/>
      <c r="KSU177" s="36"/>
      <c r="KSV177" s="36"/>
      <c r="KSW177" s="36"/>
      <c r="KSX177" s="36"/>
      <c r="KSY177" s="36"/>
      <c r="KSZ177" s="36"/>
      <c r="KTA177" s="36"/>
      <c r="KTB177" s="36"/>
      <c r="KTC177" s="36"/>
      <c r="KTD177" s="36"/>
      <c r="KTE177" s="36"/>
      <c r="KTF177" s="36"/>
      <c r="KTG177" s="36"/>
      <c r="KTH177" s="36"/>
      <c r="KTI177" s="36"/>
      <c r="KTJ177" s="36"/>
      <c r="KTK177" s="36"/>
      <c r="KTL177" s="36"/>
      <c r="KTM177" s="36"/>
      <c r="KTN177" s="36"/>
      <c r="KTO177" s="36"/>
      <c r="KTP177" s="36"/>
      <c r="KTQ177" s="36"/>
      <c r="KTR177" s="36"/>
      <c r="KTS177" s="36"/>
      <c r="KTT177" s="36"/>
      <c r="KTU177" s="36"/>
      <c r="KTV177" s="36"/>
      <c r="KTW177" s="36"/>
      <c r="KTX177" s="36"/>
      <c r="KTY177" s="36"/>
      <c r="KTZ177" s="36"/>
      <c r="KUA177" s="36"/>
      <c r="KUB177" s="36"/>
      <c r="KUC177" s="36"/>
      <c r="KUD177" s="36"/>
      <c r="KUE177" s="36"/>
      <c r="KUF177" s="36"/>
      <c r="KUG177" s="36"/>
      <c r="KUH177" s="36"/>
      <c r="KUI177" s="36"/>
      <c r="KUJ177" s="36"/>
      <c r="KUK177" s="36"/>
      <c r="KUL177" s="36"/>
      <c r="KUM177" s="36"/>
      <c r="KUN177" s="36"/>
      <c r="KUO177" s="36"/>
      <c r="KUP177" s="36"/>
      <c r="KUQ177" s="36"/>
      <c r="KUR177" s="36"/>
      <c r="KUS177" s="36"/>
      <c r="KUT177" s="36"/>
      <c r="KUU177" s="36"/>
      <c r="KUV177" s="36"/>
      <c r="KUW177" s="36"/>
      <c r="KUX177" s="36"/>
      <c r="KUY177" s="36"/>
      <c r="KUZ177" s="36"/>
      <c r="KVA177" s="36"/>
      <c r="KVB177" s="36"/>
      <c r="KVC177" s="36"/>
      <c r="KVD177" s="36"/>
      <c r="KVE177" s="36"/>
      <c r="KVF177" s="36"/>
      <c r="KVG177" s="36"/>
      <c r="KVH177" s="36"/>
      <c r="KVI177" s="36"/>
      <c r="KVJ177" s="36"/>
      <c r="KVK177" s="36"/>
      <c r="KVL177" s="36"/>
      <c r="KVM177" s="36"/>
      <c r="KVN177" s="36"/>
      <c r="KVO177" s="36"/>
      <c r="KVP177" s="36"/>
      <c r="KVQ177" s="36"/>
      <c r="KVR177" s="36"/>
      <c r="KVS177" s="36"/>
      <c r="KVT177" s="36"/>
      <c r="KVU177" s="36"/>
      <c r="KVV177" s="36"/>
      <c r="KVW177" s="36"/>
      <c r="KVX177" s="36"/>
      <c r="KVY177" s="36"/>
      <c r="KVZ177" s="36"/>
      <c r="KWA177" s="36"/>
      <c r="KWB177" s="36"/>
      <c r="KWC177" s="36"/>
      <c r="KWD177" s="36"/>
      <c r="KWE177" s="36"/>
      <c r="KWF177" s="36"/>
      <c r="KWG177" s="36"/>
      <c r="KWH177" s="36"/>
      <c r="KWI177" s="36"/>
      <c r="KWJ177" s="36"/>
      <c r="KWK177" s="36"/>
      <c r="KWL177" s="36"/>
      <c r="KWM177" s="36"/>
      <c r="KWN177" s="36"/>
      <c r="KWO177" s="36"/>
      <c r="KWP177" s="36"/>
      <c r="KWQ177" s="36"/>
      <c r="KWR177" s="36"/>
      <c r="KWS177" s="36"/>
      <c r="KWT177" s="36"/>
      <c r="KWU177" s="36"/>
      <c r="KWV177" s="36"/>
      <c r="KWW177" s="36"/>
      <c r="KWX177" s="36"/>
      <c r="KWY177" s="36"/>
      <c r="KWZ177" s="36"/>
      <c r="KXA177" s="36"/>
      <c r="KXB177" s="36"/>
      <c r="KXC177" s="36"/>
      <c r="KXD177" s="36"/>
      <c r="KXE177" s="36"/>
      <c r="KXF177" s="36"/>
      <c r="KXG177" s="36"/>
      <c r="KXH177" s="36"/>
      <c r="KXI177" s="36"/>
      <c r="KXJ177" s="36"/>
      <c r="KXK177" s="36"/>
      <c r="KXL177" s="36"/>
      <c r="KXM177" s="36"/>
      <c r="KXN177" s="36"/>
      <c r="KXO177" s="36"/>
      <c r="KXP177" s="36"/>
      <c r="KXQ177" s="36"/>
      <c r="KXR177" s="36"/>
      <c r="KXS177" s="36"/>
      <c r="KXT177" s="36"/>
      <c r="KXU177" s="36"/>
      <c r="KXV177" s="36"/>
      <c r="KXW177" s="36"/>
      <c r="KXX177" s="36"/>
      <c r="KXY177" s="36"/>
      <c r="KXZ177" s="36"/>
      <c r="KYA177" s="36"/>
      <c r="KYB177" s="36"/>
      <c r="KYC177" s="36"/>
      <c r="KYD177" s="36"/>
      <c r="KYE177" s="36"/>
      <c r="KYF177" s="36"/>
      <c r="KYG177" s="36"/>
      <c r="KYH177" s="36"/>
      <c r="KYI177" s="36"/>
      <c r="KYJ177" s="36"/>
      <c r="KYK177" s="36"/>
      <c r="KYL177" s="36"/>
      <c r="KYM177" s="36"/>
      <c r="KYN177" s="36"/>
      <c r="KYO177" s="36"/>
      <c r="KYP177" s="36"/>
      <c r="KYQ177" s="36"/>
      <c r="KYR177" s="36"/>
      <c r="KYS177" s="36"/>
      <c r="KYT177" s="36"/>
      <c r="KYU177" s="36"/>
      <c r="KYV177" s="36"/>
      <c r="KYW177" s="36"/>
      <c r="KYX177" s="36"/>
      <c r="KYY177" s="36"/>
      <c r="KYZ177" s="36"/>
      <c r="KZA177" s="36"/>
      <c r="KZB177" s="36"/>
      <c r="KZC177" s="36"/>
      <c r="KZD177" s="36"/>
      <c r="KZE177" s="36"/>
      <c r="KZF177" s="36"/>
      <c r="KZG177" s="36"/>
      <c r="KZH177" s="36"/>
      <c r="KZI177" s="36"/>
      <c r="KZJ177" s="36"/>
      <c r="KZK177" s="36"/>
      <c r="KZL177" s="36"/>
      <c r="KZM177" s="36"/>
      <c r="KZN177" s="36"/>
      <c r="KZO177" s="36"/>
      <c r="KZP177" s="36"/>
      <c r="KZQ177" s="36"/>
      <c r="KZR177" s="36"/>
      <c r="KZS177" s="36"/>
      <c r="KZT177" s="36"/>
      <c r="KZU177" s="36"/>
      <c r="KZV177" s="36"/>
      <c r="KZW177" s="36"/>
      <c r="KZX177" s="36"/>
      <c r="KZY177" s="36"/>
      <c r="KZZ177" s="36"/>
      <c r="LAA177" s="36"/>
      <c r="LAB177" s="36"/>
      <c r="LAC177" s="36"/>
      <c r="LAD177" s="36"/>
      <c r="LAE177" s="36"/>
      <c r="LAF177" s="36"/>
      <c r="LAG177" s="36"/>
      <c r="LAH177" s="36"/>
      <c r="LAI177" s="36"/>
      <c r="LAJ177" s="36"/>
      <c r="LAK177" s="36"/>
      <c r="LAL177" s="36"/>
      <c r="LAM177" s="36"/>
      <c r="LAN177" s="36"/>
      <c r="LAO177" s="36"/>
      <c r="LAP177" s="36"/>
      <c r="LAQ177" s="36"/>
      <c r="LAR177" s="36"/>
      <c r="LAS177" s="36"/>
      <c r="LAT177" s="36"/>
      <c r="LAU177" s="36"/>
      <c r="LAV177" s="36"/>
      <c r="LAW177" s="36"/>
      <c r="LAX177" s="36"/>
      <c r="LAY177" s="36"/>
      <c r="LAZ177" s="36"/>
      <c r="LBA177" s="36"/>
      <c r="LBB177" s="36"/>
      <c r="LBC177" s="36"/>
      <c r="LBD177" s="36"/>
      <c r="LBE177" s="36"/>
      <c r="LBF177" s="36"/>
      <c r="LBG177" s="36"/>
      <c r="LBH177" s="36"/>
      <c r="LBI177" s="36"/>
      <c r="LBJ177" s="36"/>
      <c r="LBK177" s="36"/>
      <c r="LBL177" s="36"/>
      <c r="LBM177" s="36"/>
      <c r="LBN177" s="36"/>
      <c r="LBO177" s="36"/>
      <c r="LBP177" s="36"/>
      <c r="LBQ177" s="36"/>
      <c r="LBR177" s="36"/>
      <c r="LBS177" s="36"/>
      <c r="LBT177" s="36"/>
      <c r="LBU177" s="36"/>
      <c r="LBV177" s="36"/>
      <c r="LBW177" s="36"/>
      <c r="LBX177" s="36"/>
      <c r="LBY177" s="36"/>
      <c r="LBZ177" s="36"/>
      <c r="LCA177" s="36"/>
      <c r="LCB177" s="36"/>
      <c r="LCC177" s="36"/>
      <c r="LCD177" s="36"/>
      <c r="LCE177" s="36"/>
      <c r="LCF177" s="36"/>
      <c r="LCG177" s="36"/>
      <c r="LCH177" s="36"/>
      <c r="LCI177" s="36"/>
      <c r="LCJ177" s="36"/>
      <c r="LCK177" s="36"/>
      <c r="LCL177" s="36"/>
      <c r="LCM177" s="36"/>
      <c r="LCN177" s="36"/>
      <c r="LCO177" s="36"/>
      <c r="LCP177" s="36"/>
      <c r="LCQ177" s="36"/>
      <c r="LCR177" s="36"/>
      <c r="LCS177" s="36"/>
      <c r="LCT177" s="36"/>
      <c r="LCU177" s="36"/>
      <c r="LCV177" s="36"/>
      <c r="LCW177" s="36"/>
      <c r="LCX177" s="36"/>
      <c r="LCY177" s="36"/>
      <c r="LCZ177" s="36"/>
      <c r="LDA177" s="36"/>
      <c r="LDB177" s="36"/>
      <c r="LDC177" s="36"/>
      <c r="LDD177" s="36"/>
      <c r="LDE177" s="36"/>
      <c r="LDF177" s="36"/>
      <c r="LDG177" s="36"/>
      <c r="LDH177" s="36"/>
      <c r="LDI177" s="36"/>
      <c r="LDJ177" s="36"/>
      <c r="LDK177" s="36"/>
      <c r="LDL177" s="36"/>
      <c r="LDM177" s="36"/>
      <c r="LDN177" s="36"/>
      <c r="LDO177" s="36"/>
      <c r="LDP177" s="36"/>
      <c r="LDQ177" s="36"/>
      <c r="LDR177" s="36"/>
      <c r="LDS177" s="36"/>
      <c r="LDT177" s="36"/>
      <c r="LDU177" s="36"/>
      <c r="LDV177" s="36"/>
      <c r="LDW177" s="36"/>
      <c r="LDX177" s="36"/>
      <c r="LDY177" s="36"/>
      <c r="LDZ177" s="36"/>
      <c r="LEA177" s="36"/>
      <c r="LEB177" s="36"/>
      <c r="LEC177" s="36"/>
      <c r="LED177" s="36"/>
      <c r="LEE177" s="36"/>
      <c r="LEF177" s="36"/>
      <c r="LEG177" s="36"/>
      <c r="LEH177" s="36"/>
      <c r="LEI177" s="36"/>
      <c r="LEJ177" s="36"/>
      <c r="LEK177" s="36"/>
      <c r="LEL177" s="36"/>
      <c r="LEM177" s="36"/>
      <c r="LEN177" s="36"/>
      <c r="LEO177" s="36"/>
      <c r="LEP177" s="36"/>
      <c r="LEQ177" s="36"/>
      <c r="LER177" s="36"/>
      <c r="LES177" s="36"/>
      <c r="LET177" s="36"/>
      <c r="LEU177" s="36"/>
      <c r="LEV177" s="36"/>
      <c r="LEW177" s="36"/>
      <c r="LEX177" s="36"/>
      <c r="LEY177" s="36"/>
      <c r="LEZ177" s="36"/>
      <c r="LFA177" s="36"/>
      <c r="LFB177" s="36"/>
      <c r="LFC177" s="36"/>
      <c r="LFD177" s="36"/>
      <c r="LFE177" s="36"/>
      <c r="LFF177" s="36"/>
      <c r="LFG177" s="36"/>
      <c r="LFH177" s="36"/>
      <c r="LFI177" s="36"/>
      <c r="LFJ177" s="36"/>
      <c r="LFK177" s="36"/>
      <c r="LFL177" s="36"/>
      <c r="LFM177" s="36"/>
      <c r="LFN177" s="36"/>
      <c r="LFO177" s="36"/>
      <c r="LFP177" s="36"/>
      <c r="LFQ177" s="36"/>
      <c r="LFR177" s="36"/>
      <c r="LFS177" s="36"/>
      <c r="LFT177" s="36"/>
      <c r="LFU177" s="36"/>
      <c r="LFV177" s="36"/>
      <c r="LFW177" s="36"/>
      <c r="LFX177" s="36"/>
      <c r="LFY177" s="36"/>
      <c r="LFZ177" s="36"/>
      <c r="LGA177" s="36"/>
      <c r="LGB177" s="36"/>
      <c r="LGC177" s="36"/>
      <c r="LGD177" s="36"/>
      <c r="LGE177" s="36"/>
      <c r="LGF177" s="36"/>
      <c r="LGG177" s="36"/>
      <c r="LGH177" s="36"/>
      <c r="LGI177" s="36"/>
      <c r="LGJ177" s="36"/>
      <c r="LGK177" s="36"/>
      <c r="LGL177" s="36"/>
      <c r="LGM177" s="36"/>
      <c r="LGN177" s="36"/>
      <c r="LGO177" s="36"/>
      <c r="LGP177" s="36"/>
      <c r="LGQ177" s="36"/>
      <c r="LGR177" s="36"/>
      <c r="LGS177" s="36"/>
      <c r="LGT177" s="36"/>
      <c r="LGU177" s="36"/>
      <c r="LGV177" s="36"/>
      <c r="LGW177" s="36"/>
      <c r="LGX177" s="36"/>
      <c r="LGY177" s="36"/>
      <c r="LGZ177" s="36"/>
      <c r="LHA177" s="36"/>
      <c r="LHB177" s="36"/>
      <c r="LHC177" s="36"/>
      <c r="LHD177" s="36"/>
      <c r="LHE177" s="36"/>
      <c r="LHF177" s="36"/>
      <c r="LHG177" s="36"/>
      <c r="LHH177" s="36"/>
      <c r="LHI177" s="36"/>
      <c r="LHJ177" s="36"/>
      <c r="LHK177" s="36"/>
      <c r="LHL177" s="36"/>
      <c r="LHM177" s="36"/>
      <c r="LHN177" s="36"/>
      <c r="LHO177" s="36"/>
      <c r="LHP177" s="36"/>
      <c r="LHQ177" s="36"/>
      <c r="LHR177" s="36"/>
      <c r="LHS177" s="36"/>
      <c r="LHT177" s="36"/>
      <c r="LHU177" s="36"/>
      <c r="LHV177" s="36"/>
      <c r="LHW177" s="36"/>
      <c r="LHX177" s="36"/>
      <c r="LHY177" s="36"/>
      <c r="LHZ177" s="36"/>
      <c r="LIA177" s="36"/>
      <c r="LIB177" s="36"/>
      <c r="LIC177" s="36"/>
      <c r="LID177" s="36"/>
      <c r="LIE177" s="36"/>
      <c r="LIF177" s="36"/>
      <c r="LIG177" s="36"/>
      <c r="LIH177" s="36"/>
      <c r="LII177" s="36"/>
      <c r="LIJ177" s="36"/>
      <c r="LIK177" s="36"/>
      <c r="LIL177" s="36"/>
      <c r="LIM177" s="36"/>
      <c r="LIN177" s="36"/>
      <c r="LIO177" s="36"/>
      <c r="LIP177" s="36"/>
      <c r="LIQ177" s="36"/>
      <c r="LIR177" s="36"/>
      <c r="LIS177" s="36"/>
      <c r="LIT177" s="36"/>
      <c r="LIU177" s="36"/>
      <c r="LIV177" s="36"/>
      <c r="LIW177" s="36"/>
      <c r="LIX177" s="36"/>
      <c r="LIY177" s="36"/>
      <c r="LIZ177" s="36"/>
      <c r="LJA177" s="36"/>
      <c r="LJB177" s="36"/>
      <c r="LJC177" s="36"/>
      <c r="LJD177" s="36"/>
      <c r="LJE177" s="36"/>
      <c r="LJF177" s="36"/>
      <c r="LJG177" s="36"/>
      <c r="LJH177" s="36"/>
      <c r="LJI177" s="36"/>
      <c r="LJJ177" s="36"/>
      <c r="LJK177" s="36"/>
      <c r="LJL177" s="36"/>
      <c r="LJM177" s="36"/>
      <c r="LJN177" s="36"/>
      <c r="LJO177" s="36"/>
      <c r="LJP177" s="36"/>
      <c r="LJQ177" s="36"/>
      <c r="LJR177" s="36"/>
      <c r="LJS177" s="36"/>
      <c r="LJT177" s="36"/>
      <c r="LJU177" s="36"/>
      <c r="LJV177" s="36"/>
      <c r="LJW177" s="36"/>
      <c r="LJX177" s="36"/>
      <c r="LJY177" s="36"/>
      <c r="LJZ177" s="36"/>
      <c r="LKA177" s="36"/>
      <c r="LKB177" s="36"/>
      <c r="LKC177" s="36"/>
      <c r="LKD177" s="36"/>
      <c r="LKE177" s="36"/>
      <c r="LKF177" s="36"/>
      <c r="LKG177" s="36"/>
      <c r="LKH177" s="36"/>
      <c r="LKI177" s="36"/>
      <c r="LKJ177" s="36"/>
      <c r="LKK177" s="36"/>
      <c r="LKL177" s="36"/>
      <c r="LKM177" s="36"/>
      <c r="LKN177" s="36"/>
      <c r="LKO177" s="36"/>
      <c r="LKP177" s="36"/>
      <c r="LKQ177" s="36"/>
      <c r="LKR177" s="36"/>
      <c r="LKS177" s="36"/>
      <c r="LKT177" s="36"/>
      <c r="LKU177" s="36"/>
      <c r="LKV177" s="36"/>
      <c r="LKW177" s="36"/>
      <c r="LKX177" s="36"/>
      <c r="LKY177" s="36"/>
      <c r="LKZ177" s="36"/>
      <c r="LLA177" s="36"/>
      <c r="LLB177" s="36"/>
      <c r="LLC177" s="36"/>
      <c r="LLD177" s="36"/>
      <c r="LLE177" s="36"/>
      <c r="LLF177" s="36"/>
      <c r="LLG177" s="36"/>
      <c r="LLH177" s="36"/>
      <c r="LLI177" s="36"/>
      <c r="LLJ177" s="36"/>
      <c r="LLK177" s="36"/>
      <c r="LLL177" s="36"/>
      <c r="LLM177" s="36"/>
      <c r="LLN177" s="36"/>
      <c r="LLO177" s="36"/>
      <c r="LLP177" s="36"/>
      <c r="LLQ177" s="36"/>
      <c r="LLR177" s="36"/>
      <c r="LLS177" s="36"/>
      <c r="LLT177" s="36"/>
      <c r="LLU177" s="36"/>
      <c r="LLV177" s="36"/>
      <c r="LLW177" s="36"/>
      <c r="LLX177" s="36"/>
      <c r="LLY177" s="36"/>
      <c r="LLZ177" s="36"/>
      <c r="LMA177" s="36"/>
      <c r="LMB177" s="36"/>
      <c r="LMC177" s="36"/>
      <c r="LMD177" s="36"/>
      <c r="LME177" s="36"/>
      <c r="LMF177" s="36"/>
      <c r="LMG177" s="36"/>
      <c r="LMH177" s="36"/>
      <c r="LMI177" s="36"/>
      <c r="LMJ177" s="36"/>
      <c r="LMK177" s="36"/>
      <c r="LML177" s="36"/>
      <c r="LMM177" s="36"/>
      <c r="LMN177" s="36"/>
      <c r="LMO177" s="36"/>
      <c r="LMP177" s="36"/>
      <c r="LMQ177" s="36"/>
      <c r="LMR177" s="36"/>
      <c r="LMS177" s="36"/>
      <c r="LMT177" s="36"/>
      <c r="LMU177" s="36"/>
      <c r="LMV177" s="36"/>
      <c r="LMW177" s="36"/>
      <c r="LMX177" s="36"/>
      <c r="LMY177" s="36"/>
      <c r="LMZ177" s="36"/>
      <c r="LNA177" s="36"/>
      <c r="LNB177" s="36"/>
      <c r="LNC177" s="36"/>
      <c r="LND177" s="36"/>
      <c r="LNE177" s="36"/>
      <c r="LNF177" s="36"/>
      <c r="LNG177" s="36"/>
      <c r="LNH177" s="36"/>
      <c r="LNI177" s="36"/>
      <c r="LNJ177" s="36"/>
      <c r="LNK177" s="36"/>
      <c r="LNL177" s="36"/>
      <c r="LNM177" s="36"/>
      <c r="LNN177" s="36"/>
      <c r="LNO177" s="36"/>
      <c r="LNP177" s="36"/>
      <c r="LNQ177" s="36"/>
      <c r="LNR177" s="36"/>
      <c r="LNS177" s="36"/>
      <c r="LNT177" s="36"/>
      <c r="LNU177" s="36"/>
      <c r="LNV177" s="36"/>
      <c r="LNW177" s="36"/>
      <c r="LNX177" s="36"/>
      <c r="LNY177" s="36"/>
      <c r="LNZ177" s="36"/>
      <c r="LOA177" s="36"/>
      <c r="LOB177" s="36"/>
      <c r="LOC177" s="36"/>
      <c r="LOD177" s="36"/>
      <c r="LOE177" s="36"/>
      <c r="LOF177" s="36"/>
      <c r="LOG177" s="36"/>
      <c r="LOH177" s="36"/>
      <c r="LOI177" s="36"/>
      <c r="LOJ177" s="36"/>
      <c r="LOK177" s="36"/>
      <c r="LOL177" s="36"/>
      <c r="LOM177" s="36"/>
      <c r="LON177" s="36"/>
      <c r="LOO177" s="36"/>
      <c r="LOP177" s="36"/>
      <c r="LOQ177" s="36"/>
      <c r="LOR177" s="36"/>
      <c r="LOS177" s="36"/>
      <c r="LOT177" s="36"/>
      <c r="LOU177" s="36"/>
      <c r="LOV177" s="36"/>
      <c r="LOW177" s="36"/>
      <c r="LOX177" s="36"/>
      <c r="LOY177" s="36"/>
      <c r="LOZ177" s="36"/>
      <c r="LPA177" s="36"/>
      <c r="LPB177" s="36"/>
      <c r="LPC177" s="36"/>
      <c r="LPD177" s="36"/>
      <c r="LPE177" s="36"/>
      <c r="LPF177" s="36"/>
      <c r="LPG177" s="36"/>
      <c r="LPH177" s="36"/>
      <c r="LPI177" s="36"/>
      <c r="LPJ177" s="36"/>
      <c r="LPK177" s="36"/>
      <c r="LPL177" s="36"/>
      <c r="LPM177" s="36"/>
      <c r="LPN177" s="36"/>
      <c r="LPO177" s="36"/>
      <c r="LPP177" s="36"/>
      <c r="LPQ177" s="36"/>
      <c r="LPR177" s="36"/>
      <c r="LPS177" s="36"/>
      <c r="LPT177" s="36"/>
      <c r="LPU177" s="36"/>
      <c r="LPV177" s="36"/>
      <c r="LPW177" s="36"/>
      <c r="LPX177" s="36"/>
      <c r="LPY177" s="36"/>
      <c r="LPZ177" s="36"/>
      <c r="LQA177" s="36"/>
      <c r="LQB177" s="36"/>
      <c r="LQC177" s="36"/>
      <c r="LQD177" s="36"/>
      <c r="LQE177" s="36"/>
      <c r="LQF177" s="36"/>
      <c r="LQG177" s="36"/>
      <c r="LQH177" s="36"/>
      <c r="LQI177" s="36"/>
      <c r="LQJ177" s="36"/>
      <c r="LQK177" s="36"/>
      <c r="LQL177" s="36"/>
      <c r="LQM177" s="36"/>
      <c r="LQN177" s="36"/>
      <c r="LQO177" s="36"/>
      <c r="LQP177" s="36"/>
      <c r="LQQ177" s="36"/>
      <c r="LQR177" s="36"/>
      <c r="LQS177" s="36"/>
      <c r="LQT177" s="36"/>
      <c r="LQU177" s="36"/>
      <c r="LQV177" s="36"/>
      <c r="LQW177" s="36"/>
      <c r="LQX177" s="36"/>
      <c r="LQY177" s="36"/>
      <c r="LQZ177" s="36"/>
      <c r="LRA177" s="36"/>
      <c r="LRB177" s="36"/>
      <c r="LRC177" s="36"/>
      <c r="LRD177" s="36"/>
      <c r="LRE177" s="36"/>
      <c r="LRF177" s="36"/>
      <c r="LRG177" s="36"/>
      <c r="LRH177" s="36"/>
      <c r="LRI177" s="36"/>
      <c r="LRJ177" s="36"/>
      <c r="LRK177" s="36"/>
      <c r="LRL177" s="36"/>
      <c r="LRM177" s="36"/>
      <c r="LRN177" s="36"/>
      <c r="LRO177" s="36"/>
      <c r="LRP177" s="36"/>
      <c r="LRQ177" s="36"/>
      <c r="LRR177" s="36"/>
      <c r="LRS177" s="36"/>
      <c r="LRT177" s="36"/>
      <c r="LRU177" s="36"/>
      <c r="LRV177" s="36"/>
      <c r="LRW177" s="36"/>
      <c r="LRX177" s="36"/>
      <c r="LRY177" s="36"/>
      <c r="LRZ177" s="36"/>
      <c r="LSA177" s="36"/>
      <c r="LSB177" s="36"/>
      <c r="LSC177" s="36"/>
      <c r="LSD177" s="36"/>
      <c r="LSE177" s="36"/>
      <c r="LSF177" s="36"/>
      <c r="LSG177" s="36"/>
      <c r="LSH177" s="36"/>
      <c r="LSI177" s="36"/>
      <c r="LSJ177" s="36"/>
      <c r="LSK177" s="36"/>
      <c r="LSL177" s="36"/>
      <c r="LSM177" s="36"/>
      <c r="LSN177" s="36"/>
      <c r="LSO177" s="36"/>
      <c r="LSP177" s="36"/>
      <c r="LSQ177" s="36"/>
      <c r="LSR177" s="36"/>
      <c r="LSS177" s="36"/>
      <c r="LST177" s="36"/>
      <c r="LSU177" s="36"/>
      <c r="LSV177" s="36"/>
      <c r="LSW177" s="36"/>
      <c r="LSX177" s="36"/>
      <c r="LSY177" s="36"/>
      <c r="LSZ177" s="36"/>
      <c r="LTA177" s="36"/>
      <c r="LTB177" s="36"/>
      <c r="LTC177" s="36"/>
      <c r="LTD177" s="36"/>
      <c r="LTE177" s="36"/>
      <c r="LTF177" s="36"/>
      <c r="LTG177" s="36"/>
      <c r="LTH177" s="36"/>
      <c r="LTI177" s="36"/>
      <c r="LTJ177" s="36"/>
      <c r="LTK177" s="36"/>
      <c r="LTL177" s="36"/>
      <c r="LTM177" s="36"/>
      <c r="LTN177" s="36"/>
      <c r="LTO177" s="36"/>
      <c r="LTP177" s="36"/>
      <c r="LTQ177" s="36"/>
      <c r="LTR177" s="36"/>
      <c r="LTS177" s="36"/>
      <c r="LTT177" s="36"/>
      <c r="LTU177" s="36"/>
      <c r="LTV177" s="36"/>
      <c r="LTW177" s="36"/>
      <c r="LTX177" s="36"/>
      <c r="LTY177" s="36"/>
      <c r="LTZ177" s="36"/>
      <c r="LUA177" s="36"/>
      <c r="LUB177" s="36"/>
      <c r="LUC177" s="36"/>
      <c r="LUD177" s="36"/>
      <c r="LUE177" s="36"/>
      <c r="LUF177" s="36"/>
      <c r="LUG177" s="36"/>
      <c r="LUH177" s="36"/>
      <c r="LUI177" s="36"/>
      <c r="LUJ177" s="36"/>
      <c r="LUK177" s="36"/>
      <c r="LUL177" s="36"/>
      <c r="LUM177" s="36"/>
      <c r="LUN177" s="36"/>
      <c r="LUO177" s="36"/>
      <c r="LUP177" s="36"/>
      <c r="LUQ177" s="36"/>
      <c r="LUR177" s="36"/>
      <c r="LUS177" s="36"/>
      <c r="LUT177" s="36"/>
      <c r="LUU177" s="36"/>
      <c r="LUV177" s="36"/>
      <c r="LUW177" s="36"/>
      <c r="LUX177" s="36"/>
      <c r="LUY177" s="36"/>
      <c r="LUZ177" s="36"/>
      <c r="LVA177" s="36"/>
      <c r="LVB177" s="36"/>
      <c r="LVC177" s="36"/>
      <c r="LVD177" s="36"/>
      <c r="LVE177" s="36"/>
      <c r="LVF177" s="36"/>
      <c r="LVG177" s="36"/>
      <c r="LVH177" s="36"/>
      <c r="LVI177" s="36"/>
      <c r="LVJ177" s="36"/>
      <c r="LVK177" s="36"/>
      <c r="LVL177" s="36"/>
      <c r="LVM177" s="36"/>
      <c r="LVN177" s="36"/>
      <c r="LVO177" s="36"/>
      <c r="LVP177" s="36"/>
      <c r="LVQ177" s="36"/>
      <c r="LVR177" s="36"/>
      <c r="LVS177" s="36"/>
      <c r="LVT177" s="36"/>
      <c r="LVU177" s="36"/>
      <c r="LVV177" s="36"/>
      <c r="LVW177" s="36"/>
      <c r="LVX177" s="36"/>
      <c r="LVY177" s="36"/>
      <c r="LVZ177" s="36"/>
      <c r="LWA177" s="36"/>
      <c r="LWB177" s="36"/>
      <c r="LWC177" s="36"/>
      <c r="LWD177" s="36"/>
      <c r="LWE177" s="36"/>
      <c r="LWF177" s="36"/>
      <c r="LWG177" s="36"/>
      <c r="LWH177" s="36"/>
      <c r="LWI177" s="36"/>
      <c r="LWJ177" s="36"/>
      <c r="LWK177" s="36"/>
      <c r="LWL177" s="36"/>
      <c r="LWM177" s="36"/>
      <c r="LWN177" s="36"/>
      <c r="LWO177" s="36"/>
      <c r="LWP177" s="36"/>
      <c r="LWQ177" s="36"/>
      <c r="LWR177" s="36"/>
      <c r="LWS177" s="36"/>
      <c r="LWT177" s="36"/>
      <c r="LWU177" s="36"/>
      <c r="LWV177" s="36"/>
      <c r="LWW177" s="36"/>
      <c r="LWX177" s="36"/>
      <c r="LWY177" s="36"/>
      <c r="LWZ177" s="36"/>
      <c r="LXA177" s="36"/>
      <c r="LXB177" s="36"/>
      <c r="LXC177" s="36"/>
      <c r="LXD177" s="36"/>
      <c r="LXE177" s="36"/>
      <c r="LXF177" s="36"/>
      <c r="LXG177" s="36"/>
      <c r="LXH177" s="36"/>
      <c r="LXI177" s="36"/>
      <c r="LXJ177" s="36"/>
      <c r="LXK177" s="36"/>
      <c r="LXL177" s="36"/>
      <c r="LXM177" s="36"/>
      <c r="LXN177" s="36"/>
      <c r="LXO177" s="36"/>
      <c r="LXP177" s="36"/>
      <c r="LXQ177" s="36"/>
      <c r="LXR177" s="36"/>
      <c r="LXS177" s="36"/>
      <c r="LXT177" s="36"/>
      <c r="LXU177" s="36"/>
      <c r="LXV177" s="36"/>
      <c r="LXW177" s="36"/>
      <c r="LXX177" s="36"/>
      <c r="LXY177" s="36"/>
      <c r="LXZ177" s="36"/>
      <c r="LYA177" s="36"/>
      <c r="LYB177" s="36"/>
      <c r="LYC177" s="36"/>
      <c r="LYD177" s="36"/>
      <c r="LYE177" s="36"/>
      <c r="LYF177" s="36"/>
      <c r="LYG177" s="36"/>
      <c r="LYH177" s="36"/>
      <c r="LYI177" s="36"/>
      <c r="LYJ177" s="36"/>
      <c r="LYK177" s="36"/>
      <c r="LYL177" s="36"/>
      <c r="LYM177" s="36"/>
      <c r="LYN177" s="36"/>
      <c r="LYO177" s="36"/>
      <c r="LYP177" s="36"/>
      <c r="LYQ177" s="36"/>
      <c r="LYR177" s="36"/>
      <c r="LYS177" s="36"/>
      <c r="LYT177" s="36"/>
      <c r="LYU177" s="36"/>
      <c r="LYV177" s="36"/>
      <c r="LYW177" s="36"/>
      <c r="LYX177" s="36"/>
      <c r="LYY177" s="36"/>
      <c r="LYZ177" s="36"/>
      <c r="LZA177" s="36"/>
      <c r="LZB177" s="36"/>
      <c r="LZC177" s="36"/>
      <c r="LZD177" s="36"/>
      <c r="LZE177" s="36"/>
      <c r="LZF177" s="36"/>
      <c r="LZG177" s="36"/>
      <c r="LZH177" s="36"/>
      <c r="LZI177" s="36"/>
      <c r="LZJ177" s="36"/>
      <c r="LZK177" s="36"/>
      <c r="LZL177" s="36"/>
      <c r="LZM177" s="36"/>
      <c r="LZN177" s="36"/>
      <c r="LZO177" s="36"/>
      <c r="LZP177" s="36"/>
      <c r="LZQ177" s="36"/>
      <c r="LZR177" s="36"/>
      <c r="LZS177" s="36"/>
      <c r="LZT177" s="36"/>
      <c r="LZU177" s="36"/>
      <c r="LZV177" s="36"/>
      <c r="LZW177" s="36"/>
      <c r="LZX177" s="36"/>
      <c r="LZY177" s="36"/>
      <c r="LZZ177" s="36"/>
      <c r="MAA177" s="36"/>
      <c r="MAB177" s="36"/>
      <c r="MAC177" s="36"/>
      <c r="MAD177" s="36"/>
      <c r="MAE177" s="36"/>
      <c r="MAF177" s="36"/>
      <c r="MAG177" s="36"/>
      <c r="MAH177" s="36"/>
      <c r="MAI177" s="36"/>
      <c r="MAJ177" s="36"/>
      <c r="MAK177" s="36"/>
      <c r="MAL177" s="36"/>
      <c r="MAM177" s="36"/>
      <c r="MAN177" s="36"/>
      <c r="MAO177" s="36"/>
      <c r="MAP177" s="36"/>
      <c r="MAQ177" s="36"/>
      <c r="MAR177" s="36"/>
      <c r="MAS177" s="36"/>
      <c r="MAT177" s="36"/>
      <c r="MAU177" s="36"/>
      <c r="MAV177" s="36"/>
      <c r="MAW177" s="36"/>
      <c r="MAX177" s="36"/>
      <c r="MAY177" s="36"/>
      <c r="MAZ177" s="36"/>
      <c r="MBA177" s="36"/>
      <c r="MBB177" s="36"/>
      <c r="MBC177" s="36"/>
      <c r="MBD177" s="36"/>
      <c r="MBE177" s="36"/>
      <c r="MBF177" s="36"/>
      <c r="MBG177" s="36"/>
      <c r="MBH177" s="36"/>
      <c r="MBI177" s="36"/>
      <c r="MBJ177" s="36"/>
      <c r="MBK177" s="36"/>
      <c r="MBL177" s="36"/>
      <c r="MBM177" s="36"/>
      <c r="MBN177" s="36"/>
      <c r="MBO177" s="36"/>
      <c r="MBP177" s="36"/>
      <c r="MBQ177" s="36"/>
      <c r="MBR177" s="36"/>
      <c r="MBS177" s="36"/>
      <c r="MBT177" s="36"/>
      <c r="MBU177" s="36"/>
      <c r="MBV177" s="36"/>
      <c r="MBW177" s="36"/>
      <c r="MBX177" s="36"/>
      <c r="MBY177" s="36"/>
      <c r="MBZ177" s="36"/>
      <c r="MCA177" s="36"/>
      <c r="MCB177" s="36"/>
      <c r="MCC177" s="36"/>
      <c r="MCD177" s="36"/>
      <c r="MCE177" s="36"/>
      <c r="MCF177" s="36"/>
      <c r="MCG177" s="36"/>
      <c r="MCH177" s="36"/>
      <c r="MCI177" s="36"/>
      <c r="MCJ177" s="36"/>
      <c r="MCK177" s="36"/>
      <c r="MCL177" s="36"/>
      <c r="MCM177" s="36"/>
      <c r="MCN177" s="36"/>
      <c r="MCO177" s="36"/>
      <c r="MCP177" s="36"/>
      <c r="MCQ177" s="36"/>
      <c r="MCR177" s="36"/>
      <c r="MCS177" s="36"/>
      <c r="MCT177" s="36"/>
      <c r="MCU177" s="36"/>
      <c r="MCV177" s="36"/>
      <c r="MCW177" s="36"/>
      <c r="MCX177" s="36"/>
      <c r="MCY177" s="36"/>
      <c r="MCZ177" s="36"/>
      <c r="MDA177" s="36"/>
      <c r="MDB177" s="36"/>
      <c r="MDC177" s="36"/>
      <c r="MDD177" s="36"/>
      <c r="MDE177" s="36"/>
      <c r="MDF177" s="36"/>
      <c r="MDG177" s="36"/>
      <c r="MDH177" s="36"/>
      <c r="MDI177" s="36"/>
      <c r="MDJ177" s="36"/>
      <c r="MDK177" s="36"/>
      <c r="MDL177" s="36"/>
      <c r="MDM177" s="36"/>
      <c r="MDN177" s="36"/>
      <c r="MDO177" s="36"/>
      <c r="MDP177" s="36"/>
      <c r="MDQ177" s="36"/>
      <c r="MDR177" s="36"/>
      <c r="MDS177" s="36"/>
      <c r="MDT177" s="36"/>
      <c r="MDU177" s="36"/>
      <c r="MDV177" s="36"/>
      <c r="MDW177" s="36"/>
      <c r="MDX177" s="36"/>
      <c r="MDY177" s="36"/>
      <c r="MDZ177" s="36"/>
      <c r="MEA177" s="36"/>
      <c r="MEB177" s="36"/>
      <c r="MEC177" s="36"/>
      <c r="MED177" s="36"/>
      <c r="MEE177" s="36"/>
      <c r="MEF177" s="36"/>
      <c r="MEG177" s="36"/>
      <c r="MEH177" s="36"/>
      <c r="MEI177" s="36"/>
      <c r="MEJ177" s="36"/>
      <c r="MEK177" s="36"/>
      <c r="MEL177" s="36"/>
      <c r="MEM177" s="36"/>
      <c r="MEN177" s="36"/>
      <c r="MEO177" s="36"/>
      <c r="MEP177" s="36"/>
      <c r="MEQ177" s="36"/>
      <c r="MER177" s="36"/>
      <c r="MES177" s="36"/>
      <c r="MET177" s="36"/>
      <c r="MEU177" s="36"/>
      <c r="MEV177" s="36"/>
      <c r="MEW177" s="36"/>
      <c r="MEX177" s="36"/>
      <c r="MEY177" s="36"/>
      <c r="MEZ177" s="36"/>
      <c r="MFA177" s="36"/>
      <c r="MFB177" s="36"/>
      <c r="MFC177" s="36"/>
      <c r="MFD177" s="36"/>
      <c r="MFE177" s="36"/>
      <c r="MFF177" s="36"/>
      <c r="MFG177" s="36"/>
      <c r="MFH177" s="36"/>
      <c r="MFI177" s="36"/>
      <c r="MFJ177" s="36"/>
      <c r="MFK177" s="36"/>
      <c r="MFL177" s="36"/>
      <c r="MFM177" s="36"/>
      <c r="MFN177" s="36"/>
      <c r="MFO177" s="36"/>
      <c r="MFP177" s="36"/>
      <c r="MFQ177" s="36"/>
      <c r="MFR177" s="36"/>
      <c r="MFS177" s="36"/>
      <c r="MFT177" s="36"/>
      <c r="MFU177" s="36"/>
      <c r="MFV177" s="36"/>
      <c r="MFW177" s="36"/>
      <c r="MFX177" s="36"/>
      <c r="MFY177" s="36"/>
      <c r="MFZ177" s="36"/>
      <c r="MGA177" s="36"/>
      <c r="MGB177" s="36"/>
      <c r="MGC177" s="36"/>
      <c r="MGD177" s="36"/>
      <c r="MGE177" s="36"/>
      <c r="MGF177" s="36"/>
      <c r="MGG177" s="36"/>
      <c r="MGH177" s="36"/>
      <c r="MGI177" s="36"/>
      <c r="MGJ177" s="36"/>
      <c r="MGK177" s="36"/>
      <c r="MGL177" s="36"/>
      <c r="MGM177" s="36"/>
      <c r="MGN177" s="36"/>
      <c r="MGO177" s="36"/>
      <c r="MGP177" s="36"/>
      <c r="MGQ177" s="36"/>
      <c r="MGR177" s="36"/>
      <c r="MGS177" s="36"/>
      <c r="MGT177" s="36"/>
      <c r="MGU177" s="36"/>
      <c r="MGV177" s="36"/>
      <c r="MGW177" s="36"/>
      <c r="MGX177" s="36"/>
      <c r="MGY177" s="36"/>
      <c r="MGZ177" s="36"/>
      <c r="MHA177" s="36"/>
      <c r="MHB177" s="36"/>
      <c r="MHC177" s="36"/>
      <c r="MHD177" s="36"/>
      <c r="MHE177" s="36"/>
      <c r="MHF177" s="36"/>
      <c r="MHG177" s="36"/>
      <c r="MHH177" s="36"/>
      <c r="MHI177" s="36"/>
      <c r="MHJ177" s="36"/>
      <c r="MHK177" s="36"/>
      <c r="MHL177" s="36"/>
      <c r="MHM177" s="36"/>
      <c r="MHN177" s="36"/>
      <c r="MHO177" s="36"/>
      <c r="MHP177" s="36"/>
      <c r="MHQ177" s="36"/>
      <c r="MHR177" s="36"/>
      <c r="MHS177" s="36"/>
      <c r="MHT177" s="36"/>
      <c r="MHU177" s="36"/>
      <c r="MHV177" s="36"/>
      <c r="MHW177" s="36"/>
      <c r="MHX177" s="36"/>
      <c r="MHY177" s="36"/>
      <c r="MHZ177" s="36"/>
      <c r="MIA177" s="36"/>
      <c r="MIB177" s="36"/>
      <c r="MIC177" s="36"/>
      <c r="MID177" s="36"/>
      <c r="MIE177" s="36"/>
      <c r="MIF177" s="36"/>
      <c r="MIG177" s="36"/>
      <c r="MIH177" s="36"/>
      <c r="MII177" s="36"/>
      <c r="MIJ177" s="36"/>
      <c r="MIK177" s="36"/>
      <c r="MIL177" s="36"/>
      <c r="MIM177" s="36"/>
      <c r="MIN177" s="36"/>
      <c r="MIO177" s="36"/>
      <c r="MIP177" s="36"/>
      <c r="MIQ177" s="36"/>
      <c r="MIR177" s="36"/>
      <c r="MIS177" s="36"/>
      <c r="MIT177" s="36"/>
      <c r="MIU177" s="36"/>
      <c r="MIV177" s="36"/>
      <c r="MIW177" s="36"/>
      <c r="MIX177" s="36"/>
      <c r="MIY177" s="36"/>
      <c r="MIZ177" s="36"/>
      <c r="MJA177" s="36"/>
      <c r="MJB177" s="36"/>
      <c r="MJC177" s="36"/>
      <c r="MJD177" s="36"/>
      <c r="MJE177" s="36"/>
      <c r="MJF177" s="36"/>
      <c r="MJG177" s="36"/>
      <c r="MJH177" s="36"/>
      <c r="MJI177" s="36"/>
      <c r="MJJ177" s="36"/>
      <c r="MJK177" s="36"/>
      <c r="MJL177" s="36"/>
      <c r="MJM177" s="36"/>
      <c r="MJN177" s="36"/>
      <c r="MJO177" s="36"/>
      <c r="MJP177" s="36"/>
      <c r="MJQ177" s="36"/>
      <c r="MJR177" s="36"/>
      <c r="MJS177" s="36"/>
      <c r="MJT177" s="36"/>
      <c r="MJU177" s="36"/>
      <c r="MJV177" s="36"/>
      <c r="MJW177" s="36"/>
      <c r="MJX177" s="36"/>
      <c r="MJY177" s="36"/>
      <c r="MJZ177" s="36"/>
      <c r="MKA177" s="36"/>
      <c r="MKB177" s="36"/>
      <c r="MKC177" s="36"/>
      <c r="MKD177" s="36"/>
      <c r="MKE177" s="36"/>
      <c r="MKF177" s="36"/>
      <c r="MKG177" s="36"/>
      <c r="MKH177" s="36"/>
      <c r="MKI177" s="36"/>
      <c r="MKJ177" s="36"/>
      <c r="MKK177" s="36"/>
      <c r="MKL177" s="36"/>
      <c r="MKM177" s="36"/>
      <c r="MKN177" s="36"/>
      <c r="MKO177" s="36"/>
      <c r="MKP177" s="36"/>
      <c r="MKQ177" s="36"/>
      <c r="MKR177" s="36"/>
      <c r="MKS177" s="36"/>
      <c r="MKT177" s="36"/>
      <c r="MKU177" s="36"/>
      <c r="MKV177" s="36"/>
      <c r="MKW177" s="36"/>
      <c r="MKX177" s="36"/>
      <c r="MKY177" s="36"/>
      <c r="MKZ177" s="36"/>
      <c r="MLA177" s="36"/>
      <c r="MLB177" s="36"/>
      <c r="MLC177" s="36"/>
      <c r="MLD177" s="36"/>
      <c r="MLE177" s="36"/>
      <c r="MLF177" s="36"/>
      <c r="MLG177" s="36"/>
      <c r="MLH177" s="36"/>
      <c r="MLI177" s="36"/>
      <c r="MLJ177" s="36"/>
      <c r="MLK177" s="36"/>
      <c r="MLL177" s="36"/>
      <c r="MLM177" s="36"/>
      <c r="MLN177" s="36"/>
      <c r="MLO177" s="36"/>
      <c r="MLP177" s="36"/>
      <c r="MLQ177" s="36"/>
      <c r="MLR177" s="36"/>
      <c r="MLS177" s="36"/>
      <c r="MLT177" s="36"/>
      <c r="MLU177" s="36"/>
      <c r="MLV177" s="36"/>
      <c r="MLW177" s="36"/>
      <c r="MLX177" s="36"/>
      <c r="MLY177" s="36"/>
      <c r="MLZ177" s="36"/>
      <c r="MMA177" s="36"/>
      <c r="MMB177" s="36"/>
      <c r="MMC177" s="36"/>
      <c r="MMD177" s="36"/>
      <c r="MME177" s="36"/>
      <c r="MMF177" s="36"/>
      <c r="MMG177" s="36"/>
      <c r="MMH177" s="36"/>
      <c r="MMI177" s="36"/>
      <c r="MMJ177" s="36"/>
      <c r="MMK177" s="36"/>
      <c r="MML177" s="36"/>
      <c r="MMM177" s="36"/>
      <c r="MMN177" s="36"/>
      <c r="MMO177" s="36"/>
      <c r="MMP177" s="36"/>
      <c r="MMQ177" s="36"/>
      <c r="MMR177" s="36"/>
      <c r="MMS177" s="36"/>
      <c r="MMT177" s="36"/>
      <c r="MMU177" s="36"/>
      <c r="MMV177" s="36"/>
      <c r="MMW177" s="36"/>
      <c r="MMX177" s="36"/>
      <c r="MMY177" s="36"/>
      <c r="MMZ177" s="36"/>
      <c r="MNA177" s="36"/>
      <c r="MNB177" s="36"/>
      <c r="MNC177" s="36"/>
      <c r="MND177" s="36"/>
      <c r="MNE177" s="36"/>
      <c r="MNF177" s="36"/>
      <c r="MNG177" s="36"/>
      <c r="MNH177" s="36"/>
      <c r="MNI177" s="36"/>
      <c r="MNJ177" s="36"/>
      <c r="MNK177" s="36"/>
      <c r="MNL177" s="36"/>
      <c r="MNM177" s="36"/>
      <c r="MNN177" s="36"/>
      <c r="MNO177" s="36"/>
      <c r="MNP177" s="36"/>
      <c r="MNQ177" s="36"/>
      <c r="MNR177" s="36"/>
      <c r="MNS177" s="36"/>
      <c r="MNT177" s="36"/>
      <c r="MNU177" s="36"/>
      <c r="MNV177" s="36"/>
      <c r="MNW177" s="36"/>
      <c r="MNX177" s="36"/>
      <c r="MNY177" s="36"/>
      <c r="MNZ177" s="36"/>
      <c r="MOA177" s="36"/>
      <c r="MOB177" s="36"/>
      <c r="MOC177" s="36"/>
      <c r="MOD177" s="36"/>
      <c r="MOE177" s="36"/>
      <c r="MOF177" s="36"/>
      <c r="MOG177" s="36"/>
      <c r="MOH177" s="36"/>
      <c r="MOI177" s="36"/>
      <c r="MOJ177" s="36"/>
      <c r="MOK177" s="36"/>
      <c r="MOL177" s="36"/>
      <c r="MOM177" s="36"/>
      <c r="MON177" s="36"/>
      <c r="MOO177" s="36"/>
      <c r="MOP177" s="36"/>
      <c r="MOQ177" s="36"/>
      <c r="MOR177" s="36"/>
      <c r="MOS177" s="36"/>
      <c r="MOT177" s="36"/>
      <c r="MOU177" s="36"/>
      <c r="MOV177" s="36"/>
      <c r="MOW177" s="36"/>
      <c r="MOX177" s="36"/>
      <c r="MOY177" s="36"/>
      <c r="MOZ177" s="36"/>
      <c r="MPA177" s="36"/>
      <c r="MPB177" s="36"/>
      <c r="MPC177" s="36"/>
      <c r="MPD177" s="36"/>
      <c r="MPE177" s="36"/>
      <c r="MPF177" s="36"/>
      <c r="MPG177" s="36"/>
      <c r="MPH177" s="36"/>
      <c r="MPI177" s="36"/>
      <c r="MPJ177" s="36"/>
      <c r="MPK177" s="36"/>
      <c r="MPL177" s="36"/>
      <c r="MPM177" s="36"/>
      <c r="MPN177" s="36"/>
      <c r="MPO177" s="36"/>
      <c r="MPP177" s="36"/>
      <c r="MPQ177" s="36"/>
      <c r="MPR177" s="36"/>
      <c r="MPS177" s="36"/>
      <c r="MPT177" s="36"/>
      <c r="MPU177" s="36"/>
      <c r="MPV177" s="36"/>
      <c r="MPW177" s="36"/>
      <c r="MPX177" s="36"/>
      <c r="MPY177" s="36"/>
      <c r="MPZ177" s="36"/>
      <c r="MQA177" s="36"/>
      <c r="MQB177" s="36"/>
      <c r="MQC177" s="36"/>
      <c r="MQD177" s="36"/>
      <c r="MQE177" s="36"/>
      <c r="MQF177" s="36"/>
      <c r="MQG177" s="36"/>
      <c r="MQH177" s="36"/>
      <c r="MQI177" s="36"/>
      <c r="MQJ177" s="36"/>
      <c r="MQK177" s="36"/>
      <c r="MQL177" s="36"/>
      <c r="MQM177" s="36"/>
      <c r="MQN177" s="36"/>
      <c r="MQO177" s="36"/>
      <c r="MQP177" s="36"/>
      <c r="MQQ177" s="36"/>
      <c r="MQR177" s="36"/>
      <c r="MQS177" s="36"/>
      <c r="MQT177" s="36"/>
      <c r="MQU177" s="36"/>
      <c r="MQV177" s="36"/>
      <c r="MQW177" s="36"/>
      <c r="MQX177" s="36"/>
      <c r="MQY177" s="36"/>
      <c r="MQZ177" s="36"/>
      <c r="MRA177" s="36"/>
      <c r="MRB177" s="36"/>
      <c r="MRC177" s="36"/>
      <c r="MRD177" s="36"/>
      <c r="MRE177" s="36"/>
      <c r="MRF177" s="36"/>
      <c r="MRG177" s="36"/>
      <c r="MRH177" s="36"/>
      <c r="MRI177" s="36"/>
      <c r="MRJ177" s="36"/>
      <c r="MRK177" s="36"/>
      <c r="MRL177" s="36"/>
      <c r="MRM177" s="36"/>
      <c r="MRN177" s="36"/>
      <c r="MRO177" s="36"/>
      <c r="MRP177" s="36"/>
      <c r="MRQ177" s="36"/>
      <c r="MRR177" s="36"/>
      <c r="MRS177" s="36"/>
      <c r="MRT177" s="36"/>
      <c r="MRU177" s="36"/>
      <c r="MRV177" s="36"/>
      <c r="MRW177" s="36"/>
      <c r="MRX177" s="36"/>
      <c r="MRY177" s="36"/>
      <c r="MRZ177" s="36"/>
      <c r="MSA177" s="36"/>
      <c r="MSB177" s="36"/>
      <c r="MSC177" s="36"/>
      <c r="MSD177" s="36"/>
      <c r="MSE177" s="36"/>
      <c r="MSF177" s="36"/>
      <c r="MSG177" s="36"/>
      <c r="MSH177" s="36"/>
      <c r="MSI177" s="36"/>
      <c r="MSJ177" s="36"/>
      <c r="MSK177" s="36"/>
      <c r="MSL177" s="36"/>
      <c r="MSM177" s="36"/>
      <c r="MSN177" s="36"/>
      <c r="MSO177" s="36"/>
      <c r="MSP177" s="36"/>
      <c r="MSQ177" s="36"/>
      <c r="MSR177" s="36"/>
      <c r="MSS177" s="36"/>
      <c r="MST177" s="36"/>
      <c r="MSU177" s="36"/>
      <c r="MSV177" s="36"/>
      <c r="MSW177" s="36"/>
      <c r="MSX177" s="36"/>
      <c r="MSY177" s="36"/>
      <c r="MSZ177" s="36"/>
      <c r="MTA177" s="36"/>
      <c r="MTB177" s="36"/>
      <c r="MTC177" s="36"/>
      <c r="MTD177" s="36"/>
      <c r="MTE177" s="36"/>
      <c r="MTF177" s="36"/>
      <c r="MTG177" s="36"/>
      <c r="MTH177" s="36"/>
      <c r="MTI177" s="36"/>
      <c r="MTJ177" s="36"/>
      <c r="MTK177" s="36"/>
      <c r="MTL177" s="36"/>
      <c r="MTM177" s="36"/>
      <c r="MTN177" s="36"/>
      <c r="MTO177" s="36"/>
      <c r="MTP177" s="36"/>
      <c r="MTQ177" s="36"/>
      <c r="MTR177" s="36"/>
      <c r="MTS177" s="36"/>
      <c r="MTT177" s="36"/>
      <c r="MTU177" s="36"/>
      <c r="MTV177" s="36"/>
      <c r="MTW177" s="36"/>
      <c r="MTX177" s="36"/>
      <c r="MTY177" s="36"/>
      <c r="MTZ177" s="36"/>
      <c r="MUA177" s="36"/>
      <c r="MUB177" s="36"/>
      <c r="MUC177" s="36"/>
      <c r="MUD177" s="36"/>
      <c r="MUE177" s="36"/>
      <c r="MUF177" s="36"/>
      <c r="MUG177" s="36"/>
      <c r="MUH177" s="36"/>
      <c r="MUI177" s="36"/>
      <c r="MUJ177" s="36"/>
      <c r="MUK177" s="36"/>
      <c r="MUL177" s="36"/>
      <c r="MUM177" s="36"/>
      <c r="MUN177" s="36"/>
      <c r="MUO177" s="36"/>
      <c r="MUP177" s="36"/>
      <c r="MUQ177" s="36"/>
      <c r="MUR177" s="36"/>
      <c r="MUS177" s="36"/>
      <c r="MUT177" s="36"/>
      <c r="MUU177" s="36"/>
      <c r="MUV177" s="36"/>
      <c r="MUW177" s="36"/>
      <c r="MUX177" s="36"/>
      <c r="MUY177" s="36"/>
      <c r="MUZ177" s="36"/>
      <c r="MVA177" s="36"/>
      <c r="MVB177" s="36"/>
      <c r="MVC177" s="36"/>
      <c r="MVD177" s="36"/>
      <c r="MVE177" s="36"/>
      <c r="MVF177" s="36"/>
      <c r="MVG177" s="36"/>
      <c r="MVH177" s="36"/>
      <c r="MVI177" s="36"/>
      <c r="MVJ177" s="36"/>
      <c r="MVK177" s="36"/>
      <c r="MVL177" s="36"/>
      <c r="MVM177" s="36"/>
      <c r="MVN177" s="36"/>
      <c r="MVO177" s="36"/>
      <c r="MVP177" s="36"/>
      <c r="MVQ177" s="36"/>
      <c r="MVR177" s="36"/>
      <c r="MVS177" s="36"/>
      <c r="MVT177" s="36"/>
      <c r="MVU177" s="36"/>
      <c r="MVV177" s="36"/>
      <c r="MVW177" s="36"/>
      <c r="MVX177" s="36"/>
      <c r="MVY177" s="36"/>
      <c r="MVZ177" s="36"/>
      <c r="MWA177" s="36"/>
      <c r="MWB177" s="36"/>
      <c r="MWC177" s="36"/>
      <c r="MWD177" s="36"/>
      <c r="MWE177" s="36"/>
      <c r="MWF177" s="36"/>
      <c r="MWG177" s="36"/>
      <c r="MWH177" s="36"/>
      <c r="MWI177" s="36"/>
      <c r="MWJ177" s="36"/>
      <c r="MWK177" s="36"/>
      <c r="MWL177" s="36"/>
      <c r="MWM177" s="36"/>
      <c r="MWN177" s="36"/>
      <c r="MWO177" s="36"/>
      <c r="MWP177" s="36"/>
      <c r="MWQ177" s="36"/>
      <c r="MWR177" s="36"/>
      <c r="MWS177" s="36"/>
      <c r="MWT177" s="36"/>
      <c r="MWU177" s="36"/>
      <c r="MWV177" s="36"/>
      <c r="MWW177" s="36"/>
      <c r="MWX177" s="36"/>
      <c r="MWY177" s="36"/>
      <c r="MWZ177" s="36"/>
      <c r="MXA177" s="36"/>
      <c r="MXB177" s="36"/>
      <c r="MXC177" s="36"/>
      <c r="MXD177" s="36"/>
      <c r="MXE177" s="36"/>
      <c r="MXF177" s="36"/>
      <c r="MXG177" s="36"/>
      <c r="MXH177" s="36"/>
      <c r="MXI177" s="36"/>
      <c r="MXJ177" s="36"/>
      <c r="MXK177" s="36"/>
      <c r="MXL177" s="36"/>
      <c r="MXM177" s="36"/>
      <c r="MXN177" s="36"/>
      <c r="MXO177" s="36"/>
      <c r="MXP177" s="36"/>
      <c r="MXQ177" s="36"/>
      <c r="MXR177" s="36"/>
      <c r="MXS177" s="36"/>
      <c r="MXT177" s="36"/>
      <c r="MXU177" s="36"/>
      <c r="MXV177" s="36"/>
      <c r="MXW177" s="36"/>
      <c r="MXX177" s="36"/>
      <c r="MXY177" s="36"/>
      <c r="MXZ177" s="36"/>
      <c r="MYA177" s="36"/>
      <c r="MYB177" s="36"/>
      <c r="MYC177" s="36"/>
      <c r="MYD177" s="36"/>
      <c r="MYE177" s="36"/>
      <c r="MYF177" s="36"/>
      <c r="MYG177" s="36"/>
      <c r="MYH177" s="36"/>
      <c r="MYI177" s="36"/>
      <c r="MYJ177" s="36"/>
      <c r="MYK177" s="36"/>
      <c r="MYL177" s="36"/>
      <c r="MYM177" s="36"/>
      <c r="MYN177" s="36"/>
      <c r="MYO177" s="36"/>
      <c r="MYP177" s="36"/>
      <c r="MYQ177" s="36"/>
      <c r="MYR177" s="36"/>
      <c r="MYS177" s="36"/>
      <c r="MYT177" s="36"/>
      <c r="MYU177" s="36"/>
      <c r="MYV177" s="36"/>
      <c r="MYW177" s="36"/>
      <c r="MYX177" s="36"/>
      <c r="MYY177" s="36"/>
      <c r="MYZ177" s="36"/>
      <c r="MZA177" s="36"/>
      <c r="MZB177" s="36"/>
      <c r="MZC177" s="36"/>
      <c r="MZD177" s="36"/>
      <c r="MZE177" s="36"/>
      <c r="MZF177" s="36"/>
      <c r="MZG177" s="36"/>
      <c r="MZH177" s="36"/>
      <c r="MZI177" s="36"/>
      <c r="MZJ177" s="36"/>
      <c r="MZK177" s="36"/>
      <c r="MZL177" s="36"/>
      <c r="MZM177" s="36"/>
      <c r="MZN177" s="36"/>
      <c r="MZO177" s="36"/>
      <c r="MZP177" s="36"/>
      <c r="MZQ177" s="36"/>
      <c r="MZR177" s="36"/>
      <c r="MZS177" s="36"/>
      <c r="MZT177" s="36"/>
      <c r="MZU177" s="36"/>
      <c r="MZV177" s="36"/>
      <c r="MZW177" s="36"/>
      <c r="MZX177" s="36"/>
      <c r="MZY177" s="36"/>
      <c r="MZZ177" s="36"/>
      <c r="NAA177" s="36"/>
      <c r="NAB177" s="36"/>
      <c r="NAC177" s="36"/>
      <c r="NAD177" s="36"/>
      <c r="NAE177" s="36"/>
      <c r="NAF177" s="36"/>
      <c r="NAG177" s="36"/>
      <c r="NAH177" s="36"/>
      <c r="NAI177" s="36"/>
      <c r="NAJ177" s="36"/>
      <c r="NAK177" s="36"/>
      <c r="NAL177" s="36"/>
      <c r="NAM177" s="36"/>
      <c r="NAN177" s="36"/>
      <c r="NAO177" s="36"/>
      <c r="NAP177" s="36"/>
      <c r="NAQ177" s="36"/>
      <c r="NAR177" s="36"/>
      <c r="NAS177" s="36"/>
      <c r="NAT177" s="36"/>
      <c r="NAU177" s="36"/>
      <c r="NAV177" s="36"/>
      <c r="NAW177" s="36"/>
      <c r="NAX177" s="36"/>
      <c r="NAY177" s="36"/>
      <c r="NAZ177" s="36"/>
      <c r="NBA177" s="36"/>
      <c r="NBB177" s="36"/>
      <c r="NBC177" s="36"/>
      <c r="NBD177" s="36"/>
      <c r="NBE177" s="36"/>
      <c r="NBF177" s="36"/>
      <c r="NBG177" s="36"/>
      <c r="NBH177" s="36"/>
      <c r="NBI177" s="36"/>
      <c r="NBJ177" s="36"/>
      <c r="NBK177" s="36"/>
      <c r="NBL177" s="36"/>
      <c r="NBM177" s="36"/>
      <c r="NBN177" s="36"/>
      <c r="NBO177" s="36"/>
      <c r="NBP177" s="36"/>
      <c r="NBQ177" s="36"/>
      <c r="NBR177" s="36"/>
      <c r="NBS177" s="36"/>
      <c r="NBT177" s="36"/>
      <c r="NBU177" s="36"/>
      <c r="NBV177" s="36"/>
      <c r="NBW177" s="36"/>
      <c r="NBX177" s="36"/>
      <c r="NBY177" s="36"/>
      <c r="NBZ177" s="36"/>
      <c r="NCA177" s="36"/>
      <c r="NCB177" s="36"/>
      <c r="NCC177" s="36"/>
      <c r="NCD177" s="36"/>
      <c r="NCE177" s="36"/>
      <c r="NCF177" s="36"/>
      <c r="NCG177" s="36"/>
      <c r="NCH177" s="36"/>
      <c r="NCI177" s="36"/>
      <c r="NCJ177" s="36"/>
      <c r="NCK177" s="36"/>
      <c r="NCL177" s="36"/>
      <c r="NCM177" s="36"/>
      <c r="NCN177" s="36"/>
      <c r="NCO177" s="36"/>
      <c r="NCP177" s="36"/>
      <c r="NCQ177" s="36"/>
      <c r="NCR177" s="36"/>
      <c r="NCS177" s="36"/>
      <c r="NCT177" s="36"/>
      <c r="NCU177" s="36"/>
      <c r="NCV177" s="36"/>
      <c r="NCW177" s="36"/>
      <c r="NCX177" s="36"/>
      <c r="NCY177" s="36"/>
      <c r="NCZ177" s="36"/>
      <c r="NDA177" s="36"/>
      <c r="NDB177" s="36"/>
      <c r="NDC177" s="36"/>
      <c r="NDD177" s="36"/>
      <c r="NDE177" s="36"/>
      <c r="NDF177" s="36"/>
      <c r="NDG177" s="36"/>
      <c r="NDH177" s="36"/>
      <c r="NDI177" s="36"/>
      <c r="NDJ177" s="36"/>
      <c r="NDK177" s="36"/>
      <c r="NDL177" s="36"/>
      <c r="NDM177" s="36"/>
      <c r="NDN177" s="36"/>
      <c r="NDO177" s="36"/>
      <c r="NDP177" s="36"/>
      <c r="NDQ177" s="36"/>
      <c r="NDR177" s="36"/>
      <c r="NDS177" s="36"/>
      <c r="NDT177" s="36"/>
      <c r="NDU177" s="36"/>
      <c r="NDV177" s="36"/>
      <c r="NDW177" s="36"/>
      <c r="NDX177" s="36"/>
      <c r="NDY177" s="36"/>
      <c r="NDZ177" s="36"/>
      <c r="NEA177" s="36"/>
      <c r="NEB177" s="36"/>
      <c r="NEC177" s="36"/>
      <c r="NED177" s="36"/>
      <c r="NEE177" s="36"/>
      <c r="NEF177" s="36"/>
      <c r="NEG177" s="36"/>
      <c r="NEH177" s="36"/>
      <c r="NEI177" s="36"/>
      <c r="NEJ177" s="36"/>
      <c r="NEK177" s="36"/>
      <c r="NEL177" s="36"/>
      <c r="NEM177" s="36"/>
      <c r="NEN177" s="36"/>
      <c r="NEO177" s="36"/>
      <c r="NEP177" s="36"/>
      <c r="NEQ177" s="36"/>
      <c r="NER177" s="36"/>
      <c r="NES177" s="36"/>
      <c r="NET177" s="36"/>
      <c r="NEU177" s="36"/>
      <c r="NEV177" s="36"/>
      <c r="NEW177" s="36"/>
      <c r="NEX177" s="36"/>
      <c r="NEY177" s="36"/>
      <c r="NEZ177" s="36"/>
      <c r="NFA177" s="36"/>
      <c r="NFB177" s="36"/>
      <c r="NFC177" s="36"/>
      <c r="NFD177" s="36"/>
      <c r="NFE177" s="36"/>
      <c r="NFF177" s="36"/>
      <c r="NFG177" s="36"/>
      <c r="NFH177" s="36"/>
      <c r="NFI177" s="36"/>
      <c r="NFJ177" s="36"/>
      <c r="NFK177" s="36"/>
      <c r="NFL177" s="36"/>
      <c r="NFM177" s="36"/>
      <c r="NFN177" s="36"/>
      <c r="NFO177" s="36"/>
      <c r="NFP177" s="36"/>
      <c r="NFQ177" s="36"/>
      <c r="NFR177" s="36"/>
      <c r="NFS177" s="36"/>
      <c r="NFT177" s="36"/>
      <c r="NFU177" s="36"/>
      <c r="NFV177" s="36"/>
      <c r="NFW177" s="36"/>
      <c r="NFX177" s="36"/>
      <c r="NFY177" s="36"/>
      <c r="NFZ177" s="36"/>
      <c r="NGA177" s="36"/>
      <c r="NGB177" s="36"/>
      <c r="NGC177" s="36"/>
      <c r="NGD177" s="36"/>
      <c r="NGE177" s="36"/>
      <c r="NGF177" s="36"/>
      <c r="NGG177" s="36"/>
      <c r="NGH177" s="36"/>
      <c r="NGI177" s="36"/>
      <c r="NGJ177" s="36"/>
      <c r="NGK177" s="36"/>
      <c r="NGL177" s="36"/>
      <c r="NGM177" s="36"/>
      <c r="NGN177" s="36"/>
      <c r="NGO177" s="36"/>
      <c r="NGP177" s="36"/>
      <c r="NGQ177" s="36"/>
      <c r="NGR177" s="36"/>
      <c r="NGS177" s="36"/>
      <c r="NGT177" s="36"/>
      <c r="NGU177" s="36"/>
      <c r="NGV177" s="36"/>
      <c r="NGW177" s="36"/>
      <c r="NGX177" s="36"/>
      <c r="NGY177" s="36"/>
      <c r="NGZ177" s="36"/>
      <c r="NHA177" s="36"/>
      <c r="NHB177" s="36"/>
      <c r="NHC177" s="36"/>
      <c r="NHD177" s="36"/>
      <c r="NHE177" s="36"/>
      <c r="NHF177" s="36"/>
      <c r="NHG177" s="36"/>
      <c r="NHH177" s="36"/>
      <c r="NHI177" s="36"/>
      <c r="NHJ177" s="36"/>
      <c r="NHK177" s="36"/>
      <c r="NHL177" s="36"/>
      <c r="NHM177" s="36"/>
      <c r="NHN177" s="36"/>
      <c r="NHO177" s="36"/>
      <c r="NHP177" s="36"/>
      <c r="NHQ177" s="36"/>
      <c r="NHR177" s="36"/>
      <c r="NHS177" s="36"/>
      <c r="NHT177" s="36"/>
      <c r="NHU177" s="36"/>
      <c r="NHV177" s="36"/>
      <c r="NHW177" s="36"/>
      <c r="NHX177" s="36"/>
      <c r="NHY177" s="36"/>
      <c r="NHZ177" s="36"/>
      <c r="NIA177" s="36"/>
      <c r="NIB177" s="36"/>
      <c r="NIC177" s="36"/>
      <c r="NID177" s="36"/>
      <c r="NIE177" s="36"/>
      <c r="NIF177" s="36"/>
      <c r="NIG177" s="36"/>
      <c r="NIH177" s="36"/>
      <c r="NII177" s="36"/>
      <c r="NIJ177" s="36"/>
      <c r="NIK177" s="36"/>
      <c r="NIL177" s="36"/>
      <c r="NIM177" s="36"/>
      <c r="NIN177" s="36"/>
      <c r="NIO177" s="36"/>
      <c r="NIP177" s="36"/>
      <c r="NIQ177" s="36"/>
      <c r="NIR177" s="36"/>
      <c r="NIS177" s="36"/>
      <c r="NIT177" s="36"/>
      <c r="NIU177" s="36"/>
      <c r="NIV177" s="36"/>
      <c r="NIW177" s="36"/>
      <c r="NIX177" s="36"/>
      <c r="NIY177" s="36"/>
      <c r="NIZ177" s="36"/>
      <c r="NJA177" s="36"/>
      <c r="NJB177" s="36"/>
      <c r="NJC177" s="36"/>
      <c r="NJD177" s="36"/>
      <c r="NJE177" s="36"/>
      <c r="NJF177" s="36"/>
      <c r="NJG177" s="36"/>
      <c r="NJH177" s="36"/>
      <c r="NJI177" s="36"/>
      <c r="NJJ177" s="36"/>
      <c r="NJK177" s="36"/>
      <c r="NJL177" s="36"/>
      <c r="NJM177" s="36"/>
      <c r="NJN177" s="36"/>
      <c r="NJO177" s="36"/>
      <c r="NJP177" s="36"/>
      <c r="NJQ177" s="36"/>
      <c r="NJR177" s="36"/>
      <c r="NJS177" s="36"/>
      <c r="NJT177" s="36"/>
      <c r="NJU177" s="36"/>
      <c r="NJV177" s="36"/>
      <c r="NJW177" s="36"/>
      <c r="NJX177" s="36"/>
      <c r="NJY177" s="36"/>
      <c r="NJZ177" s="36"/>
      <c r="NKA177" s="36"/>
      <c r="NKB177" s="36"/>
      <c r="NKC177" s="36"/>
      <c r="NKD177" s="36"/>
      <c r="NKE177" s="36"/>
      <c r="NKF177" s="36"/>
      <c r="NKG177" s="36"/>
      <c r="NKH177" s="36"/>
      <c r="NKI177" s="36"/>
      <c r="NKJ177" s="36"/>
      <c r="NKK177" s="36"/>
      <c r="NKL177" s="36"/>
      <c r="NKM177" s="36"/>
      <c r="NKN177" s="36"/>
      <c r="NKO177" s="36"/>
      <c r="NKP177" s="36"/>
      <c r="NKQ177" s="36"/>
      <c r="NKR177" s="36"/>
      <c r="NKS177" s="36"/>
      <c r="NKT177" s="36"/>
      <c r="NKU177" s="36"/>
      <c r="NKV177" s="36"/>
      <c r="NKW177" s="36"/>
      <c r="NKX177" s="36"/>
      <c r="NKY177" s="36"/>
      <c r="NKZ177" s="36"/>
      <c r="NLA177" s="36"/>
      <c r="NLB177" s="36"/>
      <c r="NLC177" s="36"/>
      <c r="NLD177" s="36"/>
      <c r="NLE177" s="36"/>
      <c r="NLF177" s="36"/>
      <c r="NLG177" s="36"/>
      <c r="NLH177" s="36"/>
      <c r="NLI177" s="36"/>
      <c r="NLJ177" s="36"/>
      <c r="NLK177" s="36"/>
      <c r="NLL177" s="36"/>
      <c r="NLM177" s="36"/>
      <c r="NLN177" s="36"/>
      <c r="NLO177" s="36"/>
      <c r="NLP177" s="36"/>
      <c r="NLQ177" s="36"/>
      <c r="NLR177" s="36"/>
      <c r="NLS177" s="36"/>
      <c r="NLT177" s="36"/>
      <c r="NLU177" s="36"/>
      <c r="NLV177" s="36"/>
      <c r="NLW177" s="36"/>
      <c r="NLX177" s="36"/>
      <c r="NLY177" s="36"/>
      <c r="NLZ177" s="36"/>
      <c r="NMA177" s="36"/>
      <c r="NMB177" s="36"/>
      <c r="NMC177" s="36"/>
      <c r="NMD177" s="36"/>
      <c r="NME177" s="36"/>
      <c r="NMF177" s="36"/>
      <c r="NMG177" s="36"/>
      <c r="NMH177" s="36"/>
      <c r="NMI177" s="36"/>
      <c r="NMJ177" s="36"/>
      <c r="NMK177" s="36"/>
      <c r="NML177" s="36"/>
      <c r="NMM177" s="36"/>
      <c r="NMN177" s="36"/>
      <c r="NMO177" s="36"/>
      <c r="NMP177" s="36"/>
      <c r="NMQ177" s="36"/>
      <c r="NMR177" s="36"/>
      <c r="NMS177" s="36"/>
      <c r="NMT177" s="36"/>
      <c r="NMU177" s="36"/>
      <c r="NMV177" s="36"/>
      <c r="NMW177" s="36"/>
      <c r="NMX177" s="36"/>
      <c r="NMY177" s="36"/>
      <c r="NMZ177" s="36"/>
      <c r="NNA177" s="36"/>
      <c r="NNB177" s="36"/>
      <c r="NNC177" s="36"/>
      <c r="NND177" s="36"/>
      <c r="NNE177" s="36"/>
      <c r="NNF177" s="36"/>
      <c r="NNG177" s="36"/>
      <c r="NNH177" s="36"/>
      <c r="NNI177" s="36"/>
      <c r="NNJ177" s="36"/>
      <c r="NNK177" s="36"/>
      <c r="NNL177" s="36"/>
      <c r="NNM177" s="36"/>
      <c r="NNN177" s="36"/>
      <c r="NNO177" s="36"/>
      <c r="NNP177" s="36"/>
      <c r="NNQ177" s="36"/>
      <c r="NNR177" s="36"/>
      <c r="NNS177" s="36"/>
      <c r="NNT177" s="36"/>
      <c r="NNU177" s="36"/>
      <c r="NNV177" s="36"/>
      <c r="NNW177" s="36"/>
      <c r="NNX177" s="36"/>
      <c r="NNY177" s="36"/>
      <c r="NNZ177" s="36"/>
      <c r="NOA177" s="36"/>
      <c r="NOB177" s="36"/>
      <c r="NOC177" s="36"/>
      <c r="NOD177" s="36"/>
      <c r="NOE177" s="36"/>
      <c r="NOF177" s="36"/>
      <c r="NOG177" s="36"/>
      <c r="NOH177" s="36"/>
      <c r="NOI177" s="36"/>
      <c r="NOJ177" s="36"/>
      <c r="NOK177" s="36"/>
      <c r="NOL177" s="36"/>
      <c r="NOM177" s="36"/>
      <c r="NON177" s="36"/>
      <c r="NOO177" s="36"/>
      <c r="NOP177" s="36"/>
      <c r="NOQ177" s="36"/>
      <c r="NOR177" s="36"/>
      <c r="NOS177" s="36"/>
      <c r="NOT177" s="36"/>
      <c r="NOU177" s="36"/>
      <c r="NOV177" s="36"/>
      <c r="NOW177" s="36"/>
      <c r="NOX177" s="36"/>
      <c r="NOY177" s="36"/>
      <c r="NOZ177" s="36"/>
      <c r="NPA177" s="36"/>
      <c r="NPB177" s="36"/>
      <c r="NPC177" s="36"/>
      <c r="NPD177" s="36"/>
      <c r="NPE177" s="36"/>
      <c r="NPF177" s="36"/>
      <c r="NPG177" s="36"/>
      <c r="NPH177" s="36"/>
      <c r="NPI177" s="36"/>
      <c r="NPJ177" s="36"/>
      <c r="NPK177" s="36"/>
      <c r="NPL177" s="36"/>
      <c r="NPM177" s="36"/>
      <c r="NPN177" s="36"/>
      <c r="NPO177" s="36"/>
      <c r="NPP177" s="36"/>
      <c r="NPQ177" s="36"/>
      <c r="NPR177" s="36"/>
      <c r="NPS177" s="36"/>
      <c r="NPT177" s="36"/>
      <c r="NPU177" s="36"/>
      <c r="NPV177" s="36"/>
      <c r="NPW177" s="36"/>
      <c r="NPX177" s="36"/>
      <c r="NPY177" s="36"/>
      <c r="NPZ177" s="36"/>
      <c r="NQA177" s="36"/>
      <c r="NQB177" s="36"/>
      <c r="NQC177" s="36"/>
      <c r="NQD177" s="36"/>
      <c r="NQE177" s="36"/>
      <c r="NQF177" s="36"/>
      <c r="NQG177" s="36"/>
      <c r="NQH177" s="36"/>
      <c r="NQI177" s="36"/>
      <c r="NQJ177" s="36"/>
      <c r="NQK177" s="36"/>
      <c r="NQL177" s="36"/>
      <c r="NQM177" s="36"/>
      <c r="NQN177" s="36"/>
      <c r="NQO177" s="36"/>
      <c r="NQP177" s="36"/>
      <c r="NQQ177" s="36"/>
      <c r="NQR177" s="36"/>
      <c r="NQS177" s="36"/>
      <c r="NQT177" s="36"/>
      <c r="NQU177" s="36"/>
      <c r="NQV177" s="36"/>
      <c r="NQW177" s="36"/>
      <c r="NQX177" s="36"/>
      <c r="NQY177" s="36"/>
      <c r="NQZ177" s="36"/>
      <c r="NRA177" s="36"/>
      <c r="NRB177" s="36"/>
      <c r="NRC177" s="36"/>
      <c r="NRD177" s="36"/>
      <c r="NRE177" s="36"/>
      <c r="NRF177" s="36"/>
      <c r="NRG177" s="36"/>
      <c r="NRH177" s="36"/>
      <c r="NRI177" s="36"/>
      <c r="NRJ177" s="36"/>
      <c r="NRK177" s="36"/>
      <c r="NRL177" s="36"/>
      <c r="NRM177" s="36"/>
      <c r="NRN177" s="36"/>
      <c r="NRO177" s="36"/>
      <c r="NRP177" s="36"/>
      <c r="NRQ177" s="36"/>
      <c r="NRR177" s="36"/>
      <c r="NRS177" s="36"/>
      <c r="NRT177" s="36"/>
      <c r="NRU177" s="36"/>
      <c r="NRV177" s="36"/>
      <c r="NRW177" s="36"/>
      <c r="NRX177" s="36"/>
      <c r="NRY177" s="36"/>
      <c r="NRZ177" s="36"/>
      <c r="NSA177" s="36"/>
      <c r="NSB177" s="36"/>
      <c r="NSC177" s="36"/>
      <c r="NSD177" s="36"/>
      <c r="NSE177" s="36"/>
      <c r="NSF177" s="36"/>
      <c r="NSG177" s="36"/>
      <c r="NSH177" s="36"/>
      <c r="NSI177" s="36"/>
      <c r="NSJ177" s="36"/>
      <c r="NSK177" s="36"/>
      <c r="NSL177" s="36"/>
      <c r="NSM177" s="36"/>
      <c r="NSN177" s="36"/>
      <c r="NSO177" s="36"/>
      <c r="NSP177" s="36"/>
      <c r="NSQ177" s="36"/>
      <c r="NSR177" s="36"/>
      <c r="NSS177" s="36"/>
      <c r="NST177" s="36"/>
      <c r="NSU177" s="36"/>
      <c r="NSV177" s="36"/>
      <c r="NSW177" s="36"/>
      <c r="NSX177" s="36"/>
      <c r="NSY177" s="36"/>
      <c r="NSZ177" s="36"/>
      <c r="NTA177" s="36"/>
      <c r="NTB177" s="36"/>
      <c r="NTC177" s="36"/>
      <c r="NTD177" s="36"/>
      <c r="NTE177" s="36"/>
      <c r="NTF177" s="36"/>
      <c r="NTG177" s="36"/>
      <c r="NTH177" s="36"/>
      <c r="NTI177" s="36"/>
      <c r="NTJ177" s="36"/>
      <c r="NTK177" s="36"/>
      <c r="NTL177" s="36"/>
      <c r="NTM177" s="36"/>
      <c r="NTN177" s="36"/>
      <c r="NTO177" s="36"/>
      <c r="NTP177" s="36"/>
      <c r="NTQ177" s="36"/>
      <c r="NTR177" s="36"/>
      <c r="NTS177" s="36"/>
      <c r="NTT177" s="36"/>
      <c r="NTU177" s="36"/>
      <c r="NTV177" s="36"/>
      <c r="NTW177" s="36"/>
      <c r="NTX177" s="36"/>
      <c r="NTY177" s="36"/>
      <c r="NTZ177" s="36"/>
      <c r="NUA177" s="36"/>
      <c r="NUB177" s="36"/>
      <c r="NUC177" s="36"/>
      <c r="NUD177" s="36"/>
      <c r="NUE177" s="36"/>
      <c r="NUF177" s="36"/>
      <c r="NUG177" s="36"/>
      <c r="NUH177" s="36"/>
      <c r="NUI177" s="36"/>
      <c r="NUJ177" s="36"/>
      <c r="NUK177" s="36"/>
      <c r="NUL177" s="36"/>
      <c r="NUM177" s="36"/>
      <c r="NUN177" s="36"/>
      <c r="NUO177" s="36"/>
      <c r="NUP177" s="36"/>
      <c r="NUQ177" s="36"/>
      <c r="NUR177" s="36"/>
      <c r="NUS177" s="36"/>
      <c r="NUT177" s="36"/>
      <c r="NUU177" s="36"/>
      <c r="NUV177" s="36"/>
      <c r="NUW177" s="36"/>
      <c r="NUX177" s="36"/>
      <c r="NUY177" s="36"/>
      <c r="NUZ177" s="36"/>
      <c r="NVA177" s="36"/>
      <c r="NVB177" s="36"/>
      <c r="NVC177" s="36"/>
      <c r="NVD177" s="36"/>
      <c r="NVE177" s="36"/>
      <c r="NVF177" s="36"/>
      <c r="NVG177" s="36"/>
      <c r="NVH177" s="36"/>
      <c r="NVI177" s="36"/>
      <c r="NVJ177" s="36"/>
      <c r="NVK177" s="36"/>
      <c r="NVL177" s="36"/>
      <c r="NVM177" s="36"/>
      <c r="NVN177" s="36"/>
      <c r="NVO177" s="36"/>
      <c r="NVP177" s="36"/>
      <c r="NVQ177" s="36"/>
      <c r="NVR177" s="36"/>
      <c r="NVS177" s="36"/>
      <c r="NVT177" s="36"/>
      <c r="NVU177" s="36"/>
      <c r="NVV177" s="36"/>
      <c r="NVW177" s="36"/>
      <c r="NVX177" s="36"/>
      <c r="NVY177" s="36"/>
      <c r="NVZ177" s="36"/>
      <c r="NWA177" s="36"/>
      <c r="NWB177" s="36"/>
      <c r="NWC177" s="36"/>
      <c r="NWD177" s="36"/>
      <c r="NWE177" s="36"/>
      <c r="NWF177" s="36"/>
      <c r="NWG177" s="36"/>
      <c r="NWH177" s="36"/>
      <c r="NWI177" s="36"/>
      <c r="NWJ177" s="36"/>
      <c r="NWK177" s="36"/>
      <c r="NWL177" s="36"/>
      <c r="NWM177" s="36"/>
      <c r="NWN177" s="36"/>
      <c r="NWO177" s="36"/>
      <c r="NWP177" s="36"/>
      <c r="NWQ177" s="36"/>
      <c r="NWR177" s="36"/>
      <c r="NWS177" s="36"/>
      <c r="NWT177" s="36"/>
      <c r="NWU177" s="36"/>
      <c r="NWV177" s="36"/>
      <c r="NWW177" s="36"/>
      <c r="NWX177" s="36"/>
      <c r="NWY177" s="36"/>
      <c r="NWZ177" s="36"/>
      <c r="NXA177" s="36"/>
      <c r="NXB177" s="36"/>
      <c r="NXC177" s="36"/>
      <c r="NXD177" s="36"/>
      <c r="NXE177" s="36"/>
      <c r="NXF177" s="36"/>
      <c r="NXG177" s="36"/>
      <c r="NXH177" s="36"/>
      <c r="NXI177" s="36"/>
      <c r="NXJ177" s="36"/>
      <c r="NXK177" s="36"/>
      <c r="NXL177" s="36"/>
      <c r="NXM177" s="36"/>
      <c r="NXN177" s="36"/>
      <c r="NXO177" s="36"/>
      <c r="NXP177" s="36"/>
      <c r="NXQ177" s="36"/>
      <c r="NXR177" s="36"/>
      <c r="NXS177" s="36"/>
      <c r="NXT177" s="36"/>
      <c r="NXU177" s="36"/>
      <c r="NXV177" s="36"/>
      <c r="NXW177" s="36"/>
      <c r="NXX177" s="36"/>
      <c r="NXY177" s="36"/>
      <c r="NXZ177" s="36"/>
      <c r="NYA177" s="36"/>
      <c r="NYB177" s="36"/>
      <c r="NYC177" s="36"/>
      <c r="NYD177" s="36"/>
      <c r="NYE177" s="36"/>
      <c r="NYF177" s="36"/>
      <c r="NYG177" s="36"/>
      <c r="NYH177" s="36"/>
      <c r="NYI177" s="36"/>
      <c r="NYJ177" s="36"/>
      <c r="NYK177" s="36"/>
      <c r="NYL177" s="36"/>
      <c r="NYM177" s="36"/>
      <c r="NYN177" s="36"/>
      <c r="NYO177" s="36"/>
      <c r="NYP177" s="36"/>
      <c r="NYQ177" s="36"/>
      <c r="NYR177" s="36"/>
      <c r="NYS177" s="36"/>
      <c r="NYT177" s="36"/>
      <c r="NYU177" s="36"/>
      <c r="NYV177" s="36"/>
      <c r="NYW177" s="36"/>
      <c r="NYX177" s="36"/>
      <c r="NYY177" s="36"/>
      <c r="NYZ177" s="36"/>
      <c r="NZA177" s="36"/>
      <c r="NZB177" s="36"/>
      <c r="NZC177" s="36"/>
      <c r="NZD177" s="36"/>
      <c r="NZE177" s="36"/>
      <c r="NZF177" s="36"/>
      <c r="NZG177" s="36"/>
      <c r="NZH177" s="36"/>
      <c r="NZI177" s="36"/>
      <c r="NZJ177" s="36"/>
      <c r="NZK177" s="36"/>
      <c r="NZL177" s="36"/>
      <c r="NZM177" s="36"/>
      <c r="NZN177" s="36"/>
      <c r="NZO177" s="36"/>
      <c r="NZP177" s="36"/>
      <c r="NZQ177" s="36"/>
      <c r="NZR177" s="36"/>
      <c r="NZS177" s="36"/>
      <c r="NZT177" s="36"/>
      <c r="NZU177" s="36"/>
      <c r="NZV177" s="36"/>
      <c r="NZW177" s="36"/>
      <c r="NZX177" s="36"/>
      <c r="NZY177" s="36"/>
      <c r="NZZ177" s="36"/>
      <c r="OAA177" s="36"/>
      <c r="OAB177" s="36"/>
      <c r="OAC177" s="36"/>
      <c r="OAD177" s="36"/>
      <c r="OAE177" s="36"/>
      <c r="OAF177" s="36"/>
      <c r="OAG177" s="36"/>
      <c r="OAH177" s="36"/>
      <c r="OAI177" s="36"/>
      <c r="OAJ177" s="36"/>
      <c r="OAK177" s="36"/>
      <c r="OAL177" s="36"/>
      <c r="OAM177" s="36"/>
      <c r="OAN177" s="36"/>
      <c r="OAO177" s="36"/>
      <c r="OAP177" s="36"/>
      <c r="OAQ177" s="36"/>
      <c r="OAR177" s="36"/>
      <c r="OAS177" s="36"/>
      <c r="OAT177" s="36"/>
      <c r="OAU177" s="36"/>
      <c r="OAV177" s="36"/>
      <c r="OAW177" s="36"/>
      <c r="OAX177" s="36"/>
      <c r="OAY177" s="36"/>
      <c r="OAZ177" s="36"/>
      <c r="OBA177" s="36"/>
      <c r="OBB177" s="36"/>
      <c r="OBC177" s="36"/>
      <c r="OBD177" s="36"/>
      <c r="OBE177" s="36"/>
      <c r="OBF177" s="36"/>
      <c r="OBG177" s="36"/>
      <c r="OBH177" s="36"/>
      <c r="OBI177" s="36"/>
      <c r="OBJ177" s="36"/>
      <c r="OBK177" s="36"/>
      <c r="OBL177" s="36"/>
      <c r="OBM177" s="36"/>
      <c r="OBN177" s="36"/>
      <c r="OBO177" s="36"/>
      <c r="OBP177" s="36"/>
      <c r="OBQ177" s="36"/>
      <c r="OBR177" s="36"/>
      <c r="OBS177" s="36"/>
      <c r="OBT177" s="36"/>
      <c r="OBU177" s="36"/>
      <c r="OBV177" s="36"/>
      <c r="OBW177" s="36"/>
      <c r="OBX177" s="36"/>
      <c r="OBY177" s="36"/>
      <c r="OBZ177" s="36"/>
      <c r="OCA177" s="36"/>
      <c r="OCB177" s="36"/>
      <c r="OCC177" s="36"/>
      <c r="OCD177" s="36"/>
      <c r="OCE177" s="36"/>
      <c r="OCF177" s="36"/>
      <c r="OCG177" s="36"/>
      <c r="OCH177" s="36"/>
      <c r="OCI177" s="36"/>
      <c r="OCJ177" s="36"/>
      <c r="OCK177" s="36"/>
      <c r="OCL177" s="36"/>
      <c r="OCM177" s="36"/>
      <c r="OCN177" s="36"/>
      <c r="OCO177" s="36"/>
      <c r="OCP177" s="36"/>
      <c r="OCQ177" s="36"/>
      <c r="OCR177" s="36"/>
      <c r="OCS177" s="36"/>
      <c r="OCT177" s="36"/>
      <c r="OCU177" s="36"/>
      <c r="OCV177" s="36"/>
      <c r="OCW177" s="36"/>
      <c r="OCX177" s="36"/>
      <c r="OCY177" s="36"/>
      <c r="OCZ177" s="36"/>
      <c r="ODA177" s="36"/>
      <c r="ODB177" s="36"/>
      <c r="ODC177" s="36"/>
      <c r="ODD177" s="36"/>
      <c r="ODE177" s="36"/>
      <c r="ODF177" s="36"/>
      <c r="ODG177" s="36"/>
      <c r="ODH177" s="36"/>
      <c r="ODI177" s="36"/>
      <c r="ODJ177" s="36"/>
      <c r="ODK177" s="36"/>
      <c r="ODL177" s="36"/>
      <c r="ODM177" s="36"/>
      <c r="ODN177" s="36"/>
      <c r="ODO177" s="36"/>
      <c r="ODP177" s="36"/>
      <c r="ODQ177" s="36"/>
      <c r="ODR177" s="36"/>
      <c r="ODS177" s="36"/>
      <c r="ODT177" s="36"/>
      <c r="ODU177" s="36"/>
      <c r="ODV177" s="36"/>
      <c r="ODW177" s="36"/>
      <c r="ODX177" s="36"/>
      <c r="ODY177" s="36"/>
      <c r="ODZ177" s="36"/>
      <c r="OEA177" s="36"/>
      <c r="OEB177" s="36"/>
      <c r="OEC177" s="36"/>
      <c r="OED177" s="36"/>
      <c r="OEE177" s="36"/>
      <c r="OEF177" s="36"/>
      <c r="OEG177" s="36"/>
      <c r="OEH177" s="36"/>
      <c r="OEI177" s="36"/>
      <c r="OEJ177" s="36"/>
      <c r="OEK177" s="36"/>
      <c r="OEL177" s="36"/>
      <c r="OEM177" s="36"/>
      <c r="OEN177" s="36"/>
      <c r="OEO177" s="36"/>
      <c r="OEP177" s="36"/>
      <c r="OEQ177" s="36"/>
      <c r="OER177" s="36"/>
      <c r="OES177" s="36"/>
      <c r="OET177" s="36"/>
      <c r="OEU177" s="36"/>
      <c r="OEV177" s="36"/>
      <c r="OEW177" s="36"/>
      <c r="OEX177" s="36"/>
      <c r="OEY177" s="36"/>
      <c r="OEZ177" s="36"/>
      <c r="OFA177" s="36"/>
      <c r="OFB177" s="36"/>
      <c r="OFC177" s="36"/>
      <c r="OFD177" s="36"/>
      <c r="OFE177" s="36"/>
      <c r="OFF177" s="36"/>
      <c r="OFG177" s="36"/>
      <c r="OFH177" s="36"/>
      <c r="OFI177" s="36"/>
      <c r="OFJ177" s="36"/>
      <c r="OFK177" s="36"/>
      <c r="OFL177" s="36"/>
      <c r="OFM177" s="36"/>
      <c r="OFN177" s="36"/>
      <c r="OFO177" s="36"/>
      <c r="OFP177" s="36"/>
      <c r="OFQ177" s="36"/>
      <c r="OFR177" s="36"/>
      <c r="OFS177" s="36"/>
      <c r="OFT177" s="36"/>
      <c r="OFU177" s="36"/>
      <c r="OFV177" s="36"/>
      <c r="OFW177" s="36"/>
      <c r="OFX177" s="36"/>
      <c r="OFY177" s="36"/>
      <c r="OFZ177" s="36"/>
      <c r="OGA177" s="36"/>
      <c r="OGB177" s="36"/>
      <c r="OGC177" s="36"/>
      <c r="OGD177" s="36"/>
      <c r="OGE177" s="36"/>
      <c r="OGF177" s="36"/>
      <c r="OGG177" s="36"/>
      <c r="OGH177" s="36"/>
      <c r="OGI177" s="36"/>
      <c r="OGJ177" s="36"/>
      <c r="OGK177" s="36"/>
      <c r="OGL177" s="36"/>
      <c r="OGM177" s="36"/>
      <c r="OGN177" s="36"/>
      <c r="OGO177" s="36"/>
      <c r="OGP177" s="36"/>
      <c r="OGQ177" s="36"/>
      <c r="OGR177" s="36"/>
      <c r="OGS177" s="36"/>
      <c r="OGT177" s="36"/>
      <c r="OGU177" s="36"/>
      <c r="OGV177" s="36"/>
      <c r="OGW177" s="36"/>
      <c r="OGX177" s="36"/>
      <c r="OGY177" s="36"/>
      <c r="OGZ177" s="36"/>
      <c r="OHA177" s="36"/>
      <c r="OHB177" s="36"/>
      <c r="OHC177" s="36"/>
      <c r="OHD177" s="36"/>
      <c r="OHE177" s="36"/>
      <c r="OHF177" s="36"/>
      <c r="OHG177" s="36"/>
      <c r="OHH177" s="36"/>
      <c r="OHI177" s="36"/>
      <c r="OHJ177" s="36"/>
      <c r="OHK177" s="36"/>
      <c r="OHL177" s="36"/>
      <c r="OHM177" s="36"/>
      <c r="OHN177" s="36"/>
      <c r="OHO177" s="36"/>
      <c r="OHP177" s="36"/>
      <c r="OHQ177" s="36"/>
      <c r="OHR177" s="36"/>
      <c r="OHS177" s="36"/>
      <c r="OHT177" s="36"/>
      <c r="OHU177" s="36"/>
      <c r="OHV177" s="36"/>
      <c r="OHW177" s="36"/>
      <c r="OHX177" s="36"/>
      <c r="OHY177" s="36"/>
      <c r="OHZ177" s="36"/>
      <c r="OIA177" s="36"/>
      <c r="OIB177" s="36"/>
      <c r="OIC177" s="36"/>
      <c r="OID177" s="36"/>
      <c r="OIE177" s="36"/>
      <c r="OIF177" s="36"/>
      <c r="OIG177" s="36"/>
      <c r="OIH177" s="36"/>
      <c r="OII177" s="36"/>
      <c r="OIJ177" s="36"/>
      <c r="OIK177" s="36"/>
      <c r="OIL177" s="36"/>
      <c r="OIM177" s="36"/>
      <c r="OIN177" s="36"/>
      <c r="OIO177" s="36"/>
      <c r="OIP177" s="36"/>
      <c r="OIQ177" s="36"/>
      <c r="OIR177" s="36"/>
      <c r="OIS177" s="36"/>
      <c r="OIT177" s="36"/>
      <c r="OIU177" s="36"/>
      <c r="OIV177" s="36"/>
      <c r="OIW177" s="36"/>
      <c r="OIX177" s="36"/>
      <c r="OIY177" s="36"/>
      <c r="OIZ177" s="36"/>
      <c r="OJA177" s="36"/>
      <c r="OJB177" s="36"/>
      <c r="OJC177" s="36"/>
      <c r="OJD177" s="36"/>
      <c r="OJE177" s="36"/>
      <c r="OJF177" s="36"/>
      <c r="OJG177" s="36"/>
      <c r="OJH177" s="36"/>
      <c r="OJI177" s="36"/>
      <c r="OJJ177" s="36"/>
      <c r="OJK177" s="36"/>
      <c r="OJL177" s="36"/>
      <c r="OJM177" s="36"/>
      <c r="OJN177" s="36"/>
      <c r="OJO177" s="36"/>
      <c r="OJP177" s="36"/>
      <c r="OJQ177" s="36"/>
      <c r="OJR177" s="36"/>
      <c r="OJS177" s="36"/>
      <c r="OJT177" s="36"/>
      <c r="OJU177" s="36"/>
      <c r="OJV177" s="36"/>
      <c r="OJW177" s="36"/>
      <c r="OJX177" s="36"/>
      <c r="OJY177" s="36"/>
      <c r="OJZ177" s="36"/>
      <c r="OKA177" s="36"/>
      <c r="OKB177" s="36"/>
      <c r="OKC177" s="36"/>
      <c r="OKD177" s="36"/>
      <c r="OKE177" s="36"/>
      <c r="OKF177" s="36"/>
      <c r="OKG177" s="36"/>
      <c r="OKH177" s="36"/>
      <c r="OKI177" s="36"/>
      <c r="OKJ177" s="36"/>
      <c r="OKK177" s="36"/>
      <c r="OKL177" s="36"/>
      <c r="OKM177" s="36"/>
      <c r="OKN177" s="36"/>
      <c r="OKO177" s="36"/>
      <c r="OKP177" s="36"/>
      <c r="OKQ177" s="36"/>
      <c r="OKR177" s="36"/>
      <c r="OKS177" s="36"/>
      <c r="OKT177" s="36"/>
      <c r="OKU177" s="36"/>
      <c r="OKV177" s="36"/>
      <c r="OKW177" s="36"/>
      <c r="OKX177" s="36"/>
      <c r="OKY177" s="36"/>
      <c r="OKZ177" s="36"/>
      <c r="OLA177" s="36"/>
      <c r="OLB177" s="36"/>
      <c r="OLC177" s="36"/>
      <c r="OLD177" s="36"/>
      <c r="OLE177" s="36"/>
      <c r="OLF177" s="36"/>
      <c r="OLG177" s="36"/>
      <c r="OLH177" s="36"/>
      <c r="OLI177" s="36"/>
      <c r="OLJ177" s="36"/>
      <c r="OLK177" s="36"/>
      <c r="OLL177" s="36"/>
      <c r="OLM177" s="36"/>
      <c r="OLN177" s="36"/>
      <c r="OLO177" s="36"/>
      <c r="OLP177" s="36"/>
      <c r="OLQ177" s="36"/>
      <c r="OLR177" s="36"/>
      <c r="OLS177" s="36"/>
      <c r="OLT177" s="36"/>
      <c r="OLU177" s="36"/>
      <c r="OLV177" s="36"/>
      <c r="OLW177" s="36"/>
      <c r="OLX177" s="36"/>
      <c r="OLY177" s="36"/>
      <c r="OLZ177" s="36"/>
      <c r="OMA177" s="36"/>
      <c r="OMB177" s="36"/>
      <c r="OMC177" s="36"/>
      <c r="OMD177" s="36"/>
      <c r="OME177" s="36"/>
      <c r="OMF177" s="36"/>
      <c r="OMG177" s="36"/>
      <c r="OMH177" s="36"/>
      <c r="OMI177" s="36"/>
      <c r="OMJ177" s="36"/>
      <c r="OMK177" s="36"/>
      <c r="OML177" s="36"/>
      <c r="OMM177" s="36"/>
      <c r="OMN177" s="36"/>
      <c r="OMO177" s="36"/>
      <c r="OMP177" s="36"/>
      <c r="OMQ177" s="36"/>
      <c r="OMR177" s="36"/>
      <c r="OMS177" s="36"/>
      <c r="OMT177" s="36"/>
      <c r="OMU177" s="36"/>
      <c r="OMV177" s="36"/>
      <c r="OMW177" s="36"/>
      <c r="OMX177" s="36"/>
      <c r="OMY177" s="36"/>
      <c r="OMZ177" s="36"/>
      <c r="ONA177" s="36"/>
      <c r="ONB177" s="36"/>
      <c r="ONC177" s="36"/>
      <c r="OND177" s="36"/>
      <c r="ONE177" s="36"/>
      <c r="ONF177" s="36"/>
      <c r="ONG177" s="36"/>
      <c r="ONH177" s="36"/>
      <c r="ONI177" s="36"/>
      <c r="ONJ177" s="36"/>
      <c r="ONK177" s="36"/>
      <c r="ONL177" s="36"/>
      <c r="ONM177" s="36"/>
      <c r="ONN177" s="36"/>
      <c r="ONO177" s="36"/>
      <c r="ONP177" s="36"/>
      <c r="ONQ177" s="36"/>
      <c r="ONR177" s="36"/>
      <c r="ONS177" s="36"/>
      <c r="ONT177" s="36"/>
      <c r="ONU177" s="36"/>
      <c r="ONV177" s="36"/>
      <c r="ONW177" s="36"/>
      <c r="ONX177" s="36"/>
      <c r="ONY177" s="36"/>
      <c r="ONZ177" s="36"/>
      <c r="OOA177" s="36"/>
      <c r="OOB177" s="36"/>
      <c r="OOC177" s="36"/>
      <c r="OOD177" s="36"/>
      <c r="OOE177" s="36"/>
      <c r="OOF177" s="36"/>
      <c r="OOG177" s="36"/>
      <c r="OOH177" s="36"/>
      <c r="OOI177" s="36"/>
      <c r="OOJ177" s="36"/>
      <c r="OOK177" s="36"/>
      <c r="OOL177" s="36"/>
      <c r="OOM177" s="36"/>
      <c r="OON177" s="36"/>
      <c r="OOO177" s="36"/>
      <c r="OOP177" s="36"/>
      <c r="OOQ177" s="36"/>
      <c r="OOR177" s="36"/>
      <c r="OOS177" s="36"/>
      <c r="OOT177" s="36"/>
      <c r="OOU177" s="36"/>
      <c r="OOV177" s="36"/>
      <c r="OOW177" s="36"/>
      <c r="OOX177" s="36"/>
      <c r="OOY177" s="36"/>
      <c r="OOZ177" s="36"/>
      <c r="OPA177" s="36"/>
      <c r="OPB177" s="36"/>
      <c r="OPC177" s="36"/>
      <c r="OPD177" s="36"/>
      <c r="OPE177" s="36"/>
      <c r="OPF177" s="36"/>
      <c r="OPG177" s="36"/>
      <c r="OPH177" s="36"/>
      <c r="OPI177" s="36"/>
      <c r="OPJ177" s="36"/>
      <c r="OPK177" s="36"/>
      <c r="OPL177" s="36"/>
      <c r="OPM177" s="36"/>
      <c r="OPN177" s="36"/>
      <c r="OPO177" s="36"/>
      <c r="OPP177" s="36"/>
      <c r="OPQ177" s="36"/>
      <c r="OPR177" s="36"/>
      <c r="OPS177" s="36"/>
      <c r="OPT177" s="36"/>
      <c r="OPU177" s="36"/>
      <c r="OPV177" s="36"/>
      <c r="OPW177" s="36"/>
      <c r="OPX177" s="36"/>
      <c r="OPY177" s="36"/>
      <c r="OPZ177" s="36"/>
      <c r="OQA177" s="36"/>
      <c r="OQB177" s="36"/>
      <c r="OQC177" s="36"/>
      <c r="OQD177" s="36"/>
      <c r="OQE177" s="36"/>
      <c r="OQF177" s="36"/>
      <c r="OQG177" s="36"/>
      <c r="OQH177" s="36"/>
      <c r="OQI177" s="36"/>
      <c r="OQJ177" s="36"/>
      <c r="OQK177" s="36"/>
      <c r="OQL177" s="36"/>
      <c r="OQM177" s="36"/>
      <c r="OQN177" s="36"/>
      <c r="OQO177" s="36"/>
      <c r="OQP177" s="36"/>
      <c r="OQQ177" s="36"/>
      <c r="OQR177" s="36"/>
      <c r="OQS177" s="36"/>
      <c r="OQT177" s="36"/>
      <c r="OQU177" s="36"/>
      <c r="OQV177" s="36"/>
      <c r="OQW177" s="36"/>
      <c r="OQX177" s="36"/>
      <c r="OQY177" s="36"/>
      <c r="OQZ177" s="36"/>
      <c r="ORA177" s="36"/>
      <c r="ORB177" s="36"/>
      <c r="ORC177" s="36"/>
      <c r="ORD177" s="36"/>
      <c r="ORE177" s="36"/>
      <c r="ORF177" s="36"/>
      <c r="ORG177" s="36"/>
      <c r="ORH177" s="36"/>
      <c r="ORI177" s="36"/>
      <c r="ORJ177" s="36"/>
      <c r="ORK177" s="36"/>
      <c r="ORL177" s="36"/>
      <c r="ORM177" s="36"/>
      <c r="ORN177" s="36"/>
      <c r="ORO177" s="36"/>
      <c r="ORP177" s="36"/>
      <c r="ORQ177" s="36"/>
      <c r="ORR177" s="36"/>
      <c r="ORS177" s="36"/>
      <c r="ORT177" s="36"/>
      <c r="ORU177" s="36"/>
      <c r="ORV177" s="36"/>
      <c r="ORW177" s="36"/>
      <c r="ORX177" s="36"/>
      <c r="ORY177" s="36"/>
      <c r="ORZ177" s="36"/>
      <c r="OSA177" s="36"/>
      <c r="OSB177" s="36"/>
      <c r="OSC177" s="36"/>
      <c r="OSD177" s="36"/>
      <c r="OSE177" s="36"/>
      <c r="OSF177" s="36"/>
      <c r="OSG177" s="36"/>
      <c r="OSH177" s="36"/>
      <c r="OSI177" s="36"/>
      <c r="OSJ177" s="36"/>
      <c r="OSK177" s="36"/>
      <c r="OSL177" s="36"/>
      <c r="OSM177" s="36"/>
      <c r="OSN177" s="36"/>
      <c r="OSO177" s="36"/>
      <c r="OSP177" s="36"/>
      <c r="OSQ177" s="36"/>
      <c r="OSR177" s="36"/>
      <c r="OSS177" s="36"/>
      <c r="OST177" s="36"/>
      <c r="OSU177" s="36"/>
      <c r="OSV177" s="36"/>
      <c r="OSW177" s="36"/>
      <c r="OSX177" s="36"/>
      <c r="OSY177" s="36"/>
      <c r="OSZ177" s="36"/>
      <c r="OTA177" s="36"/>
      <c r="OTB177" s="36"/>
      <c r="OTC177" s="36"/>
      <c r="OTD177" s="36"/>
      <c r="OTE177" s="36"/>
      <c r="OTF177" s="36"/>
      <c r="OTG177" s="36"/>
      <c r="OTH177" s="36"/>
      <c r="OTI177" s="36"/>
      <c r="OTJ177" s="36"/>
      <c r="OTK177" s="36"/>
      <c r="OTL177" s="36"/>
      <c r="OTM177" s="36"/>
      <c r="OTN177" s="36"/>
      <c r="OTO177" s="36"/>
      <c r="OTP177" s="36"/>
      <c r="OTQ177" s="36"/>
      <c r="OTR177" s="36"/>
      <c r="OTS177" s="36"/>
      <c r="OTT177" s="36"/>
      <c r="OTU177" s="36"/>
      <c r="OTV177" s="36"/>
      <c r="OTW177" s="36"/>
      <c r="OTX177" s="36"/>
      <c r="OTY177" s="36"/>
      <c r="OTZ177" s="36"/>
      <c r="OUA177" s="36"/>
      <c r="OUB177" s="36"/>
      <c r="OUC177" s="36"/>
      <c r="OUD177" s="36"/>
      <c r="OUE177" s="36"/>
      <c r="OUF177" s="36"/>
      <c r="OUG177" s="36"/>
      <c r="OUH177" s="36"/>
      <c r="OUI177" s="36"/>
      <c r="OUJ177" s="36"/>
      <c r="OUK177" s="36"/>
      <c r="OUL177" s="36"/>
      <c r="OUM177" s="36"/>
      <c r="OUN177" s="36"/>
      <c r="OUO177" s="36"/>
      <c r="OUP177" s="36"/>
      <c r="OUQ177" s="36"/>
      <c r="OUR177" s="36"/>
      <c r="OUS177" s="36"/>
      <c r="OUT177" s="36"/>
      <c r="OUU177" s="36"/>
      <c r="OUV177" s="36"/>
      <c r="OUW177" s="36"/>
      <c r="OUX177" s="36"/>
      <c r="OUY177" s="36"/>
      <c r="OUZ177" s="36"/>
      <c r="OVA177" s="36"/>
      <c r="OVB177" s="36"/>
      <c r="OVC177" s="36"/>
      <c r="OVD177" s="36"/>
      <c r="OVE177" s="36"/>
      <c r="OVF177" s="36"/>
      <c r="OVG177" s="36"/>
      <c r="OVH177" s="36"/>
      <c r="OVI177" s="36"/>
      <c r="OVJ177" s="36"/>
      <c r="OVK177" s="36"/>
      <c r="OVL177" s="36"/>
      <c r="OVM177" s="36"/>
      <c r="OVN177" s="36"/>
      <c r="OVO177" s="36"/>
      <c r="OVP177" s="36"/>
      <c r="OVQ177" s="36"/>
      <c r="OVR177" s="36"/>
      <c r="OVS177" s="36"/>
      <c r="OVT177" s="36"/>
      <c r="OVU177" s="36"/>
      <c r="OVV177" s="36"/>
      <c r="OVW177" s="36"/>
      <c r="OVX177" s="36"/>
      <c r="OVY177" s="36"/>
      <c r="OVZ177" s="36"/>
      <c r="OWA177" s="36"/>
      <c r="OWB177" s="36"/>
      <c r="OWC177" s="36"/>
      <c r="OWD177" s="36"/>
      <c r="OWE177" s="36"/>
      <c r="OWF177" s="36"/>
      <c r="OWG177" s="36"/>
      <c r="OWH177" s="36"/>
      <c r="OWI177" s="36"/>
      <c r="OWJ177" s="36"/>
      <c r="OWK177" s="36"/>
      <c r="OWL177" s="36"/>
      <c r="OWM177" s="36"/>
      <c r="OWN177" s="36"/>
      <c r="OWO177" s="36"/>
      <c r="OWP177" s="36"/>
      <c r="OWQ177" s="36"/>
      <c r="OWR177" s="36"/>
      <c r="OWS177" s="36"/>
      <c r="OWT177" s="36"/>
      <c r="OWU177" s="36"/>
      <c r="OWV177" s="36"/>
      <c r="OWW177" s="36"/>
      <c r="OWX177" s="36"/>
      <c r="OWY177" s="36"/>
      <c r="OWZ177" s="36"/>
      <c r="OXA177" s="36"/>
      <c r="OXB177" s="36"/>
      <c r="OXC177" s="36"/>
      <c r="OXD177" s="36"/>
      <c r="OXE177" s="36"/>
      <c r="OXF177" s="36"/>
      <c r="OXG177" s="36"/>
      <c r="OXH177" s="36"/>
      <c r="OXI177" s="36"/>
      <c r="OXJ177" s="36"/>
      <c r="OXK177" s="36"/>
      <c r="OXL177" s="36"/>
      <c r="OXM177" s="36"/>
      <c r="OXN177" s="36"/>
      <c r="OXO177" s="36"/>
      <c r="OXP177" s="36"/>
      <c r="OXQ177" s="36"/>
      <c r="OXR177" s="36"/>
      <c r="OXS177" s="36"/>
      <c r="OXT177" s="36"/>
      <c r="OXU177" s="36"/>
      <c r="OXV177" s="36"/>
      <c r="OXW177" s="36"/>
      <c r="OXX177" s="36"/>
      <c r="OXY177" s="36"/>
      <c r="OXZ177" s="36"/>
      <c r="OYA177" s="36"/>
      <c r="OYB177" s="36"/>
      <c r="OYC177" s="36"/>
      <c r="OYD177" s="36"/>
      <c r="OYE177" s="36"/>
      <c r="OYF177" s="36"/>
      <c r="OYG177" s="36"/>
      <c r="OYH177" s="36"/>
      <c r="OYI177" s="36"/>
      <c r="OYJ177" s="36"/>
      <c r="OYK177" s="36"/>
      <c r="OYL177" s="36"/>
      <c r="OYM177" s="36"/>
      <c r="OYN177" s="36"/>
      <c r="OYO177" s="36"/>
      <c r="OYP177" s="36"/>
      <c r="OYQ177" s="36"/>
      <c r="OYR177" s="36"/>
      <c r="OYS177" s="36"/>
      <c r="OYT177" s="36"/>
      <c r="OYU177" s="36"/>
      <c r="OYV177" s="36"/>
      <c r="OYW177" s="36"/>
      <c r="OYX177" s="36"/>
      <c r="OYY177" s="36"/>
      <c r="OYZ177" s="36"/>
      <c r="OZA177" s="36"/>
      <c r="OZB177" s="36"/>
      <c r="OZC177" s="36"/>
      <c r="OZD177" s="36"/>
      <c r="OZE177" s="36"/>
      <c r="OZF177" s="36"/>
      <c r="OZG177" s="36"/>
      <c r="OZH177" s="36"/>
      <c r="OZI177" s="36"/>
      <c r="OZJ177" s="36"/>
      <c r="OZK177" s="36"/>
      <c r="OZL177" s="36"/>
      <c r="OZM177" s="36"/>
      <c r="OZN177" s="36"/>
      <c r="OZO177" s="36"/>
      <c r="OZP177" s="36"/>
      <c r="OZQ177" s="36"/>
      <c r="OZR177" s="36"/>
      <c r="OZS177" s="36"/>
      <c r="OZT177" s="36"/>
      <c r="OZU177" s="36"/>
      <c r="OZV177" s="36"/>
      <c r="OZW177" s="36"/>
      <c r="OZX177" s="36"/>
      <c r="OZY177" s="36"/>
      <c r="OZZ177" s="36"/>
      <c r="PAA177" s="36"/>
      <c r="PAB177" s="36"/>
      <c r="PAC177" s="36"/>
      <c r="PAD177" s="36"/>
      <c r="PAE177" s="36"/>
      <c r="PAF177" s="36"/>
      <c r="PAG177" s="36"/>
      <c r="PAH177" s="36"/>
      <c r="PAI177" s="36"/>
      <c r="PAJ177" s="36"/>
      <c r="PAK177" s="36"/>
      <c r="PAL177" s="36"/>
      <c r="PAM177" s="36"/>
      <c r="PAN177" s="36"/>
      <c r="PAO177" s="36"/>
      <c r="PAP177" s="36"/>
      <c r="PAQ177" s="36"/>
      <c r="PAR177" s="36"/>
      <c r="PAS177" s="36"/>
      <c r="PAT177" s="36"/>
      <c r="PAU177" s="36"/>
      <c r="PAV177" s="36"/>
      <c r="PAW177" s="36"/>
      <c r="PAX177" s="36"/>
      <c r="PAY177" s="36"/>
      <c r="PAZ177" s="36"/>
      <c r="PBA177" s="36"/>
      <c r="PBB177" s="36"/>
      <c r="PBC177" s="36"/>
      <c r="PBD177" s="36"/>
      <c r="PBE177" s="36"/>
      <c r="PBF177" s="36"/>
      <c r="PBG177" s="36"/>
      <c r="PBH177" s="36"/>
      <c r="PBI177" s="36"/>
      <c r="PBJ177" s="36"/>
      <c r="PBK177" s="36"/>
      <c r="PBL177" s="36"/>
      <c r="PBM177" s="36"/>
      <c r="PBN177" s="36"/>
      <c r="PBO177" s="36"/>
      <c r="PBP177" s="36"/>
      <c r="PBQ177" s="36"/>
      <c r="PBR177" s="36"/>
      <c r="PBS177" s="36"/>
      <c r="PBT177" s="36"/>
      <c r="PBU177" s="36"/>
      <c r="PBV177" s="36"/>
      <c r="PBW177" s="36"/>
      <c r="PBX177" s="36"/>
      <c r="PBY177" s="36"/>
      <c r="PBZ177" s="36"/>
      <c r="PCA177" s="36"/>
      <c r="PCB177" s="36"/>
      <c r="PCC177" s="36"/>
      <c r="PCD177" s="36"/>
      <c r="PCE177" s="36"/>
      <c r="PCF177" s="36"/>
      <c r="PCG177" s="36"/>
      <c r="PCH177" s="36"/>
      <c r="PCI177" s="36"/>
      <c r="PCJ177" s="36"/>
      <c r="PCK177" s="36"/>
      <c r="PCL177" s="36"/>
      <c r="PCM177" s="36"/>
      <c r="PCN177" s="36"/>
      <c r="PCO177" s="36"/>
      <c r="PCP177" s="36"/>
      <c r="PCQ177" s="36"/>
      <c r="PCR177" s="36"/>
      <c r="PCS177" s="36"/>
      <c r="PCT177" s="36"/>
      <c r="PCU177" s="36"/>
      <c r="PCV177" s="36"/>
      <c r="PCW177" s="36"/>
      <c r="PCX177" s="36"/>
      <c r="PCY177" s="36"/>
      <c r="PCZ177" s="36"/>
      <c r="PDA177" s="36"/>
      <c r="PDB177" s="36"/>
      <c r="PDC177" s="36"/>
      <c r="PDD177" s="36"/>
      <c r="PDE177" s="36"/>
      <c r="PDF177" s="36"/>
      <c r="PDG177" s="36"/>
      <c r="PDH177" s="36"/>
      <c r="PDI177" s="36"/>
      <c r="PDJ177" s="36"/>
      <c r="PDK177" s="36"/>
      <c r="PDL177" s="36"/>
      <c r="PDM177" s="36"/>
      <c r="PDN177" s="36"/>
      <c r="PDO177" s="36"/>
      <c r="PDP177" s="36"/>
      <c r="PDQ177" s="36"/>
      <c r="PDR177" s="36"/>
      <c r="PDS177" s="36"/>
      <c r="PDT177" s="36"/>
      <c r="PDU177" s="36"/>
      <c r="PDV177" s="36"/>
      <c r="PDW177" s="36"/>
      <c r="PDX177" s="36"/>
      <c r="PDY177" s="36"/>
      <c r="PDZ177" s="36"/>
      <c r="PEA177" s="36"/>
      <c r="PEB177" s="36"/>
      <c r="PEC177" s="36"/>
      <c r="PED177" s="36"/>
      <c r="PEE177" s="36"/>
      <c r="PEF177" s="36"/>
      <c r="PEG177" s="36"/>
      <c r="PEH177" s="36"/>
      <c r="PEI177" s="36"/>
      <c r="PEJ177" s="36"/>
      <c r="PEK177" s="36"/>
      <c r="PEL177" s="36"/>
      <c r="PEM177" s="36"/>
      <c r="PEN177" s="36"/>
      <c r="PEO177" s="36"/>
      <c r="PEP177" s="36"/>
      <c r="PEQ177" s="36"/>
      <c r="PER177" s="36"/>
      <c r="PES177" s="36"/>
      <c r="PET177" s="36"/>
      <c r="PEU177" s="36"/>
      <c r="PEV177" s="36"/>
      <c r="PEW177" s="36"/>
      <c r="PEX177" s="36"/>
      <c r="PEY177" s="36"/>
      <c r="PEZ177" s="36"/>
      <c r="PFA177" s="36"/>
      <c r="PFB177" s="36"/>
      <c r="PFC177" s="36"/>
      <c r="PFD177" s="36"/>
      <c r="PFE177" s="36"/>
      <c r="PFF177" s="36"/>
      <c r="PFG177" s="36"/>
      <c r="PFH177" s="36"/>
      <c r="PFI177" s="36"/>
      <c r="PFJ177" s="36"/>
      <c r="PFK177" s="36"/>
      <c r="PFL177" s="36"/>
      <c r="PFM177" s="36"/>
      <c r="PFN177" s="36"/>
      <c r="PFO177" s="36"/>
      <c r="PFP177" s="36"/>
      <c r="PFQ177" s="36"/>
      <c r="PFR177" s="36"/>
      <c r="PFS177" s="36"/>
      <c r="PFT177" s="36"/>
      <c r="PFU177" s="36"/>
      <c r="PFV177" s="36"/>
      <c r="PFW177" s="36"/>
      <c r="PFX177" s="36"/>
      <c r="PFY177" s="36"/>
      <c r="PFZ177" s="36"/>
      <c r="PGA177" s="36"/>
      <c r="PGB177" s="36"/>
      <c r="PGC177" s="36"/>
      <c r="PGD177" s="36"/>
      <c r="PGE177" s="36"/>
      <c r="PGF177" s="36"/>
      <c r="PGG177" s="36"/>
      <c r="PGH177" s="36"/>
      <c r="PGI177" s="36"/>
      <c r="PGJ177" s="36"/>
      <c r="PGK177" s="36"/>
      <c r="PGL177" s="36"/>
      <c r="PGM177" s="36"/>
      <c r="PGN177" s="36"/>
      <c r="PGO177" s="36"/>
      <c r="PGP177" s="36"/>
      <c r="PGQ177" s="36"/>
      <c r="PGR177" s="36"/>
      <c r="PGS177" s="36"/>
      <c r="PGT177" s="36"/>
      <c r="PGU177" s="36"/>
      <c r="PGV177" s="36"/>
      <c r="PGW177" s="36"/>
      <c r="PGX177" s="36"/>
      <c r="PGY177" s="36"/>
      <c r="PGZ177" s="36"/>
      <c r="PHA177" s="36"/>
      <c r="PHB177" s="36"/>
      <c r="PHC177" s="36"/>
      <c r="PHD177" s="36"/>
      <c r="PHE177" s="36"/>
      <c r="PHF177" s="36"/>
      <c r="PHG177" s="36"/>
      <c r="PHH177" s="36"/>
      <c r="PHI177" s="36"/>
      <c r="PHJ177" s="36"/>
      <c r="PHK177" s="36"/>
      <c r="PHL177" s="36"/>
      <c r="PHM177" s="36"/>
      <c r="PHN177" s="36"/>
      <c r="PHO177" s="36"/>
      <c r="PHP177" s="36"/>
      <c r="PHQ177" s="36"/>
      <c r="PHR177" s="36"/>
      <c r="PHS177" s="36"/>
      <c r="PHT177" s="36"/>
      <c r="PHU177" s="36"/>
      <c r="PHV177" s="36"/>
      <c r="PHW177" s="36"/>
      <c r="PHX177" s="36"/>
      <c r="PHY177" s="36"/>
      <c r="PHZ177" s="36"/>
      <c r="PIA177" s="36"/>
      <c r="PIB177" s="36"/>
      <c r="PIC177" s="36"/>
      <c r="PID177" s="36"/>
      <c r="PIE177" s="36"/>
      <c r="PIF177" s="36"/>
      <c r="PIG177" s="36"/>
      <c r="PIH177" s="36"/>
      <c r="PII177" s="36"/>
      <c r="PIJ177" s="36"/>
      <c r="PIK177" s="36"/>
      <c r="PIL177" s="36"/>
      <c r="PIM177" s="36"/>
      <c r="PIN177" s="36"/>
      <c r="PIO177" s="36"/>
      <c r="PIP177" s="36"/>
      <c r="PIQ177" s="36"/>
      <c r="PIR177" s="36"/>
      <c r="PIS177" s="36"/>
      <c r="PIT177" s="36"/>
      <c r="PIU177" s="36"/>
      <c r="PIV177" s="36"/>
      <c r="PIW177" s="36"/>
      <c r="PIX177" s="36"/>
      <c r="PIY177" s="36"/>
      <c r="PIZ177" s="36"/>
      <c r="PJA177" s="36"/>
      <c r="PJB177" s="36"/>
      <c r="PJC177" s="36"/>
      <c r="PJD177" s="36"/>
      <c r="PJE177" s="36"/>
      <c r="PJF177" s="36"/>
      <c r="PJG177" s="36"/>
      <c r="PJH177" s="36"/>
      <c r="PJI177" s="36"/>
      <c r="PJJ177" s="36"/>
      <c r="PJK177" s="36"/>
      <c r="PJL177" s="36"/>
      <c r="PJM177" s="36"/>
      <c r="PJN177" s="36"/>
      <c r="PJO177" s="36"/>
      <c r="PJP177" s="36"/>
      <c r="PJQ177" s="36"/>
      <c r="PJR177" s="36"/>
      <c r="PJS177" s="36"/>
      <c r="PJT177" s="36"/>
      <c r="PJU177" s="36"/>
      <c r="PJV177" s="36"/>
      <c r="PJW177" s="36"/>
      <c r="PJX177" s="36"/>
      <c r="PJY177" s="36"/>
      <c r="PJZ177" s="36"/>
      <c r="PKA177" s="36"/>
      <c r="PKB177" s="36"/>
      <c r="PKC177" s="36"/>
      <c r="PKD177" s="36"/>
      <c r="PKE177" s="36"/>
      <c r="PKF177" s="36"/>
      <c r="PKG177" s="36"/>
      <c r="PKH177" s="36"/>
      <c r="PKI177" s="36"/>
      <c r="PKJ177" s="36"/>
      <c r="PKK177" s="36"/>
      <c r="PKL177" s="36"/>
      <c r="PKM177" s="36"/>
      <c r="PKN177" s="36"/>
      <c r="PKO177" s="36"/>
      <c r="PKP177" s="36"/>
      <c r="PKQ177" s="36"/>
      <c r="PKR177" s="36"/>
      <c r="PKS177" s="36"/>
      <c r="PKT177" s="36"/>
      <c r="PKU177" s="36"/>
      <c r="PKV177" s="36"/>
      <c r="PKW177" s="36"/>
      <c r="PKX177" s="36"/>
      <c r="PKY177" s="36"/>
      <c r="PKZ177" s="36"/>
      <c r="PLA177" s="36"/>
      <c r="PLB177" s="36"/>
      <c r="PLC177" s="36"/>
      <c r="PLD177" s="36"/>
      <c r="PLE177" s="36"/>
      <c r="PLF177" s="36"/>
      <c r="PLG177" s="36"/>
      <c r="PLH177" s="36"/>
      <c r="PLI177" s="36"/>
      <c r="PLJ177" s="36"/>
      <c r="PLK177" s="36"/>
      <c r="PLL177" s="36"/>
      <c r="PLM177" s="36"/>
      <c r="PLN177" s="36"/>
      <c r="PLO177" s="36"/>
      <c r="PLP177" s="36"/>
      <c r="PLQ177" s="36"/>
      <c r="PLR177" s="36"/>
      <c r="PLS177" s="36"/>
      <c r="PLT177" s="36"/>
      <c r="PLU177" s="36"/>
      <c r="PLV177" s="36"/>
      <c r="PLW177" s="36"/>
      <c r="PLX177" s="36"/>
      <c r="PLY177" s="36"/>
      <c r="PLZ177" s="36"/>
      <c r="PMA177" s="36"/>
      <c r="PMB177" s="36"/>
      <c r="PMC177" s="36"/>
      <c r="PMD177" s="36"/>
      <c r="PME177" s="36"/>
      <c r="PMF177" s="36"/>
      <c r="PMG177" s="36"/>
      <c r="PMH177" s="36"/>
      <c r="PMI177" s="36"/>
      <c r="PMJ177" s="36"/>
      <c r="PMK177" s="36"/>
      <c r="PML177" s="36"/>
      <c r="PMM177" s="36"/>
      <c r="PMN177" s="36"/>
      <c r="PMO177" s="36"/>
      <c r="PMP177" s="36"/>
      <c r="PMQ177" s="36"/>
      <c r="PMR177" s="36"/>
      <c r="PMS177" s="36"/>
      <c r="PMT177" s="36"/>
      <c r="PMU177" s="36"/>
      <c r="PMV177" s="36"/>
      <c r="PMW177" s="36"/>
      <c r="PMX177" s="36"/>
      <c r="PMY177" s="36"/>
      <c r="PMZ177" s="36"/>
      <c r="PNA177" s="36"/>
      <c r="PNB177" s="36"/>
      <c r="PNC177" s="36"/>
      <c r="PND177" s="36"/>
      <c r="PNE177" s="36"/>
      <c r="PNF177" s="36"/>
      <c r="PNG177" s="36"/>
      <c r="PNH177" s="36"/>
      <c r="PNI177" s="36"/>
      <c r="PNJ177" s="36"/>
      <c r="PNK177" s="36"/>
      <c r="PNL177" s="36"/>
      <c r="PNM177" s="36"/>
      <c r="PNN177" s="36"/>
      <c r="PNO177" s="36"/>
      <c r="PNP177" s="36"/>
      <c r="PNQ177" s="36"/>
      <c r="PNR177" s="36"/>
      <c r="PNS177" s="36"/>
      <c r="PNT177" s="36"/>
      <c r="PNU177" s="36"/>
      <c r="PNV177" s="36"/>
      <c r="PNW177" s="36"/>
      <c r="PNX177" s="36"/>
      <c r="PNY177" s="36"/>
      <c r="PNZ177" s="36"/>
      <c r="POA177" s="36"/>
      <c r="POB177" s="36"/>
      <c r="POC177" s="36"/>
      <c r="POD177" s="36"/>
      <c r="POE177" s="36"/>
      <c r="POF177" s="36"/>
      <c r="POG177" s="36"/>
      <c r="POH177" s="36"/>
      <c r="POI177" s="36"/>
      <c r="POJ177" s="36"/>
      <c r="POK177" s="36"/>
      <c r="POL177" s="36"/>
      <c r="POM177" s="36"/>
      <c r="PON177" s="36"/>
      <c r="POO177" s="36"/>
      <c r="POP177" s="36"/>
      <c r="POQ177" s="36"/>
      <c r="POR177" s="36"/>
      <c r="POS177" s="36"/>
      <c r="POT177" s="36"/>
      <c r="POU177" s="36"/>
      <c r="POV177" s="36"/>
      <c r="POW177" s="36"/>
      <c r="POX177" s="36"/>
      <c r="POY177" s="36"/>
      <c r="POZ177" s="36"/>
      <c r="PPA177" s="36"/>
      <c r="PPB177" s="36"/>
      <c r="PPC177" s="36"/>
      <c r="PPD177" s="36"/>
      <c r="PPE177" s="36"/>
      <c r="PPF177" s="36"/>
      <c r="PPG177" s="36"/>
      <c r="PPH177" s="36"/>
      <c r="PPI177" s="36"/>
      <c r="PPJ177" s="36"/>
      <c r="PPK177" s="36"/>
      <c r="PPL177" s="36"/>
      <c r="PPM177" s="36"/>
      <c r="PPN177" s="36"/>
      <c r="PPO177" s="36"/>
      <c r="PPP177" s="36"/>
      <c r="PPQ177" s="36"/>
      <c r="PPR177" s="36"/>
      <c r="PPS177" s="36"/>
      <c r="PPT177" s="36"/>
      <c r="PPU177" s="36"/>
      <c r="PPV177" s="36"/>
      <c r="PPW177" s="36"/>
      <c r="PPX177" s="36"/>
      <c r="PPY177" s="36"/>
      <c r="PPZ177" s="36"/>
      <c r="PQA177" s="36"/>
      <c r="PQB177" s="36"/>
      <c r="PQC177" s="36"/>
      <c r="PQD177" s="36"/>
      <c r="PQE177" s="36"/>
      <c r="PQF177" s="36"/>
      <c r="PQG177" s="36"/>
      <c r="PQH177" s="36"/>
      <c r="PQI177" s="36"/>
      <c r="PQJ177" s="36"/>
      <c r="PQK177" s="36"/>
      <c r="PQL177" s="36"/>
      <c r="PQM177" s="36"/>
      <c r="PQN177" s="36"/>
      <c r="PQO177" s="36"/>
      <c r="PQP177" s="36"/>
      <c r="PQQ177" s="36"/>
      <c r="PQR177" s="36"/>
      <c r="PQS177" s="36"/>
      <c r="PQT177" s="36"/>
      <c r="PQU177" s="36"/>
      <c r="PQV177" s="36"/>
      <c r="PQW177" s="36"/>
      <c r="PQX177" s="36"/>
      <c r="PQY177" s="36"/>
      <c r="PQZ177" s="36"/>
      <c r="PRA177" s="36"/>
      <c r="PRB177" s="36"/>
      <c r="PRC177" s="36"/>
      <c r="PRD177" s="36"/>
      <c r="PRE177" s="36"/>
      <c r="PRF177" s="36"/>
      <c r="PRG177" s="36"/>
      <c r="PRH177" s="36"/>
      <c r="PRI177" s="36"/>
      <c r="PRJ177" s="36"/>
      <c r="PRK177" s="36"/>
      <c r="PRL177" s="36"/>
      <c r="PRM177" s="36"/>
      <c r="PRN177" s="36"/>
      <c r="PRO177" s="36"/>
      <c r="PRP177" s="36"/>
      <c r="PRQ177" s="36"/>
      <c r="PRR177" s="36"/>
      <c r="PRS177" s="36"/>
      <c r="PRT177" s="36"/>
      <c r="PRU177" s="36"/>
      <c r="PRV177" s="36"/>
      <c r="PRW177" s="36"/>
      <c r="PRX177" s="36"/>
      <c r="PRY177" s="36"/>
      <c r="PRZ177" s="36"/>
      <c r="PSA177" s="36"/>
      <c r="PSB177" s="36"/>
      <c r="PSC177" s="36"/>
      <c r="PSD177" s="36"/>
      <c r="PSE177" s="36"/>
      <c r="PSF177" s="36"/>
      <c r="PSG177" s="36"/>
      <c r="PSH177" s="36"/>
      <c r="PSI177" s="36"/>
      <c r="PSJ177" s="36"/>
      <c r="PSK177" s="36"/>
      <c r="PSL177" s="36"/>
      <c r="PSM177" s="36"/>
      <c r="PSN177" s="36"/>
      <c r="PSO177" s="36"/>
      <c r="PSP177" s="36"/>
      <c r="PSQ177" s="36"/>
      <c r="PSR177" s="36"/>
      <c r="PSS177" s="36"/>
      <c r="PST177" s="36"/>
      <c r="PSU177" s="36"/>
      <c r="PSV177" s="36"/>
      <c r="PSW177" s="36"/>
      <c r="PSX177" s="36"/>
      <c r="PSY177" s="36"/>
      <c r="PSZ177" s="36"/>
      <c r="PTA177" s="36"/>
      <c r="PTB177" s="36"/>
      <c r="PTC177" s="36"/>
      <c r="PTD177" s="36"/>
      <c r="PTE177" s="36"/>
      <c r="PTF177" s="36"/>
      <c r="PTG177" s="36"/>
      <c r="PTH177" s="36"/>
      <c r="PTI177" s="36"/>
      <c r="PTJ177" s="36"/>
      <c r="PTK177" s="36"/>
      <c r="PTL177" s="36"/>
      <c r="PTM177" s="36"/>
      <c r="PTN177" s="36"/>
      <c r="PTO177" s="36"/>
      <c r="PTP177" s="36"/>
      <c r="PTQ177" s="36"/>
      <c r="PTR177" s="36"/>
      <c r="PTS177" s="36"/>
      <c r="PTT177" s="36"/>
      <c r="PTU177" s="36"/>
      <c r="PTV177" s="36"/>
      <c r="PTW177" s="36"/>
      <c r="PTX177" s="36"/>
      <c r="PTY177" s="36"/>
      <c r="PTZ177" s="36"/>
      <c r="PUA177" s="36"/>
      <c r="PUB177" s="36"/>
      <c r="PUC177" s="36"/>
      <c r="PUD177" s="36"/>
      <c r="PUE177" s="36"/>
      <c r="PUF177" s="36"/>
      <c r="PUG177" s="36"/>
      <c r="PUH177" s="36"/>
      <c r="PUI177" s="36"/>
      <c r="PUJ177" s="36"/>
      <c r="PUK177" s="36"/>
      <c r="PUL177" s="36"/>
      <c r="PUM177" s="36"/>
      <c r="PUN177" s="36"/>
      <c r="PUO177" s="36"/>
      <c r="PUP177" s="36"/>
      <c r="PUQ177" s="36"/>
      <c r="PUR177" s="36"/>
      <c r="PUS177" s="36"/>
      <c r="PUT177" s="36"/>
      <c r="PUU177" s="36"/>
      <c r="PUV177" s="36"/>
      <c r="PUW177" s="36"/>
      <c r="PUX177" s="36"/>
      <c r="PUY177" s="36"/>
      <c r="PUZ177" s="36"/>
      <c r="PVA177" s="36"/>
      <c r="PVB177" s="36"/>
      <c r="PVC177" s="36"/>
      <c r="PVD177" s="36"/>
      <c r="PVE177" s="36"/>
      <c r="PVF177" s="36"/>
      <c r="PVG177" s="36"/>
      <c r="PVH177" s="36"/>
      <c r="PVI177" s="36"/>
      <c r="PVJ177" s="36"/>
      <c r="PVK177" s="36"/>
      <c r="PVL177" s="36"/>
      <c r="PVM177" s="36"/>
      <c r="PVN177" s="36"/>
      <c r="PVO177" s="36"/>
      <c r="PVP177" s="36"/>
      <c r="PVQ177" s="36"/>
      <c r="PVR177" s="36"/>
      <c r="PVS177" s="36"/>
      <c r="PVT177" s="36"/>
      <c r="PVU177" s="36"/>
      <c r="PVV177" s="36"/>
      <c r="PVW177" s="36"/>
      <c r="PVX177" s="36"/>
      <c r="PVY177" s="36"/>
      <c r="PVZ177" s="36"/>
      <c r="PWA177" s="36"/>
      <c r="PWB177" s="36"/>
      <c r="PWC177" s="36"/>
      <c r="PWD177" s="36"/>
      <c r="PWE177" s="36"/>
      <c r="PWF177" s="36"/>
      <c r="PWG177" s="36"/>
      <c r="PWH177" s="36"/>
      <c r="PWI177" s="36"/>
      <c r="PWJ177" s="36"/>
      <c r="PWK177" s="36"/>
      <c r="PWL177" s="36"/>
      <c r="PWM177" s="36"/>
      <c r="PWN177" s="36"/>
      <c r="PWO177" s="36"/>
      <c r="PWP177" s="36"/>
      <c r="PWQ177" s="36"/>
      <c r="PWR177" s="36"/>
      <c r="PWS177" s="36"/>
      <c r="PWT177" s="36"/>
      <c r="PWU177" s="36"/>
      <c r="PWV177" s="36"/>
      <c r="PWW177" s="36"/>
      <c r="PWX177" s="36"/>
      <c r="PWY177" s="36"/>
      <c r="PWZ177" s="36"/>
      <c r="PXA177" s="36"/>
      <c r="PXB177" s="36"/>
      <c r="PXC177" s="36"/>
      <c r="PXD177" s="36"/>
      <c r="PXE177" s="36"/>
      <c r="PXF177" s="36"/>
      <c r="PXG177" s="36"/>
      <c r="PXH177" s="36"/>
      <c r="PXI177" s="36"/>
      <c r="PXJ177" s="36"/>
      <c r="PXK177" s="36"/>
      <c r="PXL177" s="36"/>
      <c r="PXM177" s="36"/>
      <c r="PXN177" s="36"/>
      <c r="PXO177" s="36"/>
      <c r="PXP177" s="36"/>
      <c r="PXQ177" s="36"/>
      <c r="PXR177" s="36"/>
      <c r="PXS177" s="36"/>
      <c r="PXT177" s="36"/>
      <c r="PXU177" s="36"/>
      <c r="PXV177" s="36"/>
      <c r="PXW177" s="36"/>
      <c r="PXX177" s="36"/>
      <c r="PXY177" s="36"/>
      <c r="PXZ177" s="36"/>
      <c r="PYA177" s="36"/>
      <c r="PYB177" s="36"/>
      <c r="PYC177" s="36"/>
      <c r="PYD177" s="36"/>
      <c r="PYE177" s="36"/>
      <c r="PYF177" s="36"/>
      <c r="PYG177" s="36"/>
      <c r="PYH177" s="36"/>
      <c r="PYI177" s="36"/>
      <c r="PYJ177" s="36"/>
      <c r="PYK177" s="36"/>
      <c r="PYL177" s="36"/>
      <c r="PYM177" s="36"/>
      <c r="PYN177" s="36"/>
      <c r="PYO177" s="36"/>
      <c r="PYP177" s="36"/>
      <c r="PYQ177" s="36"/>
      <c r="PYR177" s="36"/>
      <c r="PYS177" s="36"/>
      <c r="PYT177" s="36"/>
      <c r="PYU177" s="36"/>
      <c r="PYV177" s="36"/>
      <c r="PYW177" s="36"/>
      <c r="PYX177" s="36"/>
      <c r="PYY177" s="36"/>
      <c r="PYZ177" s="36"/>
      <c r="PZA177" s="36"/>
      <c r="PZB177" s="36"/>
      <c r="PZC177" s="36"/>
      <c r="PZD177" s="36"/>
      <c r="PZE177" s="36"/>
      <c r="PZF177" s="36"/>
      <c r="PZG177" s="36"/>
      <c r="PZH177" s="36"/>
      <c r="PZI177" s="36"/>
      <c r="PZJ177" s="36"/>
      <c r="PZK177" s="36"/>
      <c r="PZL177" s="36"/>
      <c r="PZM177" s="36"/>
      <c r="PZN177" s="36"/>
      <c r="PZO177" s="36"/>
      <c r="PZP177" s="36"/>
      <c r="PZQ177" s="36"/>
      <c r="PZR177" s="36"/>
      <c r="PZS177" s="36"/>
      <c r="PZT177" s="36"/>
      <c r="PZU177" s="36"/>
      <c r="PZV177" s="36"/>
      <c r="PZW177" s="36"/>
      <c r="PZX177" s="36"/>
      <c r="PZY177" s="36"/>
      <c r="PZZ177" s="36"/>
      <c r="QAA177" s="36"/>
      <c r="QAB177" s="36"/>
      <c r="QAC177" s="36"/>
      <c r="QAD177" s="36"/>
      <c r="QAE177" s="36"/>
      <c r="QAF177" s="36"/>
      <c r="QAG177" s="36"/>
      <c r="QAH177" s="36"/>
      <c r="QAI177" s="36"/>
      <c r="QAJ177" s="36"/>
      <c r="QAK177" s="36"/>
      <c r="QAL177" s="36"/>
      <c r="QAM177" s="36"/>
      <c r="QAN177" s="36"/>
      <c r="QAO177" s="36"/>
      <c r="QAP177" s="36"/>
      <c r="QAQ177" s="36"/>
      <c r="QAR177" s="36"/>
      <c r="QAS177" s="36"/>
      <c r="QAT177" s="36"/>
      <c r="QAU177" s="36"/>
      <c r="QAV177" s="36"/>
      <c r="QAW177" s="36"/>
      <c r="QAX177" s="36"/>
      <c r="QAY177" s="36"/>
      <c r="QAZ177" s="36"/>
      <c r="QBA177" s="36"/>
      <c r="QBB177" s="36"/>
      <c r="QBC177" s="36"/>
      <c r="QBD177" s="36"/>
      <c r="QBE177" s="36"/>
      <c r="QBF177" s="36"/>
      <c r="QBG177" s="36"/>
      <c r="QBH177" s="36"/>
      <c r="QBI177" s="36"/>
      <c r="QBJ177" s="36"/>
      <c r="QBK177" s="36"/>
      <c r="QBL177" s="36"/>
      <c r="QBM177" s="36"/>
      <c r="QBN177" s="36"/>
      <c r="QBO177" s="36"/>
      <c r="QBP177" s="36"/>
      <c r="QBQ177" s="36"/>
      <c r="QBR177" s="36"/>
      <c r="QBS177" s="36"/>
      <c r="QBT177" s="36"/>
      <c r="QBU177" s="36"/>
      <c r="QBV177" s="36"/>
      <c r="QBW177" s="36"/>
      <c r="QBX177" s="36"/>
      <c r="QBY177" s="36"/>
      <c r="QBZ177" s="36"/>
      <c r="QCA177" s="36"/>
      <c r="QCB177" s="36"/>
      <c r="QCC177" s="36"/>
      <c r="QCD177" s="36"/>
      <c r="QCE177" s="36"/>
      <c r="QCF177" s="36"/>
      <c r="QCG177" s="36"/>
      <c r="QCH177" s="36"/>
      <c r="QCI177" s="36"/>
      <c r="QCJ177" s="36"/>
      <c r="QCK177" s="36"/>
      <c r="QCL177" s="36"/>
      <c r="QCM177" s="36"/>
      <c r="QCN177" s="36"/>
      <c r="QCO177" s="36"/>
      <c r="QCP177" s="36"/>
      <c r="QCQ177" s="36"/>
      <c r="QCR177" s="36"/>
      <c r="QCS177" s="36"/>
      <c r="QCT177" s="36"/>
      <c r="QCU177" s="36"/>
      <c r="QCV177" s="36"/>
      <c r="QCW177" s="36"/>
      <c r="QCX177" s="36"/>
      <c r="QCY177" s="36"/>
      <c r="QCZ177" s="36"/>
      <c r="QDA177" s="36"/>
      <c r="QDB177" s="36"/>
      <c r="QDC177" s="36"/>
      <c r="QDD177" s="36"/>
      <c r="QDE177" s="36"/>
      <c r="QDF177" s="36"/>
      <c r="QDG177" s="36"/>
      <c r="QDH177" s="36"/>
      <c r="QDI177" s="36"/>
      <c r="QDJ177" s="36"/>
      <c r="QDK177" s="36"/>
      <c r="QDL177" s="36"/>
      <c r="QDM177" s="36"/>
      <c r="QDN177" s="36"/>
      <c r="QDO177" s="36"/>
      <c r="QDP177" s="36"/>
      <c r="QDQ177" s="36"/>
      <c r="QDR177" s="36"/>
      <c r="QDS177" s="36"/>
      <c r="QDT177" s="36"/>
      <c r="QDU177" s="36"/>
      <c r="QDV177" s="36"/>
      <c r="QDW177" s="36"/>
      <c r="QDX177" s="36"/>
      <c r="QDY177" s="36"/>
      <c r="QDZ177" s="36"/>
      <c r="QEA177" s="36"/>
      <c r="QEB177" s="36"/>
      <c r="QEC177" s="36"/>
      <c r="QED177" s="36"/>
      <c r="QEE177" s="36"/>
      <c r="QEF177" s="36"/>
      <c r="QEG177" s="36"/>
      <c r="QEH177" s="36"/>
      <c r="QEI177" s="36"/>
      <c r="QEJ177" s="36"/>
      <c r="QEK177" s="36"/>
      <c r="QEL177" s="36"/>
      <c r="QEM177" s="36"/>
      <c r="QEN177" s="36"/>
      <c r="QEO177" s="36"/>
      <c r="QEP177" s="36"/>
      <c r="QEQ177" s="36"/>
      <c r="QER177" s="36"/>
      <c r="QES177" s="36"/>
      <c r="QET177" s="36"/>
      <c r="QEU177" s="36"/>
      <c r="QEV177" s="36"/>
      <c r="QEW177" s="36"/>
      <c r="QEX177" s="36"/>
      <c r="QEY177" s="36"/>
      <c r="QEZ177" s="36"/>
      <c r="QFA177" s="36"/>
      <c r="QFB177" s="36"/>
      <c r="QFC177" s="36"/>
      <c r="QFD177" s="36"/>
      <c r="QFE177" s="36"/>
      <c r="QFF177" s="36"/>
      <c r="QFG177" s="36"/>
      <c r="QFH177" s="36"/>
      <c r="QFI177" s="36"/>
      <c r="QFJ177" s="36"/>
      <c r="QFK177" s="36"/>
      <c r="QFL177" s="36"/>
      <c r="QFM177" s="36"/>
      <c r="QFN177" s="36"/>
      <c r="QFO177" s="36"/>
      <c r="QFP177" s="36"/>
      <c r="QFQ177" s="36"/>
      <c r="QFR177" s="36"/>
      <c r="QFS177" s="36"/>
      <c r="QFT177" s="36"/>
      <c r="QFU177" s="36"/>
      <c r="QFV177" s="36"/>
      <c r="QFW177" s="36"/>
      <c r="QFX177" s="36"/>
      <c r="QFY177" s="36"/>
      <c r="QFZ177" s="36"/>
      <c r="QGA177" s="36"/>
      <c r="QGB177" s="36"/>
      <c r="QGC177" s="36"/>
      <c r="QGD177" s="36"/>
      <c r="QGE177" s="36"/>
      <c r="QGF177" s="36"/>
      <c r="QGG177" s="36"/>
      <c r="QGH177" s="36"/>
      <c r="QGI177" s="36"/>
      <c r="QGJ177" s="36"/>
      <c r="QGK177" s="36"/>
      <c r="QGL177" s="36"/>
      <c r="QGM177" s="36"/>
      <c r="QGN177" s="36"/>
      <c r="QGO177" s="36"/>
      <c r="QGP177" s="36"/>
      <c r="QGQ177" s="36"/>
      <c r="QGR177" s="36"/>
      <c r="QGS177" s="36"/>
      <c r="QGT177" s="36"/>
      <c r="QGU177" s="36"/>
      <c r="QGV177" s="36"/>
      <c r="QGW177" s="36"/>
      <c r="QGX177" s="36"/>
      <c r="QGY177" s="36"/>
      <c r="QGZ177" s="36"/>
      <c r="QHA177" s="36"/>
      <c r="QHB177" s="36"/>
      <c r="QHC177" s="36"/>
      <c r="QHD177" s="36"/>
      <c r="QHE177" s="36"/>
      <c r="QHF177" s="36"/>
      <c r="QHG177" s="36"/>
      <c r="QHH177" s="36"/>
      <c r="QHI177" s="36"/>
      <c r="QHJ177" s="36"/>
      <c r="QHK177" s="36"/>
      <c r="QHL177" s="36"/>
      <c r="QHM177" s="36"/>
      <c r="QHN177" s="36"/>
      <c r="QHO177" s="36"/>
      <c r="QHP177" s="36"/>
      <c r="QHQ177" s="36"/>
      <c r="QHR177" s="36"/>
      <c r="QHS177" s="36"/>
      <c r="QHT177" s="36"/>
      <c r="QHU177" s="36"/>
      <c r="QHV177" s="36"/>
      <c r="QHW177" s="36"/>
      <c r="QHX177" s="36"/>
      <c r="QHY177" s="36"/>
      <c r="QHZ177" s="36"/>
      <c r="QIA177" s="36"/>
      <c r="QIB177" s="36"/>
      <c r="QIC177" s="36"/>
      <c r="QID177" s="36"/>
      <c r="QIE177" s="36"/>
      <c r="QIF177" s="36"/>
      <c r="QIG177" s="36"/>
      <c r="QIH177" s="36"/>
      <c r="QII177" s="36"/>
      <c r="QIJ177" s="36"/>
      <c r="QIK177" s="36"/>
      <c r="QIL177" s="36"/>
      <c r="QIM177" s="36"/>
      <c r="QIN177" s="36"/>
      <c r="QIO177" s="36"/>
      <c r="QIP177" s="36"/>
      <c r="QIQ177" s="36"/>
      <c r="QIR177" s="36"/>
      <c r="QIS177" s="36"/>
      <c r="QIT177" s="36"/>
      <c r="QIU177" s="36"/>
      <c r="QIV177" s="36"/>
      <c r="QIW177" s="36"/>
      <c r="QIX177" s="36"/>
      <c r="QIY177" s="36"/>
      <c r="QIZ177" s="36"/>
      <c r="QJA177" s="36"/>
      <c r="QJB177" s="36"/>
      <c r="QJC177" s="36"/>
      <c r="QJD177" s="36"/>
      <c r="QJE177" s="36"/>
      <c r="QJF177" s="36"/>
      <c r="QJG177" s="36"/>
      <c r="QJH177" s="36"/>
      <c r="QJI177" s="36"/>
      <c r="QJJ177" s="36"/>
      <c r="QJK177" s="36"/>
      <c r="QJL177" s="36"/>
      <c r="QJM177" s="36"/>
      <c r="QJN177" s="36"/>
      <c r="QJO177" s="36"/>
      <c r="QJP177" s="36"/>
      <c r="QJQ177" s="36"/>
      <c r="QJR177" s="36"/>
      <c r="QJS177" s="36"/>
      <c r="QJT177" s="36"/>
      <c r="QJU177" s="36"/>
      <c r="QJV177" s="36"/>
      <c r="QJW177" s="36"/>
      <c r="QJX177" s="36"/>
      <c r="QJY177" s="36"/>
      <c r="QJZ177" s="36"/>
      <c r="QKA177" s="36"/>
      <c r="QKB177" s="36"/>
      <c r="QKC177" s="36"/>
      <c r="QKD177" s="36"/>
      <c r="QKE177" s="36"/>
      <c r="QKF177" s="36"/>
      <c r="QKG177" s="36"/>
      <c r="QKH177" s="36"/>
      <c r="QKI177" s="36"/>
      <c r="QKJ177" s="36"/>
      <c r="QKK177" s="36"/>
      <c r="QKL177" s="36"/>
      <c r="QKM177" s="36"/>
      <c r="QKN177" s="36"/>
      <c r="QKO177" s="36"/>
      <c r="QKP177" s="36"/>
      <c r="QKQ177" s="36"/>
      <c r="QKR177" s="36"/>
      <c r="QKS177" s="36"/>
      <c r="QKT177" s="36"/>
      <c r="QKU177" s="36"/>
      <c r="QKV177" s="36"/>
      <c r="QKW177" s="36"/>
      <c r="QKX177" s="36"/>
      <c r="QKY177" s="36"/>
      <c r="QKZ177" s="36"/>
      <c r="QLA177" s="36"/>
      <c r="QLB177" s="36"/>
      <c r="QLC177" s="36"/>
      <c r="QLD177" s="36"/>
      <c r="QLE177" s="36"/>
      <c r="QLF177" s="36"/>
      <c r="QLG177" s="36"/>
      <c r="QLH177" s="36"/>
      <c r="QLI177" s="36"/>
      <c r="QLJ177" s="36"/>
      <c r="QLK177" s="36"/>
      <c r="QLL177" s="36"/>
      <c r="QLM177" s="36"/>
      <c r="QLN177" s="36"/>
      <c r="QLO177" s="36"/>
      <c r="QLP177" s="36"/>
      <c r="QLQ177" s="36"/>
      <c r="QLR177" s="36"/>
      <c r="QLS177" s="36"/>
      <c r="QLT177" s="36"/>
      <c r="QLU177" s="36"/>
      <c r="QLV177" s="36"/>
      <c r="QLW177" s="36"/>
      <c r="QLX177" s="36"/>
      <c r="QLY177" s="36"/>
      <c r="QLZ177" s="36"/>
      <c r="QMA177" s="36"/>
      <c r="QMB177" s="36"/>
      <c r="QMC177" s="36"/>
      <c r="QMD177" s="36"/>
      <c r="QME177" s="36"/>
      <c r="QMF177" s="36"/>
      <c r="QMG177" s="36"/>
      <c r="QMH177" s="36"/>
      <c r="QMI177" s="36"/>
      <c r="QMJ177" s="36"/>
      <c r="QMK177" s="36"/>
      <c r="QML177" s="36"/>
      <c r="QMM177" s="36"/>
      <c r="QMN177" s="36"/>
      <c r="QMO177" s="36"/>
      <c r="QMP177" s="36"/>
      <c r="QMQ177" s="36"/>
      <c r="QMR177" s="36"/>
      <c r="QMS177" s="36"/>
      <c r="QMT177" s="36"/>
      <c r="QMU177" s="36"/>
      <c r="QMV177" s="36"/>
      <c r="QMW177" s="36"/>
      <c r="QMX177" s="36"/>
      <c r="QMY177" s="36"/>
      <c r="QMZ177" s="36"/>
      <c r="QNA177" s="36"/>
      <c r="QNB177" s="36"/>
      <c r="QNC177" s="36"/>
      <c r="QND177" s="36"/>
      <c r="QNE177" s="36"/>
      <c r="QNF177" s="36"/>
      <c r="QNG177" s="36"/>
      <c r="QNH177" s="36"/>
      <c r="QNI177" s="36"/>
      <c r="QNJ177" s="36"/>
      <c r="QNK177" s="36"/>
      <c r="QNL177" s="36"/>
      <c r="QNM177" s="36"/>
      <c r="QNN177" s="36"/>
      <c r="QNO177" s="36"/>
      <c r="QNP177" s="36"/>
      <c r="QNQ177" s="36"/>
      <c r="QNR177" s="36"/>
      <c r="QNS177" s="36"/>
      <c r="QNT177" s="36"/>
      <c r="QNU177" s="36"/>
      <c r="QNV177" s="36"/>
      <c r="QNW177" s="36"/>
      <c r="QNX177" s="36"/>
      <c r="QNY177" s="36"/>
      <c r="QNZ177" s="36"/>
      <c r="QOA177" s="36"/>
      <c r="QOB177" s="36"/>
      <c r="QOC177" s="36"/>
      <c r="QOD177" s="36"/>
      <c r="QOE177" s="36"/>
      <c r="QOF177" s="36"/>
      <c r="QOG177" s="36"/>
      <c r="QOH177" s="36"/>
      <c r="QOI177" s="36"/>
      <c r="QOJ177" s="36"/>
      <c r="QOK177" s="36"/>
      <c r="QOL177" s="36"/>
      <c r="QOM177" s="36"/>
      <c r="QON177" s="36"/>
      <c r="QOO177" s="36"/>
      <c r="QOP177" s="36"/>
      <c r="QOQ177" s="36"/>
      <c r="QOR177" s="36"/>
      <c r="QOS177" s="36"/>
      <c r="QOT177" s="36"/>
      <c r="QOU177" s="36"/>
      <c r="QOV177" s="36"/>
      <c r="QOW177" s="36"/>
      <c r="QOX177" s="36"/>
      <c r="QOY177" s="36"/>
      <c r="QOZ177" s="36"/>
      <c r="QPA177" s="36"/>
      <c r="QPB177" s="36"/>
      <c r="QPC177" s="36"/>
      <c r="QPD177" s="36"/>
      <c r="QPE177" s="36"/>
      <c r="QPF177" s="36"/>
      <c r="QPG177" s="36"/>
      <c r="QPH177" s="36"/>
      <c r="QPI177" s="36"/>
      <c r="QPJ177" s="36"/>
      <c r="QPK177" s="36"/>
      <c r="QPL177" s="36"/>
      <c r="QPM177" s="36"/>
      <c r="QPN177" s="36"/>
      <c r="QPO177" s="36"/>
      <c r="QPP177" s="36"/>
      <c r="QPQ177" s="36"/>
      <c r="QPR177" s="36"/>
      <c r="QPS177" s="36"/>
      <c r="QPT177" s="36"/>
      <c r="QPU177" s="36"/>
      <c r="QPV177" s="36"/>
      <c r="QPW177" s="36"/>
      <c r="QPX177" s="36"/>
      <c r="QPY177" s="36"/>
      <c r="QPZ177" s="36"/>
      <c r="QQA177" s="36"/>
      <c r="QQB177" s="36"/>
      <c r="QQC177" s="36"/>
      <c r="QQD177" s="36"/>
      <c r="QQE177" s="36"/>
      <c r="QQF177" s="36"/>
      <c r="QQG177" s="36"/>
      <c r="QQH177" s="36"/>
      <c r="QQI177" s="36"/>
      <c r="QQJ177" s="36"/>
      <c r="QQK177" s="36"/>
      <c r="QQL177" s="36"/>
      <c r="QQM177" s="36"/>
      <c r="QQN177" s="36"/>
      <c r="QQO177" s="36"/>
      <c r="QQP177" s="36"/>
      <c r="QQQ177" s="36"/>
      <c r="QQR177" s="36"/>
      <c r="QQS177" s="36"/>
      <c r="QQT177" s="36"/>
      <c r="QQU177" s="36"/>
      <c r="QQV177" s="36"/>
      <c r="QQW177" s="36"/>
      <c r="QQX177" s="36"/>
      <c r="QQY177" s="36"/>
      <c r="QQZ177" s="36"/>
      <c r="QRA177" s="36"/>
      <c r="QRB177" s="36"/>
      <c r="QRC177" s="36"/>
      <c r="QRD177" s="36"/>
      <c r="QRE177" s="36"/>
      <c r="QRF177" s="36"/>
      <c r="QRG177" s="36"/>
      <c r="QRH177" s="36"/>
      <c r="QRI177" s="36"/>
      <c r="QRJ177" s="36"/>
      <c r="QRK177" s="36"/>
      <c r="QRL177" s="36"/>
      <c r="QRM177" s="36"/>
      <c r="QRN177" s="36"/>
      <c r="QRO177" s="36"/>
      <c r="QRP177" s="36"/>
      <c r="QRQ177" s="36"/>
      <c r="QRR177" s="36"/>
      <c r="QRS177" s="36"/>
      <c r="QRT177" s="36"/>
      <c r="QRU177" s="36"/>
      <c r="QRV177" s="36"/>
      <c r="QRW177" s="36"/>
      <c r="QRX177" s="36"/>
      <c r="QRY177" s="36"/>
      <c r="QRZ177" s="36"/>
      <c r="QSA177" s="36"/>
      <c r="QSB177" s="36"/>
      <c r="QSC177" s="36"/>
      <c r="QSD177" s="36"/>
      <c r="QSE177" s="36"/>
      <c r="QSF177" s="36"/>
      <c r="QSG177" s="36"/>
      <c r="QSH177" s="36"/>
      <c r="QSI177" s="36"/>
      <c r="QSJ177" s="36"/>
      <c r="QSK177" s="36"/>
      <c r="QSL177" s="36"/>
      <c r="QSM177" s="36"/>
      <c r="QSN177" s="36"/>
      <c r="QSO177" s="36"/>
      <c r="QSP177" s="36"/>
      <c r="QSQ177" s="36"/>
      <c r="QSR177" s="36"/>
      <c r="QSS177" s="36"/>
      <c r="QST177" s="36"/>
      <c r="QSU177" s="36"/>
      <c r="QSV177" s="36"/>
      <c r="QSW177" s="36"/>
      <c r="QSX177" s="36"/>
      <c r="QSY177" s="36"/>
      <c r="QSZ177" s="36"/>
      <c r="QTA177" s="36"/>
      <c r="QTB177" s="36"/>
      <c r="QTC177" s="36"/>
      <c r="QTD177" s="36"/>
      <c r="QTE177" s="36"/>
      <c r="QTF177" s="36"/>
      <c r="QTG177" s="36"/>
      <c r="QTH177" s="36"/>
      <c r="QTI177" s="36"/>
      <c r="QTJ177" s="36"/>
      <c r="QTK177" s="36"/>
      <c r="QTL177" s="36"/>
      <c r="QTM177" s="36"/>
      <c r="QTN177" s="36"/>
      <c r="QTO177" s="36"/>
      <c r="QTP177" s="36"/>
      <c r="QTQ177" s="36"/>
      <c r="QTR177" s="36"/>
      <c r="QTS177" s="36"/>
      <c r="QTT177" s="36"/>
      <c r="QTU177" s="36"/>
      <c r="QTV177" s="36"/>
      <c r="QTW177" s="36"/>
      <c r="QTX177" s="36"/>
      <c r="QTY177" s="36"/>
      <c r="QTZ177" s="36"/>
      <c r="QUA177" s="36"/>
      <c r="QUB177" s="36"/>
      <c r="QUC177" s="36"/>
      <c r="QUD177" s="36"/>
      <c r="QUE177" s="36"/>
      <c r="QUF177" s="36"/>
      <c r="QUG177" s="36"/>
      <c r="QUH177" s="36"/>
      <c r="QUI177" s="36"/>
      <c r="QUJ177" s="36"/>
      <c r="QUK177" s="36"/>
      <c r="QUL177" s="36"/>
      <c r="QUM177" s="36"/>
      <c r="QUN177" s="36"/>
      <c r="QUO177" s="36"/>
      <c r="QUP177" s="36"/>
      <c r="QUQ177" s="36"/>
      <c r="QUR177" s="36"/>
      <c r="QUS177" s="36"/>
      <c r="QUT177" s="36"/>
      <c r="QUU177" s="36"/>
      <c r="QUV177" s="36"/>
      <c r="QUW177" s="36"/>
      <c r="QUX177" s="36"/>
      <c r="QUY177" s="36"/>
      <c r="QUZ177" s="36"/>
      <c r="QVA177" s="36"/>
      <c r="QVB177" s="36"/>
      <c r="QVC177" s="36"/>
      <c r="QVD177" s="36"/>
      <c r="QVE177" s="36"/>
      <c r="QVF177" s="36"/>
      <c r="QVG177" s="36"/>
      <c r="QVH177" s="36"/>
      <c r="QVI177" s="36"/>
      <c r="QVJ177" s="36"/>
      <c r="QVK177" s="36"/>
      <c r="QVL177" s="36"/>
      <c r="QVM177" s="36"/>
      <c r="QVN177" s="36"/>
      <c r="QVO177" s="36"/>
      <c r="QVP177" s="36"/>
      <c r="QVQ177" s="36"/>
      <c r="QVR177" s="36"/>
      <c r="QVS177" s="36"/>
      <c r="QVT177" s="36"/>
      <c r="QVU177" s="36"/>
      <c r="QVV177" s="36"/>
      <c r="QVW177" s="36"/>
      <c r="QVX177" s="36"/>
      <c r="QVY177" s="36"/>
      <c r="QVZ177" s="36"/>
      <c r="QWA177" s="36"/>
      <c r="QWB177" s="36"/>
      <c r="QWC177" s="36"/>
      <c r="QWD177" s="36"/>
      <c r="QWE177" s="36"/>
      <c r="QWF177" s="36"/>
      <c r="QWG177" s="36"/>
      <c r="QWH177" s="36"/>
      <c r="QWI177" s="36"/>
      <c r="QWJ177" s="36"/>
      <c r="QWK177" s="36"/>
      <c r="QWL177" s="36"/>
      <c r="QWM177" s="36"/>
      <c r="QWN177" s="36"/>
      <c r="QWO177" s="36"/>
      <c r="QWP177" s="36"/>
      <c r="QWQ177" s="36"/>
      <c r="QWR177" s="36"/>
      <c r="QWS177" s="36"/>
      <c r="QWT177" s="36"/>
      <c r="QWU177" s="36"/>
      <c r="QWV177" s="36"/>
      <c r="QWW177" s="36"/>
      <c r="QWX177" s="36"/>
      <c r="QWY177" s="36"/>
      <c r="QWZ177" s="36"/>
      <c r="QXA177" s="36"/>
      <c r="QXB177" s="36"/>
      <c r="QXC177" s="36"/>
      <c r="QXD177" s="36"/>
      <c r="QXE177" s="36"/>
      <c r="QXF177" s="36"/>
      <c r="QXG177" s="36"/>
      <c r="QXH177" s="36"/>
      <c r="QXI177" s="36"/>
      <c r="QXJ177" s="36"/>
      <c r="QXK177" s="36"/>
      <c r="QXL177" s="36"/>
      <c r="QXM177" s="36"/>
      <c r="QXN177" s="36"/>
      <c r="QXO177" s="36"/>
      <c r="QXP177" s="36"/>
      <c r="QXQ177" s="36"/>
      <c r="QXR177" s="36"/>
      <c r="QXS177" s="36"/>
      <c r="QXT177" s="36"/>
      <c r="QXU177" s="36"/>
      <c r="QXV177" s="36"/>
      <c r="QXW177" s="36"/>
      <c r="QXX177" s="36"/>
      <c r="QXY177" s="36"/>
      <c r="QXZ177" s="36"/>
      <c r="QYA177" s="36"/>
      <c r="QYB177" s="36"/>
      <c r="QYC177" s="36"/>
      <c r="QYD177" s="36"/>
      <c r="QYE177" s="36"/>
      <c r="QYF177" s="36"/>
      <c r="QYG177" s="36"/>
      <c r="QYH177" s="36"/>
      <c r="QYI177" s="36"/>
      <c r="QYJ177" s="36"/>
      <c r="QYK177" s="36"/>
      <c r="QYL177" s="36"/>
      <c r="QYM177" s="36"/>
      <c r="QYN177" s="36"/>
      <c r="QYO177" s="36"/>
      <c r="QYP177" s="36"/>
      <c r="QYQ177" s="36"/>
      <c r="QYR177" s="36"/>
      <c r="QYS177" s="36"/>
      <c r="QYT177" s="36"/>
      <c r="QYU177" s="36"/>
      <c r="QYV177" s="36"/>
      <c r="QYW177" s="36"/>
      <c r="QYX177" s="36"/>
      <c r="QYY177" s="36"/>
      <c r="QYZ177" s="36"/>
      <c r="QZA177" s="36"/>
      <c r="QZB177" s="36"/>
      <c r="QZC177" s="36"/>
      <c r="QZD177" s="36"/>
      <c r="QZE177" s="36"/>
      <c r="QZF177" s="36"/>
      <c r="QZG177" s="36"/>
      <c r="QZH177" s="36"/>
      <c r="QZI177" s="36"/>
      <c r="QZJ177" s="36"/>
      <c r="QZK177" s="36"/>
      <c r="QZL177" s="36"/>
      <c r="QZM177" s="36"/>
      <c r="QZN177" s="36"/>
      <c r="QZO177" s="36"/>
      <c r="QZP177" s="36"/>
      <c r="QZQ177" s="36"/>
      <c r="QZR177" s="36"/>
      <c r="QZS177" s="36"/>
      <c r="QZT177" s="36"/>
      <c r="QZU177" s="36"/>
      <c r="QZV177" s="36"/>
      <c r="QZW177" s="36"/>
      <c r="QZX177" s="36"/>
      <c r="QZY177" s="36"/>
      <c r="QZZ177" s="36"/>
      <c r="RAA177" s="36"/>
      <c r="RAB177" s="36"/>
      <c r="RAC177" s="36"/>
      <c r="RAD177" s="36"/>
      <c r="RAE177" s="36"/>
      <c r="RAF177" s="36"/>
      <c r="RAG177" s="36"/>
      <c r="RAH177" s="36"/>
      <c r="RAI177" s="36"/>
      <c r="RAJ177" s="36"/>
      <c r="RAK177" s="36"/>
      <c r="RAL177" s="36"/>
      <c r="RAM177" s="36"/>
      <c r="RAN177" s="36"/>
      <c r="RAO177" s="36"/>
      <c r="RAP177" s="36"/>
      <c r="RAQ177" s="36"/>
      <c r="RAR177" s="36"/>
      <c r="RAS177" s="36"/>
      <c r="RAT177" s="36"/>
      <c r="RAU177" s="36"/>
      <c r="RAV177" s="36"/>
      <c r="RAW177" s="36"/>
      <c r="RAX177" s="36"/>
      <c r="RAY177" s="36"/>
      <c r="RAZ177" s="36"/>
      <c r="RBA177" s="36"/>
      <c r="RBB177" s="36"/>
      <c r="RBC177" s="36"/>
      <c r="RBD177" s="36"/>
      <c r="RBE177" s="36"/>
      <c r="RBF177" s="36"/>
      <c r="RBG177" s="36"/>
      <c r="RBH177" s="36"/>
      <c r="RBI177" s="36"/>
      <c r="RBJ177" s="36"/>
      <c r="RBK177" s="36"/>
      <c r="RBL177" s="36"/>
      <c r="RBM177" s="36"/>
      <c r="RBN177" s="36"/>
      <c r="RBO177" s="36"/>
      <c r="RBP177" s="36"/>
      <c r="RBQ177" s="36"/>
      <c r="RBR177" s="36"/>
      <c r="RBS177" s="36"/>
      <c r="RBT177" s="36"/>
      <c r="RBU177" s="36"/>
      <c r="RBV177" s="36"/>
      <c r="RBW177" s="36"/>
      <c r="RBX177" s="36"/>
      <c r="RBY177" s="36"/>
      <c r="RBZ177" s="36"/>
      <c r="RCA177" s="36"/>
      <c r="RCB177" s="36"/>
      <c r="RCC177" s="36"/>
      <c r="RCD177" s="36"/>
      <c r="RCE177" s="36"/>
      <c r="RCF177" s="36"/>
      <c r="RCG177" s="36"/>
      <c r="RCH177" s="36"/>
      <c r="RCI177" s="36"/>
      <c r="RCJ177" s="36"/>
      <c r="RCK177" s="36"/>
      <c r="RCL177" s="36"/>
      <c r="RCM177" s="36"/>
      <c r="RCN177" s="36"/>
      <c r="RCO177" s="36"/>
      <c r="RCP177" s="36"/>
      <c r="RCQ177" s="36"/>
      <c r="RCR177" s="36"/>
      <c r="RCS177" s="36"/>
      <c r="RCT177" s="36"/>
      <c r="RCU177" s="36"/>
      <c r="RCV177" s="36"/>
      <c r="RCW177" s="36"/>
      <c r="RCX177" s="36"/>
      <c r="RCY177" s="36"/>
      <c r="RCZ177" s="36"/>
      <c r="RDA177" s="36"/>
      <c r="RDB177" s="36"/>
      <c r="RDC177" s="36"/>
      <c r="RDD177" s="36"/>
      <c r="RDE177" s="36"/>
      <c r="RDF177" s="36"/>
      <c r="RDG177" s="36"/>
      <c r="RDH177" s="36"/>
      <c r="RDI177" s="36"/>
      <c r="RDJ177" s="36"/>
      <c r="RDK177" s="36"/>
      <c r="RDL177" s="36"/>
      <c r="RDM177" s="36"/>
      <c r="RDN177" s="36"/>
      <c r="RDO177" s="36"/>
      <c r="RDP177" s="36"/>
      <c r="RDQ177" s="36"/>
      <c r="RDR177" s="36"/>
      <c r="RDS177" s="36"/>
      <c r="RDT177" s="36"/>
      <c r="RDU177" s="36"/>
      <c r="RDV177" s="36"/>
      <c r="RDW177" s="36"/>
      <c r="RDX177" s="36"/>
      <c r="RDY177" s="36"/>
      <c r="RDZ177" s="36"/>
      <c r="REA177" s="36"/>
      <c r="REB177" s="36"/>
      <c r="REC177" s="36"/>
      <c r="RED177" s="36"/>
      <c r="REE177" s="36"/>
      <c r="REF177" s="36"/>
      <c r="REG177" s="36"/>
      <c r="REH177" s="36"/>
      <c r="REI177" s="36"/>
      <c r="REJ177" s="36"/>
      <c r="REK177" s="36"/>
      <c r="REL177" s="36"/>
      <c r="REM177" s="36"/>
      <c r="REN177" s="36"/>
      <c r="REO177" s="36"/>
      <c r="REP177" s="36"/>
      <c r="REQ177" s="36"/>
      <c r="RER177" s="36"/>
      <c r="RES177" s="36"/>
      <c r="RET177" s="36"/>
      <c r="REU177" s="36"/>
      <c r="REV177" s="36"/>
      <c r="REW177" s="36"/>
      <c r="REX177" s="36"/>
      <c r="REY177" s="36"/>
      <c r="REZ177" s="36"/>
      <c r="RFA177" s="36"/>
      <c r="RFB177" s="36"/>
      <c r="RFC177" s="36"/>
      <c r="RFD177" s="36"/>
      <c r="RFE177" s="36"/>
      <c r="RFF177" s="36"/>
      <c r="RFG177" s="36"/>
      <c r="RFH177" s="36"/>
      <c r="RFI177" s="36"/>
      <c r="RFJ177" s="36"/>
      <c r="RFK177" s="36"/>
      <c r="RFL177" s="36"/>
      <c r="RFM177" s="36"/>
      <c r="RFN177" s="36"/>
      <c r="RFO177" s="36"/>
      <c r="RFP177" s="36"/>
      <c r="RFQ177" s="36"/>
      <c r="RFR177" s="36"/>
      <c r="RFS177" s="36"/>
      <c r="RFT177" s="36"/>
      <c r="RFU177" s="36"/>
      <c r="RFV177" s="36"/>
      <c r="RFW177" s="36"/>
      <c r="RFX177" s="36"/>
      <c r="RFY177" s="36"/>
      <c r="RFZ177" s="36"/>
      <c r="RGA177" s="36"/>
      <c r="RGB177" s="36"/>
      <c r="RGC177" s="36"/>
      <c r="RGD177" s="36"/>
      <c r="RGE177" s="36"/>
      <c r="RGF177" s="36"/>
      <c r="RGG177" s="36"/>
      <c r="RGH177" s="36"/>
      <c r="RGI177" s="36"/>
      <c r="RGJ177" s="36"/>
      <c r="RGK177" s="36"/>
      <c r="RGL177" s="36"/>
      <c r="RGM177" s="36"/>
      <c r="RGN177" s="36"/>
      <c r="RGO177" s="36"/>
      <c r="RGP177" s="36"/>
      <c r="RGQ177" s="36"/>
      <c r="RGR177" s="36"/>
      <c r="RGS177" s="36"/>
      <c r="RGT177" s="36"/>
      <c r="RGU177" s="36"/>
      <c r="RGV177" s="36"/>
      <c r="RGW177" s="36"/>
      <c r="RGX177" s="36"/>
      <c r="RGY177" s="36"/>
      <c r="RGZ177" s="36"/>
      <c r="RHA177" s="36"/>
      <c r="RHB177" s="36"/>
      <c r="RHC177" s="36"/>
      <c r="RHD177" s="36"/>
      <c r="RHE177" s="36"/>
      <c r="RHF177" s="36"/>
      <c r="RHG177" s="36"/>
      <c r="RHH177" s="36"/>
      <c r="RHI177" s="36"/>
      <c r="RHJ177" s="36"/>
      <c r="RHK177" s="36"/>
      <c r="RHL177" s="36"/>
      <c r="RHM177" s="36"/>
      <c r="RHN177" s="36"/>
      <c r="RHO177" s="36"/>
      <c r="RHP177" s="36"/>
      <c r="RHQ177" s="36"/>
      <c r="RHR177" s="36"/>
      <c r="RHS177" s="36"/>
      <c r="RHT177" s="36"/>
      <c r="RHU177" s="36"/>
      <c r="RHV177" s="36"/>
      <c r="RHW177" s="36"/>
      <c r="RHX177" s="36"/>
      <c r="RHY177" s="36"/>
      <c r="RHZ177" s="36"/>
      <c r="RIA177" s="36"/>
      <c r="RIB177" s="36"/>
      <c r="RIC177" s="36"/>
      <c r="RID177" s="36"/>
      <c r="RIE177" s="36"/>
      <c r="RIF177" s="36"/>
      <c r="RIG177" s="36"/>
      <c r="RIH177" s="36"/>
      <c r="RII177" s="36"/>
      <c r="RIJ177" s="36"/>
      <c r="RIK177" s="36"/>
      <c r="RIL177" s="36"/>
      <c r="RIM177" s="36"/>
      <c r="RIN177" s="36"/>
      <c r="RIO177" s="36"/>
      <c r="RIP177" s="36"/>
      <c r="RIQ177" s="36"/>
      <c r="RIR177" s="36"/>
      <c r="RIS177" s="36"/>
      <c r="RIT177" s="36"/>
      <c r="RIU177" s="36"/>
      <c r="RIV177" s="36"/>
      <c r="RIW177" s="36"/>
      <c r="RIX177" s="36"/>
      <c r="RIY177" s="36"/>
      <c r="RIZ177" s="36"/>
      <c r="RJA177" s="36"/>
      <c r="RJB177" s="36"/>
      <c r="RJC177" s="36"/>
      <c r="RJD177" s="36"/>
      <c r="RJE177" s="36"/>
      <c r="RJF177" s="36"/>
      <c r="RJG177" s="36"/>
      <c r="RJH177" s="36"/>
      <c r="RJI177" s="36"/>
      <c r="RJJ177" s="36"/>
      <c r="RJK177" s="36"/>
      <c r="RJL177" s="36"/>
      <c r="RJM177" s="36"/>
      <c r="RJN177" s="36"/>
      <c r="RJO177" s="36"/>
      <c r="RJP177" s="36"/>
      <c r="RJQ177" s="36"/>
      <c r="RJR177" s="36"/>
      <c r="RJS177" s="36"/>
      <c r="RJT177" s="36"/>
      <c r="RJU177" s="36"/>
      <c r="RJV177" s="36"/>
      <c r="RJW177" s="36"/>
      <c r="RJX177" s="36"/>
      <c r="RJY177" s="36"/>
      <c r="RJZ177" s="36"/>
      <c r="RKA177" s="36"/>
      <c r="RKB177" s="36"/>
      <c r="RKC177" s="36"/>
      <c r="RKD177" s="36"/>
      <c r="RKE177" s="36"/>
      <c r="RKF177" s="36"/>
      <c r="RKG177" s="36"/>
      <c r="RKH177" s="36"/>
      <c r="RKI177" s="36"/>
      <c r="RKJ177" s="36"/>
      <c r="RKK177" s="36"/>
      <c r="RKL177" s="36"/>
      <c r="RKM177" s="36"/>
      <c r="RKN177" s="36"/>
      <c r="RKO177" s="36"/>
      <c r="RKP177" s="36"/>
      <c r="RKQ177" s="36"/>
      <c r="RKR177" s="36"/>
      <c r="RKS177" s="36"/>
      <c r="RKT177" s="36"/>
      <c r="RKU177" s="36"/>
      <c r="RKV177" s="36"/>
      <c r="RKW177" s="36"/>
      <c r="RKX177" s="36"/>
      <c r="RKY177" s="36"/>
      <c r="RKZ177" s="36"/>
      <c r="RLA177" s="36"/>
      <c r="RLB177" s="36"/>
      <c r="RLC177" s="36"/>
      <c r="RLD177" s="36"/>
      <c r="RLE177" s="36"/>
      <c r="RLF177" s="36"/>
      <c r="RLG177" s="36"/>
      <c r="RLH177" s="36"/>
      <c r="RLI177" s="36"/>
      <c r="RLJ177" s="36"/>
      <c r="RLK177" s="36"/>
      <c r="RLL177" s="36"/>
      <c r="RLM177" s="36"/>
      <c r="RLN177" s="36"/>
      <c r="RLO177" s="36"/>
      <c r="RLP177" s="36"/>
      <c r="RLQ177" s="36"/>
      <c r="RLR177" s="36"/>
      <c r="RLS177" s="36"/>
      <c r="RLT177" s="36"/>
      <c r="RLU177" s="36"/>
      <c r="RLV177" s="36"/>
      <c r="RLW177" s="36"/>
      <c r="RLX177" s="36"/>
      <c r="RLY177" s="36"/>
      <c r="RLZ177" s="36"/>
      <c r="RMA177" s="36"/>
      <c r="RMB177" s="36"/>
      <c r="RMC177" s="36"/>
      <c r="RMD177" s="36"/>
      <c r="RME177" s="36"/>
      <c r="RMF177" s="36"/>
      <c r="RMG177" s="36"/>
      <c r="RMH177" s="36"/>
      <c r="RMI177" s="36"/>
      <c r="RMJ177" s="36"/>
      <c r="RMK177" s="36"/>
      <c r="RML177" s="36"/>
      <c r="RMM177" s="36"/>
      <c r="RMN177" s="36"/>
      <c r="RMO177" s="36"/>
      <c r="RMP177" s="36"/>
      <c r="RMQ177" s="36"/>
      <c r="RMR177" s="36"/>
      <c r="RMS177" s="36"/>
      <c r="RMT177" s="36"/>
      <c r="RMU177" s="36"/>
      <c r="RMV177" s="36"/>
      <c r="RMW177" s="36"/>
      <c r="RMX177" s="36"/>
      <c r="RMY177" s="36"/>
      <c r="RMZ177" s="36"/>
      <c r="RNA177" s="36"/>
      <c r="RNB177" s="36"/>
      <c r="RNC177" s="36"/>
      <c r="RND177" s="36"/>
      <c r="RNE177" s="36"/>
      <c r="RNF177" s="36"/>
      <c r="RNG177" s="36"/>
      <c r="RNH177" s="36"/>
      <c r="RNI177" s="36"/>
      <c r="RNJ177" s="36"/>
      <c r="RNK177" s="36"/>
      <c r="RNL177" s="36"/>
      <c r="RNM177" s="36"/>
      <c r="RNN177" s="36"/>
      <c r="RNO177" s="36"/>
      <c r="RNP177" s="36"/>
      <c r="RNQ177" s="36"/>
      <c r="RNR177" s="36"/>
      <c r="RNS177" s="36"/>
      <c r="RNT177" s="36"/>
      <c r="RNU177" s="36"/>
      <c r="RNV177" s="36"/>
      <c r="RNW177" s="36"/>
      <c r="RNX177" s="36"/>
      <c r="RNY177" s="36"/>
      <c r="RNZ177" s="36"/>
      <c r="ROA177" s="36"/>
      <c r="ROB177" s="36"/>
      <c r="ROC177" s="36"/>
      <c r="ROD177" s="36"/>
      <c r="ROE177" s="36"/>
      <c r="ROF177" s="36"/>
      <c r="ROG177" s="36"/>
      <c r="ROH177" s="36"/>
      <c r="ROI177" s="36"/>
      <c r="ROJ177" s="36"/>
      <c r="ROK177" s="36"/>
      <c r="ROL177" s="36"/>
      <c r="ROM177" s="36"/>
      <c r="RON177" s="36"/>
      <c r="ROO177" s="36"/>
      <c r="ROP177" s="36"/>
      <c r="ROQ177" s="36"/>
      <c r="ROR177" s="36"/>
      <c r="ROS177" s="36"/>
      <c r="ROT177" s="36"/>
      <c r="ROU177" s="36"/>
      <c r="ROV177" s="36"/>
      <c r="ROW177" s="36"/>
      <c r="ROX177" s="36"/>
      <c r="ROY177" s="36"/>
      <c r="ROZ177" s="36"/>
      <c r="RPA177" s="36"/>
      <c r="RPB177" s="36"/>
      <c r="RPC177" s="36"/>
      <c r="RPD177" s="36"/>
      <c r="RPE177" s="36"/>
      <c r="RPF177" s="36"/>
      <c r="RPG177" s="36"/>
      <c r="RPH177" s="36"/>
      <c r="RPI177" s="36"/>
      <c r="RPJ177" s="36"/>
      <c r="RPK177" s="36"/>
      <c r="RPL177" s="36"/>
      <c r="RPM177" s="36"/>
      <c r="RPN177" s="36"/>
      <c r="RPO177" s="36"/>
      <c r="RPP177" s="36"/>
      <c r="RPQ177" s="36"/>
      <c r="RPR177" s="36"/>
      <c r="RPS177" s="36"/>
      <c r="RPT177" s="36"/>
      <c r="RPU177" s="36"/>
      <c r="RPV177" s="36"/>
      <c r="RPW177" s="36"/>
      <c r="RPX177" s="36"/>
      <c r="RPY177" s="36"/>
      <c r="RPZ177" s="36"/>
      <c r="RQA177" s="36"/>
      <c r="RQB177" s="36"/>
      <c r="RQC177" s="36"/>
      <c r="RQD177" s="36"/>
      <c r="RQE177" s="36"/>
      <c r="RQF177" s="36"/>
      <c r="RQG177" s="36"/>
      <c r="RQH177" s="36"/>
      <c r="RQI177" s="36"/>
      <c r="RQJ177" s="36"/>
      <c r="RQK177" s="36"/>
      <c r="RQL177" s="36"/>
      <c r="RQM177" s="36"/>
      <c r="RQN177" s="36"/>
      <c r="RQO177" s="36"/>
      <c r="RQP177" s="36"/>
      <c r="RQQ177" s="36"/>
      <c r="RQR177" s="36"/>
      <c r="RQS177" s="36"/>
      <c r="RQT177" s="36"/>
      <c r="RQU177" s="36"/>
      <c r="RQV177" s="36"/>
      <c r="RQW177" s="36"/>
      <c r="RQX177" s="36"/>
      <c r="RQY177" s="36"/>
      <c r="RQZ177" s="36"/>
      <c r="RRA177" s="36"/>
      <c r="RRB177" s="36"/>
      <c r="RRC177" s="36"/>
      <c r="RRD177" s="36"/>
      <c r="RRE177" s="36"/>
      <c r="RRF177" s="36"/>
      <c r="RRG177" s="36"/>
      <c r="RRH177" s="36"/>
      <c r="RRI177" s="36"/>
      <c r="RRJ177" s="36"/>
      <c r="RRK177" s="36"/>
      <c r="RRL177" s="36"/>
      <c r="RRM177" s="36"/>
      <c r="RRN177" s="36"/>
      <c r="RRO177" s="36"/>
      <c r="RRP177" s="36"/>
      <c r="RRQ177" s="36"/>
      <c r="RRR177" s="36"/>
      <c r="RRS177" s="36"/>
      <c r="RRT177" s="36"/>
      <c r="RRU177" s="36"/>
      <c r="RRV177" s="36"/>
      <c r="RRW177" s="36"/>
      <c r="RRX177" s="36"/>
      <c r="RRY177" s="36"/>
      <c r="RRZ177" s="36"/>
      <c r="RSA177" s="36"/>
      <c r="RSB177" s="36"/>
      <c r="RSC177" s="36"/>
      <c r="RSD177" s="36"/>
      <c r="RSE177" s="36"/>
      <c r="RSF177" s="36"/>
      <c r="RSG177" s="36"/>
      <c r="RSH177" s="36"/>
      <c r="RSI177" s="36"/>
      <c r="RSJ177" s="36"/>
      <c r="RSK177" s="36"/>
      <c r="RSL177" s="36"/>
      <c r="RSM177" s="36"/>
      <c r="RSN177" s="36"/>
      <c r="RSO177" s="36"/>
      <c r="RSP177" s="36"/>
      <c r="RSQ177" s="36"/>
      <c r="RSR177" s="36"/>
      <c r="RSS177" s="36"/>
      <c r="RST177" s="36"/>
      <c r="RSU177" s="36"/>
      <c r="RSV177" s="36"/>
      <c r="RSW177" s="36"/>
      <c r="RSX177" s="36"/>
      <c r="RSY177" s="36"/>
      <c r="RSZ177" s="36"/>
      <c r="RTA177" s="36"/>
      <c r="RTB177" s="36"/>
      <c r="RTC177" s="36"/>
      <c r="RTD177" s="36"/>
      <c r="RTE177" s="36"/>
      <c r="RTF177" s="36"/>
      <c r="RTG177" s="36"/>
      <c r="RTH177" s="36"/>
      <c r="RTI177" s="36"/>
      <c r="RTJ177" s="36"/>
      <c r="RTK177" s="36"/>
      <c r="RTL177" s="36"/>
      <c r="RTM177" s="36"/>
      <c r="RTN177" s="36"/>
      <c r="RTO177" s="36"/>
      <c r="RTP177" s="36"/>
      <c r="RTQ177" s="36"/>
      <c r="RTR177" s="36"/>
      <c r="RTS177" s="36"/>
      <c r="RTT177" s="36"/>
      <c r="RTU177" s="36"/>
      <c r="RTV177" s="36"/>
      <c r="RTW177" s="36"/>
      <c r="RTX177" s="36"/>
      <c r="RTY177" s="36"/>
      <c r="RTZ177" s="36"/>
      <c r="RUA177" s="36"/>
      <c r="RUB177" s="36"/>
      <c r="RUC177" s="36"/>
      <c r="RUD177" s="36"/>
      <c r="RUE177" s="36"/>
      <c r="RUF177" s="36"/>
      <c r="RUG177" s="36"/>
      <c r="RUH177" s="36"/>
      <c r="RUI177" s="36"/>
      <c r="RUJ177" s="36"/>
      <c r="RUK177" s="36"/>
      <c r="RUL177" s="36"/>
      <c r="RUM177" s="36"/>
      <c r="RUN177" s="36"/>
      <c r="RUO177" s="36"/>
      <c r="RUP177" s="36"/>
      <c r="RUQ177" s="36"/>
      <c r="RUR177" s="36"/>
      <c r="RUS177" s="36"/>
      <c r="RUT177" s="36"/>
      <c r="RUU177" s="36"/>
      <c r="RUV177" s="36"/>
      <c r="RUW177" s="36"/>
      <c r="RUX177" s="36"/>
      <c r="RUY177" s="36"/>
      <c r="RUZ177" s="36"/>
      <c r="RVA177" s="36"/>
      <c r="RVB177" s="36"/>
      <c r="RVC177" s="36"/>
      <c r="RVD177" s="36"/>
      <c r="RVE177" s="36"/>
      <c r="RVF177" s="36"/>
      <c r="RVG177" s="36"/>
      <c r="RVH177" s="36"/>
      <c r="RVI177" s="36"/>
      <c r="RVJ177" s="36"/>
      <c r="RVK177" s="36"/>
      <c r="RVL177" s="36"/>
      <c r="RVM177" s="36"/>
      <c r="RVN177" s="36"/>
      <c r="RVO177" s="36"/>
      <c r="RVP177" s="36"/>
      <c r="RVQ177" s="36"/>
      <c r="RVR177" s="36"/>
      <c r="RVS177" s="36"/>
      <c r="RVT177" s="36"/>
      <c r="RVU177" s="36"/>
      <c r="RVV177" s="36"/>
      <c r="RVW177" s="36"/>
      <c r="RVX177" s="36"/>
      <c r="RVY177" s="36"/>
      <c r="RVZ177" s="36"/>
      <c r="RWA177" s="36"/>
      <c r="RWB177" s="36"/>
      <c r="RWC177" s="36"/>
      <c r="RWD177" s="36"/>
      <c r="RWE177" s="36"/>
      <c r="RWF177" s="36"/>
      <c r="RWG177" s="36"/>
      <c r="RWH177" s="36"/>
      <c r="RWI177" s="36"/>
      <c r="RWJ177" s="36"/>
      <c r="RWK177" s="36"/>
      <c r="RWL177" s="36"/>
      <c r="RWM177" s="36"/>
      <c r="RWN177" s="36"/>
      <c r="RWO177" s="36"/>
      <c r="RWP177" s="36"/>
      <c r="RWQ177" s="36"/>
      <c r="RWR177" s="36"/>
      <c r="RWS177" s="36"/>
      <c r="RWT177" s="36"/>
      <c r="RWU177" s="36"/>
      <c r="RWV177" s="36"/>
      <c r="RWW177" s="36"/>
      <c r="RWX177" s="36"/>
      <c r="RWY177" s="36"/>
      <c r="RWZ177" s="36"/>
      <c r="RXA177" s="36"/>
      <c r="RXB177" s="36"/>
      <c r="RXC177" s="36"/>
      <c r="RXD177" s="36"/>
      <c r="RXE177" s="36"/>
      <c r="RXF177" s="36"/>
      <c r="RXG177" s="36"/>
      <c r="RXH177" s="36"/>
      <c r="RXI177" s="36"/>
      <c r="RXJ177" s="36"/>
      <c r="RXK177" s="36"/>
      <c r="RXL177" s="36"/>
      <c r="RXM177" s="36"/>
      <c r="RXN177" s="36"/>
      <c r="RXO177" s="36"/>
      <c r="RXP177" s="36"/>
      <c r="RXQ177" s="36"/>
      <c r="RXR177" s="36"/>
      <c r="RXS177" s="36"/>
      <c r="RXT177" s="36"/>
      <c r="RXU177" s="36"/>
      <c r="RXV177" s="36"/>
      <c r="RXW177" s="36"/>
      <c r="RXX177" s="36"/>
      <c r="RXY177" s="36"/>
      <c r="RXZ177" s="36"/>
      <c r="RYA177" s="36"/>
      <c r="RYB177" s="36"/>
      <c r="RYC177" s="36"/>
      <c r="RYD177" s="36"/>
      <c r="RYE177" s="36"/>
      <c r="RYF177" s="36"/>
      <c r="RYG177" s="36"/>
      <c r="RYH177" s="36"/>
      <c r="RYI177" s="36"/>
      <c r="RYJ177" s="36"/>
      <c r="RYK177" s="36"/>
      <c r="RYL177" s="36"/>
      <c r="RYM177" s="36"/>
      <c r="RYN177" s="36"/>
      <c r="RYO177" s="36"/>
      <c r="RYP177" s="36"/>
      <c r="RYQ177" s="36"/>
      <c r="RYR177" s="36"/>
      <c r="RYS177" s="36"/>
      <c r="RYT177" s="36"/>
      <c r="RYU177" s="36"/>
      <c r="RYV177" s="36"/>
      <c r="RYW177" s="36"/>
      <c r="RYX177" s="36"/>
      <c r="RYY177" s="36"/>
      <c r="RYZ177" s="36"/>
      <c r="RZA177" s="36"/>
      <c r="RZB177" s="36"/>
      <c r="RZC177" s="36"/>
      <c r="RZD177" s="36"/>
      <c r="RZE177" s="36"/>
      <c r="RZF177" s="36"/>
      <c r="RZG177" s="36"/>
      <c r="RZH177" s="36"/>
      <c r="RZI177" s="36"/>
      <c r="RZJ177" s="36"/>
      <c r="RZK177" s="36"/>
      <c r="RZL177" s="36"/>
      <c r="RZM177" s="36"/>
      <c r="RZN177" s="36"/>
      <c r="RZO177" s="36"/>
      <c r="RZP177" s="36"/>
      <c r="RZQ177" s="36"/>
      <c r="RZR177" s="36"/>
      <c r="RZS177" s="36"/>
      <c r="RZT177" s="36"/>
      <c r="RZU177" s="36"/>
      <c r="RZV177" s="36"/>
      <c r="RZW177" s="36"/>
      <c r="RZX177" s="36"/>
      <c r="RZY177" s="36"/>
      <c r="RZZ177" s="36"/>
      <c r="SAA177" s="36"/>
      <c r="SAB177" s="36"/>
      <c r="SAC177" s="36"/>
      <c r="SAD177" s="36"/>
      <c r="SAE177" s="36"/>
      <c r="SAF177" s="36"/>
      <c r="SAG177" s="36"/>
      <c r="SAH177" s="36"/>
      <c r="SAI177" s="36"/>
      <c r="SAJ177" s="36"/>
      <c r="SAK177" s="36"/>
      <c r="SAL177" s="36"/>
      <c r="SAM177" s="36"/>
      <c r="SAN177" s="36"/>
      <c r="SAO177" s="36"/>
      <c r="SAP177" s="36"/>
      <c r="SAQ177" s="36"/>
      <c r="SAR177" s="36"/>
      <c r="SAS177" s="36"/>
      <c r="SAT177" s="36"/>
      <c r="SAU177" s="36"/>
      <c r="SAV177" s="36"/>
      <c r="SAW177" s="36"/>
      <c r="SAX177" s="36"/>
      <c r="SAY177" s="36"/>
      <c r="SAZ177" s="36"/>
      <c r="SBA177" s="36"/>
      <c r="SBB177" s="36"/>
      <c r="SBC177" s="36"/>
      <c r="SBD177" s="36"/>
      <c r="SBE177" s="36"/>
      <c r="SBF177" s="36"/>
      <c r="SBG177" s="36"/>
      <c r="SBH177" s="36"/>
      <c r="SBI177" s="36"/>
      <c r="SBJ177" s="36"/>
      <c r="SBK177" s="36"/>
      <c r="SBL177" s="36"/>
      <c r="SBM177" s="36"/>
      <c r="SBN177" s="36"/>
      <c r="SBO177" s="36"/>
      <c r="SBP177" s="36"/>
      <c r="SBQ177" s="36"/>
      <c r="SBR177" s="36"/>
      <c r="SBS177" s="36"/>
      <c r="SBT177" s="36"/>
      <c r="SBU177" s="36"/>
      <c r="SBV177" s="36"/>
      <c r="SBW177" s="36"/>
      <c r="SBX177" s="36"/>
      <c r="SBY177" s="36"/>
      <c r="SBZ177" s="36"/>
      <c r="SCA177" s="36"/>
      <c r="SCB177" s="36"/>
      <c r="SCC177" s="36"/>
      <c r="SCD177" s="36"/>
      <c r="SCE177" s="36"/>
      <c r="SCF177" s="36"/>
      <c r="SCG177" s="36"/>
      <c r="SCH177" s="36"/>
      <c r="SCI177" s="36"/>
      <c r="SCJ177" s="36"/>
      <c r="SCK177" s="36"/>
      <c r="SCL177" s="36"/>
      <c r="SCM177" s="36"/>
      <c r="SCN177" s="36"/>
      <c r="SCO177" s="36"/>
      <c r="SCP177" s="36"/>
      <c r="SCQ177" s="36"/>
      <c r="SCR177" s="36"/>
      <c r="SCS177" s="36"/>
      <c r="SCT177" s="36"/>
      <c r="SCU177" s="36"/>
      <c r="SCV177" s="36"/>
      <c r="SCW177" s="36"/>
      <c r="SCX177" s="36"/>
      <c r="SCY177" s="36"/>
      <c r="SCZ177" s="36"/>
      <c r="SDA177" s="36"/>
      <c r="SDB177" s="36"/>
      <c r="SDC177" s="36"/>
      <c r="SDD177" s="36"/>
      <c r="SDE177" s="36"/>
      <c r="SDF177" s="36"/>
      <c r="SDG177" s="36"/>
      <c r="SDH177" s="36"/>
      <c r="SDI177" s="36"/>
      <c r="SDJ177" s="36"/>
      <c r="SDK177" s="36"/>
      <c r="SDL177" s="36"/>
      <c r="SDM177" s="36"/>
      <c r="SDN177" s="36"/>
      <c r="SDO177" s="36"/>
      <c r="SDP177" s="36"/>
      <c r="SDQ177" s="36"/>
      <c r="SDR177" s="36"/>
      <c r="SDS177" s="36"/>
      <c r="SDT177" s="36"/>
      <c r="SDU177" s="36"/>
      <c r="SDV177" s="36"/>
      <c r="SDW177" s="36"/>
      <c r="SDX177" s="36"/>
      <c r="SDY177" s="36"/>
      <c r="SDZ177" s="36"/>
      <c r="SEA177" s="36"/>
      <c r="SEB177" s="36"/>
      <c r="SEC177" s="36"/>
      <c r="SED177" s="36"/>
      <c r="SEE177" s="36"/>
      <c r="SEF177" s="36"/>
      <c r="SEG177" s="36"/>
      <c r="SEH177" s="36"/>
      <c r="SEI177" s="36"/>
      <c r="SEJ177" s="36"/>
      <c r="SEK177" s="36"/>
      <c r="SEL177" s="36"/>
      <c r="SEM177" s="36"/>
      <c r="SEN177" s="36"/>
      <c r="SEO177" s="36"/>
      <c r="SEP177" s="36"/>
      <c r="SEQ177" s="36"/>
      <c r="SER177" s="36"/>
      <c r="SES177" s="36"/>
      <c r="SET177" s="36"/>
      <c r="SEU177" s="36"/>
      <c r="SEV177" s="36"/>
      <c r="SEW177" s="36"/>
      <c r="SEX177" s="36"/>
      <c r="SEY177" s="36"/>
      <c r="SEZ177" s="36"/>
      <c r="SFA177" s="36"/>
      <c r="SFB177" s="36"/>
      <c r="SFC177" s="36"/>
      <c r="SFD177" s="36"/>
      <c r="SFE177" s="36"/>
      <c r="SFF177" s="36"/>
      <c r="SFG177" s="36"/>
      <c r="SFH177" s="36"/>
      <c r="SFI177" s="36"/>
      <c r="SFJ177" s="36"/>
      <c r="SFK177" s="36"/>
      <c r="SFL177" s="36"/>
      <c r="SFM177" s="36"/>
      <c r="SFN177" s="36"/>
      <c r="SFO177" s="36"/>
      <c r="SFP177" s="36"/>
      <c r="SFQ177" s="36"/>
      <c r="SFR177" s="36"/>
      <c r="SFS177" s="36"/>
      <c r="SFT177" s="36"/>
      <c r="SFU177" s="36"/>
      <c r="SFV177" s="36"/>
      <c r="SFW177" s="36"/>
      <c r="SFX177" s="36"/>
      <c r="SFY177" s="36"/>
      <c r="SFZ177" s="36"/>
      <c r="SGA177" s="36"/>
      <c r="SGB177" s="36"/>
      <c r="SGC177" s="36"/>
      <c r="SGD177" s="36"/>
      <c r="SGE177" s="36"/>
      <c r="SGF177" s="36"/>
      <c r="SGG177" s="36"/>
      <c r="SGH177" s="36"/>
      <c r="SGI177" s="36"/>
      <c r="SGJ177" s="36"/>
      <c r="SGK177" s="36"/>
      <c r="SGL177" s="36"/>
      <c r="SGM177" s="36"/>
      <c r="SGN177" s="36"/>
      <c r="SGO177" s="36"/>
      <c r="SGP177" s="36"/>
      <c r="SGQ177" s="36"/>
      <c r="SGR177" s="36"/>
      <c r="SGS177" s="36"/>
      <c r="SGT177" s="36"/>
      <c r="SGU177" s="36"/>
      <c r="SGV177" s="36"/>
      <c r="SGW177" s="36"/>
      <c r="SGX177" s="36"/>
      <c r="SGY177" s="36"/>
      <c r="SGZ177" s="36"/>
      <c r="SHA177" s="36"/>
      <c r="SHB177" s="36"/>
      <c r="SHC177" s="36"/>
      <c r="SHD177" s="36"/>
      <c r="SHE177" s="36"/>
      <c r="SHF177" s="36"/>
      <c r="SHG177" s="36"/>
      <c r="SHH177" s="36"/>
      <c r="SHI177" s="36"/>
      <c r="SHJ177" s="36"/>
      <c r="SHK177" s="36"/>
      <c r="SHL177" s="36"/>
      <c r="SHM177" s="36"/>
      <c r="SHN177" s="36"/>
      <c r="SHO177" s="36"/>
      <c r="SHP177" s="36"/>
      <c r="SHQ177" s="36"/>
      <c r="SHR177" s="36"/>
      <c r="SHS177" s="36"/>
      <c r="SHT177" s="36"/>
      <c r="SHU177" s="36"/>
      <c r="SHV177" s="36"/>
      <c r="SHW177" s="36"/>
      <c r="SHX177" s="36"/>
      <c r="SHY177" s="36"/>
      <c r="SHZ177" s="36"/>
      <c r="SIA177" s="36"/>
      <c r="SIB177" s="36"/>
      <c r="SIC177" s="36"/>
      <c r="SID177" s="36"/>
      <c r="SIE177" s="36"/>
      <c r="SIF177" s="36"/>
      <c r="SIG177" s="36"/>
      <c r="SIH177" s="36"/>
      <c r="SII177" s="36"/>
      <c r="SIJ177" s="36"/>
      <c r="SIK177" s="36"/>
      <c r="SIL177" s="36"/>
      <c r="SIM177" s="36"/>
      <c r="SIN177" s="36"/>
      <c r="SIO177" s="36"/>
      <c r="SIP177" s="36"/>
      <c r="SIQ177" s="36"/>
      <c r="SIR177" s="36"/>
      <c r="SIS177" s="36"/>
      <c r="SIT177" s="36"/>
      <c r="SIU177" s="36"/>
      <c r="SIV177" s="36"/>
      <c r="SIW177" s="36"/>
      <c r="SIX177" s="36"/>
      <c r="SIY177" s="36"/>
      <c r="SIZ177" s="36"/>
      <c r="SJA177" s="36"/>
      <c r="SJB177" s="36"/>
      <c r="SJC177" s="36"/>
      <c r="SJD177" s="36"/>
      <c r="SJE177" s="36"/>
      <c r="SJF177" s="36"/>
      <c r="SJG177" s="36"/>
      <c r="SJH177" s="36"/>
      <c r="SJI177" s="36"/>
      <c r="SJJ177" s="36"/>
      <c r="SJK177" s="36"/>
      <c r="SJL177" s="36"/>
      <c r="SJM177" s="36"/>
      <c r="SJN177" s="36"/>
      <c r="SJO177" s="36"/>
      <c r="SJP177" s="36"/>
      <c r="SJQ177" s="36"/>
      <c r="SJR177" s="36"/>
      <c r="SJS177" s="36"/>
      <c r="SJT177" s="36"/>
      <c r="SJU177" s="36"/>
      <c r="SJV177" s="36"/>
      <c r="SJW177" s="36"/>
      <c r="SJX177" s="36"/>
      <c r="SJY177" s="36"/>
      <c r="SJZ177" s="36"/>
      <c r="SKA177" s="36"/>
      <c r="SKB177" s="36"/>
      <c r="SKC177" s="36"/>
      <c r="SKD177" s="36"/>
      <c r="SKE177" s="36"/>
      <c r="SKF177" s="36"/>
      <c r="SKG177" s="36"/>
      <c r="SKH177" s="36"/>
      <c r="SKI177" s="36"/>
      <c r="SKJ177" s="36"/>
      <c r="SKK177" s="36"/>
      <c r="SKL177" s="36"/>
      <c r="SKM177" s="36"/>
      <c r="SKN177" s="36"/>
      <c r="SKO177" s="36"/>
      <c r="SKP177" s="36"/>
      <c r="SKQ177" s="36"/>
      <c r="SKR177" s="36"/>
      <c r="SKS177" s="36"/>
      <c r="SKT177" s="36"/>
      <c r="SKU177" s="36"/>
      <c r="SKV177" s="36"/>
      <c r="SKW177" s="36"/>
      <c r="SKX177" s="36"/>
      <c r="SKY177" s="36"/>
      <c r="SKZ177" s="36"/>
      <c r="SLA177" s="36"/>
      <c r="SLB177" s="36"/>
      <c r="SLC177" s="36"/>
      <c r="SLD177" s="36"/>
      <c r="SLE177" s="36"/>
      <c r="SLF177" s="36"/>
      <c r="SLG177" s="36"/>
      <c r="SLH177" s="36"/>
      <c r="SLI177" s="36"/>
      <c r="SLJ177" s="36"/>
      <c r="SLK177" s="36"/>
      <c r="SLL177" s="36"/>
      <c r="SLM177" s="36"/>
      <c r="SLN177" s="36"/>
      <c r="SLO177" s="36"/>
      <c r="SLP177" s="36"/>
      <c r="SLQ177" s="36"/>
      <c r="SLR177" s="36"/>
      <c r="SLS177" s="36"/>
      <c r="SLT177" s="36"/>
      <c r="SLU177" s="36"/>
      <c r="SLV177" s="36"/>
      <c r="SLW177" s="36"/>
      <c r="SLX177" s="36"/>
      <c r="SLY177" s="36"/>
      <c r="SLZ177" s="36"/>
      <c r="SMA177" s="36"/>
      <c r="SMB177" s="36"/>
      <c r="SMC177" s="36"/>
      <c r="SMD177" s="36"/>
      <c r="SME177" s="36"/>
      <c r="SMF177" s="36"/>
      <c r="SMG177" s="36"/>
      <c r="SMH177" s="36"/>
      <c r="SMI177" s="36"/>
      <c r="SMJ177" s="36"/>
      <c r="SMK177" s="36"/>
      <c r="SML177" s="36"/>
      <c r="SMM177" s="36"/>
      <c r="SMN177" s="36"/>
      <c r="SMO177" s="36"/>
      <c r="SMP177" s="36"/>
      <c r="SMQ177" s="36"/>
      <c r="SMR177" s="36"/>
      <c r="SMS177" s="36"/>
      <c r="SMT177" s="36"/>
      <c r="SMU177" s="36"/>
      <c r="SMV177" s="36"/>
      <c r="SMW177" s="36"/>
      <c r="SMX177" s="36"/>
      <c r="SMY177" s="36"/>
      <c r="SMZ177" s="36"/>
      <c r="SNA177" s="36"/>
      <c r="SNB177" s="36"/>
      <c r="SNC177" s="36"/>
      <c r="SND177" s="36"/>
      <c r="SNE177" s="36"/>
      <c r="SNF177" s="36"/>
      <c r="SNG177" s="36"/>
      <c r="SNH177" s="36"/>
      <c r="SNI177" s="36"/>
      <c r="SNJ177" s="36"/>
      <c r="SNK177" s="36"/>
      <c r="SNL177" s="36"/>
      <c r="SNM177" s="36"/>
      <c r="SNN177" s="36"/>
      <c r="SNO177" s="36"/>
      <c r="SNP177" s="36"/>
      <c r="SNQ177" s="36"/>
      <c r="SNR177" s="36"/>
      <c r="SNS177" s="36"/>
      <c r="SNT177" s="36"/>
      <c r="SNU177" s="36"/>
      <c r="SNV177" s="36"/>
      <c r="SNW177" s="36"/>
      <c r="SNX177" s="36"/>
      <c r="SNY177" s="36"/>
      <c r="SNZ177" s="36"/>
      <c r="SOA177" s="36"/>
      <c r="SOB177" s="36"/>
      <c r="SOC177" s="36"/>
      <c r="SOD177" s="36"/>
      <c r="SOE177" s="36"/>
      <c r="SOF177" s="36"/>
      <c r="SOG177" s="36"/>
      <c r="SOH177" s="36"/>
      <c r="SOI177" s="36"/>
      <c r="SOJ177" s="36"/>
      <c r="SOK177" s="36"/>
      <c r="SOL177" s="36"/>
      <c r="SOM177" s="36"/>
      <c r="SON177" s="36"/>
      <c r="SOO177" s="36"/>
      <c r="SOP177" s="36"/>
      <c r="SOQ177" s="36"/>
      <c r="SOR177" s="36"/>
      <c r="SOS177" s="36"/>
      <c r="SOT177" s="36"/>
      <c r="SOU177" s="36"/>
      <c r="SOV177" s="36"/>
      <c r="SOW177" s="36"/>
      <c r="SOX177" s="36"/>
      <c r="SOY177" s="36"/>
      <c r="SOZ177" s="36"/>
      <c r="SPA177" s="36"/>
      <c r="SPB177" s="36"/>
      <c r="SPC177" s="36"/>
      <c r="SPD177" s="36"/>
      <c r="SPE177" s="36"/>
      <c r="SPF177" s="36"/>
      <c r="SPG177" s="36"/>
      <c r="SPH177" s="36"/>
      <c r="SPI177" s="36"/>
      <c r="SPJ177" s="36"/>
      <c r="SPK177" s="36"/>
      <c r="SPL177" s="36"/>
      <c r="SPM177" s="36"/>
      <c r="SPN177" s="36"/>
      <c r="SPO177" s="36"/>
      <c r="SPP177" s="36"/>
      <c r="SPQ177" s="36"/>
      <c r="SPR177" s="36"/>
      <c r="SPS177" s="36"/>
      <c r="SPT177" s="36"/>
      <c r="SPU177" s="36"/>
      <c r="SPV177" s="36"/>
      <c r="SPW177" s="36"/>
      <c r="SPX177" s="36"/>
      <c r="SPY177" s="36"/>
      <c r="SPZ177" s="36"/>
      <c r="SQA177" s="36"/>
      <c r="SQB177" s="36"/>
      <c r="SQC177" s="36"/>
      <c r="SQD177" s="36"/>
      <c r="SQE177" s="36"/>
      <c r="SQF177" s="36"/>
      <c r="SQG177" s="36"/>
      <c r="SQH177" s="36"/>
      <c r="SQI177" s="36"/>
      <c r="SQJ177" s="36"/>
      <c r="SQK177" s="36"/>
      <c r="SQL177" s="36"/>
      <c r="SQM177" s="36"/>
      <c r="SQN177" s="36"/>
      <c r="SQO177" s="36"/>
      <c r="SQP177" s="36"/>
      <c r="SQQ177" s="36"/>
      <c r="SQR177" s="36"/>
      <c r="SQS177" s="36"/>
      <c r="SQT177" s="36"/>
      <c r="SQU177" s="36"/>
      <c r="SQV177" s="36"/>
      <c r="SQW177" s="36"/>
      <c r="SQX177" s="36"/>
      <c r="SQY177" s="36"/>
      <c r="SQZ177" s="36"/>
      <c r="SRA177" s="36"/>
      <c r="SRB177" s="36"/>
      <c r="SRC177" s="36"/>
      <c r="SRD177" s="36"/>
      <c r="SRE177" s="36"/>
      <c r="SRF177" s="36"/>
      <c r="SRG177" s="36"/>
      <c r="SRH177" s="36"/>
      <c r="SRI177" s="36"/>
      <c r="SRJ177" s="36"/>
      <c r="SRK177" s="36"/>
      <c r="SRL177" s="36"/>
      <c r="SRM177" s="36"/>
      <c r="SRN177" s="36"/>
      <c r="SRO177" s="36"/>
      <c r="SRP177" s="36"/>
      <c r="SRQ177" s="36"/>
      <c r="SRR177" s="36"/>
      <c r="SRS177" s="36"/>
      <c r="SRT177" s="36"/>
      <c r="SRU177" s="36"/>
      <c r="SRV177" s="36"/>
      <c r="SRW177" s="36"/>
      <c r="SRX177" s="36"/>
      <c r="SRY177" s="36"/>
      <c r="SRZ177" s="36"/>
      <c r="SSA177" s="36"/>
      <c r="SSB177" s="36"/>
      <c r="SSC177" s="36"/>
      <c r="SSD177" s="36"/>
      <c r="SSE177" s="36"/>
      <c r="SSF177" s="36"/>
      <c r="SSG177" s="36"/>
      <c r="SSH177" s="36"/>
      <c r="SSI177" s="36"/>
      <c r="SSJ177" s="36"/>
      <c r="SSK177" s="36"/>
      <c r="SSL177" s="36"/>
      <c r="SSM177" s="36"/>
      <c r="SSN177" s="36"/>
      <c r="SSO177" s="36"/>
      <c r="SSP177" s="36"/>
      <c r="SSQ177" s="36"/>
      <c r="SSR177" s="36"/>
      <c r="SSS177" s="36"/>
      <c r="SST177" s="36"/>
      <c r="SSU177" s="36"/>
      <c r="SSV177" s="36"/>
      <c r="SSW177" s="36"/>
      <c r="SSX177" s="36"/>
      <c r="SSY177" s="36"/>
      <c r="SSZ177" s="36"/>
      <c r="STA177" s="36"/>
      <c r="STB177" s="36"/>
      <c r="STC177" s="36"/>
      <c r="STD177" s="36"/>
      <c r="STE177" s="36"/>
      <c r="STF177" s="36"/>
      <c r="STG177" s="36"/>
      <c r="STH177" s="36"/>
      <c r="STI177" s="36"/>
      <c r="STJ177" s="36"/>
      <c r="STK177" s="36"/>
      <c r="STL177" s="36"/>
      <c r="STM177" s="36"/>
      <c r="STN177" s="36"/>
      <c r="STO177" s="36"/>
      <c r="STP177" s="36"/>
      <c r="STQ177" s="36"/>
      <c r="STR177" s="36"/>
      <c r="STS177" s="36"/>
      <c r="STT177" s="36"/>
      <c r="STU177" s="36"/>
      <c r="STV177" s="36"/>
      <c r="STW177" s="36"/>
      <c r="STX177" s="36"/>
      <c r="STY177" s="36"/>
      <c r="STZ177" s="36"/>
      <c r="SUA177" s="36"/>
      <c r="SUB177" s="36"/>
      <c r="SUC177" s="36"/>
      <c r="SUD177" s="36"/>
      <c r="SUE177" s="36"/>
      <c r="SUF177" s="36"/>
      <c r="SUG177" s="36"/>
      <c r="SUH177" s="36"/>
      <c r="SUI177" s="36"/>
      <c r="SUJ177" s="36"/>
      <c r="SUK177" s="36"/>
      <c r="SUL177" s="36"/>
      <c r="SUM177" s="36"/>
      <c r="SUN177" s="36"/>
      <c r="SUO177" s="36"/>
      <c r="SUP177" s="36"/>
      <c r="SUQ177" s="36"/>
      <c r="SUR177" s="36"/>
      <c r="SUS177" s="36"/>
      <c r="SUT177" s="36"/>
      <c r="SUU177" s="36"/>
      <c r="SUV177" s="36"/>
      <c r="SUW177" s="36"/>
      <c r="SUX177" s="36"/>
      <c r="SUY177" s="36"/>
      <c r="SUZ177" s="36"/>
      <c r="SVA177" s="36"/>
      <c r="SVB177" s="36"/>
      <c r="SVC177" s="36"/>
      <c r="SVD177" s="36"/>
      <c r="SVE177" s="36"/>
      <c r="SVF177" s="36"/>
      <c r="SVG177" s="36"/>
      <c r="SVH177" s="36"/>
      <c r="SVI177" s="36"/>
      <c r="SVJ177" s="36"/>
      <c r="SVK177" s="36"/>
      <c r="SVL177" s="36"/>
      <c r="SVM177" s="36"/>
      <c r="SVN177" s="36"/>
      <c r="SVO177" s="36"/>
      <c r="SVP177" s="36"/>
      <c r="SVQ177" s="36"/>
      <c r="SVR177" s="36"/>
      <c r="SVS177" s="36"/>
      <c r="SVT177" s="36"/>
      <c r="SVU177" s="36"/>
      <c r="SVV177" s="36"/>
      <c r="SVW177" s="36"/>
      <c r="SVX177" s="36"/>
      <c r="SVY177" s="36"/>
      <c r="SVZ177" s="36"/>
      <c r="SWA177" s="36"/>
      <c r="SWB177" s="36"/>
      <c r="SWC177" s="36"/>
      <c r="SWD177" s="36"/>
      <c r="SWE177" s="36"/>
      <c r="SWF177" s="36"/>
      <c r="SWG177" s="36"/>
      <c r="SWH177" s="36"/>
      <c r="SWI177" s="36"/>
      <c r="SWJ177" s="36"/>
      <c r="SWK177" s="36"/>
      <c r="SWL177" s="36"/>
      <c r="SWM177" s="36"/>
      <c r="SWN177" s="36"/>
      <c r="SWO177" s="36"/>
      <c r="SWP177" s="36"/>
      <c r="SWQ177" s="36"/>
      <c r="SWR177" s="36"/>
      <c r="SWS177" s="36"/>
      <c r="SWT177" s="36"/>
      <c r="SWU177" s="36"/>
      <c r="SWV177" s="36"/>
      <c r="SWW177" s="36"/>
      <c r="SWX177" s="36"/>
      <c r="SWY177" s="36"/>
      <c r="SWZ177" s="36"/>
      <c r="SXA177" s="36"/>
      <c r="SXB177" s="36"/>
      <c r="SXC177" s="36"/>
      <c r="SXD177" s="36"/>
      <c r="SXE177" s="36"/>
      <c r="SXF177" s="36"/>
      <c r="SXG177" s="36"/>
      <c r="SXH177" s="36"/>
      <c r="SXI177" s="36"/>
      <c r="SXJ177" s="36"/>
      <c r="SXK177" s="36"/>
      <c r="SXL177" s="36"/>
      <c r="SXM177" s="36"/>
      <c r="SXN177" s="36"/>
      <c r="SXO177" s="36"/>
      <c r="SXP177" s="36"/>
      <c r="SXQ177" s="36"/>
      <c r="SXR177" s="36"/>
      <c r="SXS177" s="36"/>
      <c r="SXT177" s="36"/>
      <c r="SXU177" s="36"/>
      <c r="SXV177" s="36"/>
      <c r="SXW177" s="36"/>
      <c r="SXX177" s="36"/>
      <c r="SXY177" s="36"/>
      <c r="SXZ177" s="36"/>
      <c r="SYA177" s="36"/>
      <c r="SYB177" s="36"/>
      <c r="SYC177" s="36"/>
      <c r="SYD177" s="36"/>
      <c r="SYE177" s="36"/>
      <c r="SYF177" s="36"/>
      <c r="SYG177" s="36"/>
      <c r="SYH177" s="36"/>
      <c r="SYI177" s="36"/>
      <c r="SYJ177" s="36"/>
      <c r="SYK177" s="36"/>
      <c r="SYL177" s="36"/>
      <c r="SYM177" s="36"/>
      <c r="SYN177" s="36"/>
      <c r="SYO177" s="36"/>
      <c r="SYP177" s="36"/>
      <c r="SYQ177" s="36"/>
      <c r="SYR177" s="36"/>
      <c r="SYS177" s="36"/>
      <c r="SYT177" s="36"/>
      <c r="SYU177" s="36"/>
      <c r="SYV177" s="36"/>
      <c r="SYW177" s="36"/>
      <c r="SYX177" s="36"/>
      <c r="SYY177" s="36"/>
      <c r="SYZ177" s="36"/>
      <c r="SZA177" s="36"/>
      <c r="SZB177" s="36"/>
      <c r="SZC177" s="36"/>
      <c r="SZD177" s="36"/>
      <c r="SZE177" s="36"/>
      <c r="SZF177" s="36"/>
      <c r="SZG177" s="36"/>
      <c r="SZH177" s="36"/>
      <c r="SZI177" s="36"/>
      <c r="SZJ177" s="36"/>
      <c r="SZK177" s="36"/>
      <c r="SZL177" s="36"/>
      <c r="SZM177" s="36"/>
      <c r="SZN177" s="36"/>
      <c r="SZO177" s="36"/>
      <c r="SZP177" s="36"/>
      <c r="SZQ177" s="36"/>
      <c r="SZR177" s="36"/>
      <c r="SZS177" s="36"/>
      <c r="SZT177" s="36"/>
      <c r="SZU177" s="36"/>
      <c r="SZV177" s="36"/>
      <c r="SZW177" s="36"/>
      <c r="SZX177" s="36"/>
      <c r="SZY177" s="36"/>
      <c r="SZZ177" s="36"/>
      <c r="TAA177" s="36"/>
      <c r="TAB177" s="36"/>
      <c r="TAC177" s="36"/>
      <c r="TAD177" s="36"/>
      <c r="TAE177" s="36"/>
      <c r="TAF177" s="36"/>
      <c r="TAG177" s="36"/>
      <c r="TAH177" s="36"/>
      <c r="TAI177" s="36"/>
      <c r="TAJ177" s="36"/>
      <c r="TAK177" s="36"/>
      <c r="TAL177" s="36"/>
      <c r="TAM177" s="36"/>
      <c r="TAN177" s="36"/>
      <c r="TAO177" s="36"/>
      <c r="TAP177" s="36"/>
      <c r="TAQ177" s="36"/>
      <c r="TAR177" s="36"/>
      <c r="TAS177" s="36"/>
      <c r="TAT177" s="36"/>
      <c r="TAU177" s="36"/>
      <c r="TAV177" s="36"/>
      <c r="TAW177" s="36"/>
      <c r="TAX177" s="36"/>
      <c r="TAY177" s="36"/>
      <c r="TAZ177" s="36"/>
      <c r="TBA177" s="36"/>
      <c r="TBB177" s="36"/>
      <c r="TBC177" s="36"/>
      <c r="TBD177" s="36"/>
      <c r="TBE177" s="36"/>
      <c r="TBF177" s="36"/>
      <c r="TBG177" s="36"/>
      <c r="TBH177" s="36"/>
      <c r="TBI177" s="36"/>
      <c r="TBJ177" s="36"/>
      <c r="TBK177" s="36"/>
      <c r="TBL177" s="36"/>
      <c r="TBM177" s="36"/>
      <c r="TBN177" s="36"/>
      <c r="TBO177" s="36"/>
      <c r="TBP177" s="36"/>
      <c r="TBQ177" s="36"/>
      <c r="TBR177" s="36"/>
      <c r="TBS177" s="36"/>
      <c r="TBT177" s="36"/>
      <c r="TBU177" s="36"/>
      <c r="TBV177" s="36"/>
      <c r="TBW177" s="36"/>
      <c r="TBX177" s="36"/>
      <c r="TBY177" s="36"/>
      <c r="TBZ177" s="36"/>
      <c r="TCA177" s="36"/>
      <c r="TCB177" s="36"/>
      <c r="TCC177" s="36"/>
      <c r="TCD177" s="36"/>
      <c r="TCE177" s="36"/>
      <c r="TCF177" s="36"/>
      <c r="TCG177" s="36"/>
      <c r="TCH177" s="36"/>
      <c r="TCI177" s="36"/>
      <c r="TCJ177" s="36"/>
      <c r="TCK177" s="36"/>
      <c r="TCL177" s="36"/>
      <c r="TCM177" s="36"/>
      <c r="TCN177" s="36"/>
      <c r="TCO177" s="36"/>
      <c r="TCP177" s="36"/>
      <c r="TCQ177" s="36"/>
      <c r="TCR177" s="36"/>
      <c r="TCS177" s="36"/>
      <c r="TCT177" s="36"/>
      <c r="TCU177" s="36"/>
      <c r="TCV177" s="36"/>
      <c r="TCW177" s="36"/>
      <c r="TCX177" s="36"/>
      <c r="TCY177" s="36"/>
      <c r="TCZ177" s="36"/>
      <c r="TDA177" s="36"/>
      <c r="TDB177" s="36"/>
      <c r="TDC177" s="36"/>
      <c r="TDD177" s="36"/>
      <c r="TDE177" s="36"/>
      <c r="TDF177" s="36"/>
      <c r="TDG177" s="36"/>
      <c r="TDH177" s="36"/>
      <c r="TDI177" s="36"/>
      <c r="TDJ177" s="36"/>
      <c r="TDK177" s="36"/>
      <c r="TDL177" s="36"/>
      <c r="TDM177" s="36"/>
      <c r="TDN177" s="36"/>
      <c r="TDO177" s="36"/>
      <c r="TDP177" s="36"/>
      <c r="TDQ177" s="36"/>
      <c r="TDR177" s="36"/>
      <c r="TDS177" s="36"/>
      <c r="TDT177" s="36"/>
      <c r="TDU177" s="36"/>
      <c r="TDV177" s="36"/>
      <c r="TDW177" s="36"/>
      <c r="TDX177" s="36"/>
      <c r="TDY177" s="36"/>
      <c r="TDZ177" s="36"/>
      <c r="TEA177" s="36"/>
      <c r="TEB177" s="36"/>
      <c r="TEC177" s="36"/>
      <c r="TED177" s="36"/>
      <c r="TEE177" s="36"/>
      <c r="TEF177" s="36"/>
      <c r="TEG177" s="36"/>
      <c r="TEH177" s="36"/>
      <c r="TEI177" s="36"/>
      <c r="TEJ177" s="36"/>
      <c r="TEK177" s="36"/>
      <c r="TEL177" s="36"/>
      <c r="TEM177" s="36"/>
      <c r="TEN177" s="36"/>
      <c r="TEO177" s="36"/>
      <c r="TEP177" s="36"/>
      <c r="TEQ177" s="36"/>
      <c r="TER177" s="36"/>
      <c r="TES177" s="36"/>
      <c r="TET177" s="36"/>
      <c r="TEU177" s="36"/>
      <c r="TEV177" s="36"/>
      <c r="TEW177" s="36"/>
      <c r="TEX177" s="36"/>
      <c r="TEY177" s="36"/>
      <c r="TEZ177" s="36"/>
      <c r="TFA177" s="36"/>
      <c r="TFB177" s="36"/>
      <c r="TFC177" s="36"/>
      <c r="TFD177" s="36"/>
      <c r="TFE177" s="36"/>
      <c r="TFF177" s="36"/>
      <c r="TFG177" s="36"/>
      <c r="TFH177" s="36"/>
      <c r="TFI177" s="36"/>
      <c r="TFJ177" s="36"/>
      <c r="TFK177" s="36"/>
      <c r="TFL177" s="36"/>
      <c r="TFM177" s="36"/>
      <c r="TFN177" s="36"/>
      <c r="TFO177" s="36"/>
      <c r="TFP177" s="36"/>
      <c r="TFQ177" s="36"/>
      <c r="TFR177" s="36"/>
      <c r="TFS177" s="36"/>
      <c r="TFT177" s="36"/>
      <c r="TFU177" s="36"/>
      <c r="TFV177" s="36"/>
      <c r="TFW177" s="36"/>
      <c r="TFX177" s="36"/>
      <c r="TFY177" s="36"/>
      <c r="TFZ177" s="36"/>
      <c r="TGA177" s="36"/>
      <c r="TGB177" s="36"/>
      <c r="TGC177" s="36"/>
      <c r="TGD177" s="36"/>
      <c r="TGE177" s="36"/>
      <c r="TGF177" s="36"/>
      <c r="TGG177" s="36"/>
      <c r="TGH177" s="36"/>
      <c r="TGI177" s="36"/>
      <c r="TGJ177" s="36"/>
      <c r="TGK177" s="36"/>
      <c r="TGL177" s="36"/>
      <c r="TGM177" s="36"/>
      <c r="TGN177" s="36"/>
      <c r="TGO177" s="36"/>
      <c r="TGP177" s="36"/>
      <c r="TGQ177" s="36"/>
      <c r="TGR177" s="36"/>
      <c r="TGS177" s="36"/>
      <c r="TGT177" s="36"/>
      <c r="TGU177" s="36"/>
      <c r="TGV177" s="36"/>
      <c r="TGW177" s="36"/>
      <c r="TGX177" s="36"/>
      <c r="TGY177" s="36"/>
      <c r="TGZ177" s="36"/>
      <c r="THA177" s="36"/>
      <c r="THB177" s="36"/>
      <c r="THC177" s="36"/>
      <c r="THD177" s="36"/>
      <c r="THE177" s="36"/>
      <c r="THF177" s="36"/>
      <c r="THG177" s="36"/>
      <c r="THH177" s="36"/>
      <c r="THI177" s="36"/>
      <c r="THJ177" s="36"/>
      <c r="THK177" s="36"/>
      <c r="THL177" s="36"/>
      <c r="THM177" s="36"/>
      <c r="THN177" s="36"/>
      <c r="THO177" s="36"/>
      <c r="THP177" s="36"/>
      <c r="THQ177" s="36"/>
      <c r="THR177" s="36"/>
      <c r="THS177" s="36"/>
      <c r="THT177" s="36"/>
      <c r="THU177" s="36"/>
      <c r="THV177" s="36"/>
      <c r="THW177" s="36"/>
      <c r="THX177" s="36"/>
      <c r="THY177" s="36"/>
      <c r="THZ177" s="36"/>
      <c r="TIA177" s="36"/>
      <c r="TIB177" s="36"/>
      <c r="TIC177" s="36"/>
      <c r="TID177" s="36"/>
      <c r="TIE177" s="36"/>
      <c r="TIF177" s="36"/>
      <c r="TIG177" s="36"/>
      <c r="TIH177" s="36"/>
      <c r="TII177" s="36"/>
      <c r="TIJ177" s="36"/>
      <c r="TIK177" s="36"/>
      <c r="TIL177" s="36"/>
      <c r="TIM177" s="36"/>
      <c r="TIN177" s="36"/>
      <c r="TIO177" s="36"/>
      <c r="TIP177" s="36"/>
      <c r="TIQ177" s="36"/>
      <c r="TIR177" s="36"/>
      <c r="TIS177" s="36"/>
      <c r="TIT177" s="36"/>
      <c r="TIU177" s="36"/>
      <c r="TIV177" s="36"/>
      <c r="TIW177" s="36"/>
      <c r="TIX177" s="36"/>
      <c r="TIY177" s="36"/>
      <c r="TIZ177" s="36"/>
      <c r="TJA177" s="36"/>
      <c r="TJB177" s="36"/>
      <c r="TJC177" s="36"/>
      <c r="TJD177" s="36"/>
      <c r="TJE177" s="36"/>
      <c r="TJF177" s="36"/>
      <c r="TJG177" s="36"/>
      <c r="TJH177" s="36"/>
      <c r="TJI177" s="36"/>
      <c r="TJJ177" s="36"/>
      <c r="TJK177" s="36"/>
      <c r="TJL177" s="36"/>
      <c r="TJM177" s="36"/>
      <c r="TJN177" s="36"/>
      <c r="TJO177" s="36"/>
      <c r="TJP177" s="36"/>
      <c r="TJQ177" s="36"/>
      <c r="TJR177" s="36"/>
      <c r="TJS177" s="36"/>
      <c r="TJT177" s="36"/>
      <c r="TJU177" s="36"/>
      <c r="TJV177" s="36"/>
      <c r="TJW177" s="36"/>
      <c r="TJX177" s="36"/>
      <c r="TJY177" s="36"/>
      <c r="TJZ177" s="36"/>
      <c r="TKA177" s="36"/>
      <c r="TKB177" s="36"/>
      <c r="TKC177" s="36"/>
      <c r="TKD177" s="36"/>
      <c r="TKE177" s="36"/>
      <c r="TKF177" s="36"/>
      <c r="TKG177" s="36"/>
      <c r="TKH177" s="36"/>
      <c r="TKI177" s="36"/>
      <c r="TKJ177" s="36"/>
      <c r="TKK177" s="36"/>
      <c r="TKL177" s="36"/>
      <c r="TKM177" s="36"/>
      <c r="TKN177" s="36"/>
      <c r="TKO177" s="36"/>
      <c r="TKP177" s="36"/>
      <c r="TKQ177" s="36"/>
      <c r="TKR177" s="36"/>
      <c r="TKS177" s="36"/>
      <c r="TKT177" s="36"/>
      <c r="TKU177" s="36"/>
      <c r="TKV177" s="36"/>
      <c r="TKW177" s="36"/>
      <c r="TKX177" s="36"/>
      <c r="TKY177" s="36"/>
      <c r="TKZ177" s="36"/>
      <c r="TLA177" s="36"/>
      <c r="TLB177" s="36"/>
      <c r="TLC177" s="36"/>
      <c r="TLD177" s="36"/>
      <c r="TLE177" s="36"/>
      <c r="TLF177" s="36"/>
      <c r="TLG177" s="36"/>
      <c r="TLH177" s="36"/>
      <c r="TLI177" s="36"/>
      <c r="TLJ177" s="36"/>
      <c r="TLK177" s="36"/>
      <c r="TLL177" s="36"/>
      <c r="TLM177" s="36"/>
      <c r="TLN177" s="36"/>
      <c r="TLO177" s="36"/>
      <c r="TLP177" s="36"/>
      <c r="TLQ177" s="36"/>
      <c r="TLR177" s="36"/>
      <c r="TLS177" s="36"/>
      <c r="TLT177" s="36"/>
      <c r="TLU177" s="36"/>
      <c r="TLV177" s="36"/>
      <c r="TLW177" s="36"/>
      <c r="TLX177" s="36"/>
      <c r="TLY177" s="36"/>
      <c r="TLZ177" s="36"/>
      <c r="TMA177" s="36"/>
      <c r="TMB177" s="36"/>
      <c r="TMC177" s="36"/>
      <c r="TMD177" s="36"/>
      <c r="TME177" s="36"/>
      <c r="TMF177" s="36"/>
      <c r="TMG177" s="36"/>
      <c r="TMH177" s="36"/>
      <c r="TMI177" s="36"/>
      <c r="TMJ177" s="36"/>
      <c r="TMK177" s="36"/>
      <c r="TML177" s="36"/>
      <c r="TMM177" s="36"/>
      <c r="TMN177" s="36"/>
      <c r="TMO177" s="36"/>
      <c r="TMP177" s="36"/>
      <c r="TMQ177" s="36"/>
      <c r="TMR177" s="36"/>
      <c r="TMS177" s="36"/>
      <c r="TMT177" s="36"/>
      <c r="TMU177" s="36"/>
      <c r="TMV177" s="36"/>
      <c r="TMW177" s="36"/>
      <c r="TMX177" s="36"/>
      <c r="TMY177" s="36"/>
      <c r="TMZ177" s="36"/>
      <c r="TNA177" s="36"/>
      <c r="TNB177" s="36"/>
      <c r="TNC177" s="36"/>
      <c r="TND177" s="36"/>
      <c r="TNE177" s="36"/>
      <c r="TNF177" s="36"/>
      <c r="TNG177" s="36"/>
      <c r="TNH177" s="36"/>
      <c r="TNI177" s="36"/>
      <c r="TNJ177" s="36"/>
      <c r="TNK177" s="36"/>
      <c r="TNL177" s="36"/>
      <c r="TNM177" s="36"/>
      <c r="TNN177" s="36"/>
      <c r="TNO177" s="36"/>
      <c r="TNP177" s="36"/>
      <c r="TNQ177" s="36"/>
      <c r="TNR177" s="36"/>
      <c r="TNS177" s="36"/>
      <c r="TNT177" s="36"/>
      <c r="TNU177" s="36"/>
      <c r="TNV177" s="36"/>
      <c r="TNW177" s="36"/>
      <c r="TNX177" s="36"/>
      <c r="TNY177" s="36"/>
      <c r="TNZ177" s="36"/>
      <c r="TOA177" s="36"/>
      <c r="TOB177" s="36"/>
      <c r="TOC177" s="36"/>
      <c r="TOD177" s="36"/>
      <c r="TOE177" s="36"/>
      <c r="TOF177" s="36"/>
      <c r="TOG177" s="36"/>
      <c r="TOH177" s="36"/>
      <c r="TOI177" s="36"/>
      <c r="TOJ177" s="36"/>
      <c r="TOK177" s="36"/>
      <c r="TOL177" s="36"/>
      <c r="TOM177" s="36"/>
      <c r="TON177" s="36"/>
      <c r="TOO177" s="36"/>
      <c r="TOP177" s="36"/>
      <c r="TOQ177" s="36"/>
      <c r="TOR177" s="36"/>
      <c r="TOS177" s="36"/>
      <c r="TOT177" s="36"/>
      <c r="TOU177" s="36"/>
      <c r="TOV177" s="36"/>
      <c r="TOW177" s="36"/>
      <c r="TOX177" s="36"/>
      <c r="TOY177" s="36"/>
      <c r="TOZ177" s="36"/>
      <c r="TPA177" s="36"/>
      <c r="TPB177" s="36"/>
      <c r="TPC177" s="36"/>
      <c r="TPD177" s="36"/>
      <c r="TPE177" s="36"/>
      <c r="TPF177" s="36"/>
      <c r="TPG177" s="36"/>
      <c r="TPH177" s="36"/>
      <c r="TPI177" s="36"/>
      <c r="TPJ177" s="36"/>
      <c r="TPK177" s="36"/>
      <c r="TPL177" s="36"/>
      <c r="TPM177" s="36"/>
      <c r="TPN177" s="36"/>
      <c r="TPO177" s="36"/>
      <c r="TPP177" s="36"/>
      <c r="TPQ177" s="36"/>
      <c r="TPR177" s="36"/>
      <c r="TPS177" s="36"/>
      <c r="TPT177" s="36"/>
      <c r="TPU177" s="36"/>
      <c r="TPV177" s="36"/>
      <c r="TPW177" s="36"/>
      <c r="TPX177" s="36"/>
      <c r="TPY177" s="36"/>
      <c r="TPZ177" s="36"/>
      <c r="TQA177" s="36"/>
      <c r="TQB177" s="36"/>
      <c r="TQC177" s="36"/>
      <c r="TQD177" s="36"/>
      <c r="TQE177" s="36"/>
      <c r="TQF177" s="36"/>
      <c r="TQG177" s="36"/>
      <c r="TQH177" s="36"/>
      <c r="TQI177" s="36"/>
      <c r="TQJ177" s="36"/>
      <c r="TQK177" s="36"/>
      <c r="TQL177" s="36"/>
      <c r="TQM177" s="36"/>
      <c r="TQN177" s="36"/>
      <c r="TQO177" s="36"/>
      <c r="TQP177" s="36"/>
      <c r="TQQ177" s="36"/>
      <c r="TQR177" s="36"/>
      <c r="TQS177" s="36"/>
      <c r="TQT177" s="36"/>
      <c r="TQU177" s="36"/>
      <c r="TQV177" s="36"/>
      <c r="TQW177" s="36"/>
      <c r="TQX177" s="36"/>
      <c r="TQY177" s="36"/>
      <c r="TQZ177" s="36"/>
      <c r="TRA177" s="36"/>
      <c r="TRB177" s="36"/>
      <c r="TRC177" s="36"/>
      <c r="TRD177" s="36"/>
      <c r="TRE177" s="36"/>
      <c r="TRF177" s="36"/>
      <c r="TRG177" s="36"/>
      <c r="TRH177" s="36"/>
      <c r="TRI177" s="36"/>
      <c r="TRJ177" s="36"/>
      <c r="TRK177" s="36"/>
      <c r="TRL177" s="36"/>
      <c r="TRM177" s="36"/>
      <c r="TRN177" s="36"/>
      <c r="TRO177" s="36"/>
      <c r="TRP177" s="36"/>
      <c r="TRQ177" s="36"/>
      <c r="TRR177" s="36"/>
      <c r="TRS177" s="36"/>
      <c r="TRT177" s="36"/>
      <c r="TRU177" s="36"/>
      <c r="TRV177" s="36"/>
      <c r="TRW177" s="36"/>
      <c r="TRX177" s="36"/>
      <c r="TRY177" s="36"/>
      <c r="TRZ177" s="36"/>
      <c r="TSA177" s="36"/>
      <c r="TSB177" s="36"/>
      <c r="TSC177" s="36"/>
      <c r="TSD177" s="36"/>
      <c r="TSE177" s="36"/>
      <c r="TSF177" s="36"/>
      <c r="TSG177" s="36"/>
      <c r="TSH177" s="36"/>
      <c r="TSI177" s="36"/>
      <c r="TSJ177" s="36"/>
      <c r="TSK177" s="36"/>
      <c r="TSL177" s="36"/>
      <c r="TSM177" s="36"/>
      <c r="TSN177" s="36"/>
      <c r="TSO177" s="36"/>
      <c r="TSP177" s="36"/>
      <c r="TSQ177" s="36"/>
      <c r="TSR177" s="36"/>
      <c r="TSS177" s="36"/>
      <c r="TST177" s="36"/>
      <c r="TSU177" s="36"/>
      <c r="TSV177" s="36"/>
      <c r="TSW177" s="36"/>
      <c r="TSX177" s="36"/>
      <c r="TSY177" s="36"/>
      <c r="TSZ177" s="36"/>
      <c r="TTA177" s="36"/>
      <c r="TTB177" s="36"/>
      <c r="TTC177" s="36"/>
      <c r="TTD177" s="36"/>
      <c r="TTE177" s="36"/>
      <c r="TTF177" s="36"/>
      <c r="TTG177" s="36"/>
      <c r="TTH177" s="36"/>
      <c r="TTI177" s="36"/>
      <c r="TTJ177" s="36"/>
      <c r="TTK177" s="36"/>
      <c r="TTL177" s="36"/>
      <c r="TTM177" s="36"/>
      <c r="TTN177" s="36"/>
      <c r="TTO177" s="36"/>
      <c r="TTP177" s="36"/>
      <c r="TTQ177" s="36"/>
      <c r="TTR177" s="36"/>
      <c r="TTS177" s="36"/>
      <c r="TTT177" s="36"/>
      <c r="TTU177" s="36"/>
      <c r="TTV177" s="36"/>
      <c r="TTW177" s="36"/>
      <c r="TTX177" s="36"/>
      <c r="TTY177" s="36"/>
      <c r="TTZ177" s="36"/>
      <c r="TUA177" s="36"/>
      <c r="TUB177" s="36"/>
      <c r="TUC177" s="36"/>
      <c r="TUD177" s="36"/>
      <c r="TUE177" s="36"/>
      <c r="TUF177" s="36"/>
      <c r="TUG177" s="36"/>
      <c r="TUH177" s="36"/>
      <c r="TUI177" s="36"/>
      <c r="TUJ177" s="36"/>
      <c r="TUK177" s="36"/>
      <c r="TUL177" s="36"/>
      <c r="TUM177" s="36"/>
      <c r="TUN177" s="36"/>
      <c r="TUO177" s="36"/>
      <c r="TUP177" s="36"/>
      <c r="TUQ177" s="36"/>
      <c r="TUR177" s="36"/>
      <c r="TUS177" s="36"/>
      <c r="TUT177" s="36"/>
      <c r="TUU177" s="36"/>
      <c r="TUV177" s="36"/>
      <c r="TUW177" s="36"/>
      <c r="TUX177" s="36"/>
      <c r="TUY177" s="36"/>
      <c r="TUZ177" s="36"/>
      <c r="TVA177" s="36"/>
      <c r="TVB177" s="36"/>
      <c r="TVC177" s="36"/>
      <c r="TVD177" s="36"/>
      <c r="TVE177" s="36"/>
      <c r="TVF177" s="36"/>
      <c r="TVG177" s="36"/>
      <c r="TVH177" s="36"/>
      <c r="TVI177" s="36"/>
      <c r="TVJ177" s="36"/>
      <c r="TVK177" s="36"/>
      <c r="TVL177" s="36"/>
      <c r="TVM177" s="36"/>
      <c r="TVN177" s="36"/>
      <c r="TVO177" s="36"/>
      <c r="TVP177" s="36"/>
      <c r="TVQ177" s="36"/>
      <c r="TVR177" s="36"/>
      <c r="TVS177" s="36"/>
      <c r="TVT177" s="36"/>
      <c r="TVU177" s="36"/>
      <c r="TVV177" s="36"/>
      <c r="TVW177" s="36"/>
      <c r="TVX177" s="36"/>
      <c r="TVY177" s="36"/>
      <c r="TVZ177" s="36"/>
      <c r="TWA177" s="36"/>
      <c r="TWB177" s="36"/>
      <c r="TWC177" s="36"/>
      <c r="TWD177" s="36"/>
      <c r="TWE177" s="36"/>
      <c r="TWF177" s="36"/>
      <c r="TWG177" s="36"/>
      <c r="TWH177" s="36"/>
      <c r="TWI177" s="36"/>
      <c r="TWJ177" s="36"/>
      <c r="TWK177" s="36"/>
      <c r="TWL177" s="36"/>
      <c r="TWM177" s="36"/>
      <c r="TWN177" s="36"/>
      <c r="TWO177" s="36"/>
      <c r="TWP177" s="36"/>
      <c r="TWQ177" s="36"/>
      <c r="TWR177" s="36"/>
      <c r="TWS177" s="36"/>
      <c r="TWT177" s="36"/>
      <c r="TWU177" s="36"/>
      <c r="TWV177" s="36"/>
      <c r="TWW177" s="36"/>
      <c r="TWX177" s="36"/>
      <c r="TWY177" s="36"/>
      <c r="TWZ177" s="36"/>
      <c r="TXA177" s="36"/>
      <c r="TXB177" s="36"/>
      <c r="TXC177" s="36"/>
      <c r="TXD177" s="36"/>
      <c r="TXE177" s="36"/>
      <c r="TXF177" s="36"/>
      <c r="TXG177" s="36"/>
      <c r="TXH177" s="36"/>
      <c r="TXI177" s="36"/>
      <c r="TXJ177" s="36"/>
      <c r="TXK177" s="36"/>
      <c r="TXL177" s="36"/>
      <c r="TXM177" s="36"/>
      <c r="TXN177" s="36"/>
      <c r="TXO177" s="36"/>
      <c r="TXP177" s="36"/>
      <c r="TXQ177" s="36"/>
      <c r="TXR177" s="36"/>
      <c r="TXS177" s="36"/>
      <c r="TXT177" s="36"/>
      <c r="TXU177" s="36"/>
      <c r="TXV177" s="36"/>
      <c r="TXW177" s="36"/>
      <c r="TXX177" s="36"/>
      <c r="TXY177" s="36"/>
      <c r="TXZ177" s="36"/>
      <c r="TYA177" s="36"/>
      <c r="TYB177" s="36"/>
      <c r="TYC177" s="36"/>
      <c r="TYD177" s="36"/>
      <c r="TYE177" s="36"/>
      <c r="TYF177" s="36"/>
      <c r="TYG177" s="36"/>
      <c r="TYH177" s="36"/>
      <c r="TYI177" s="36"/>
      <c r="TYJ177" s="36"/>
      <c r="TYK177" s="36"/>
      <c r="TYL177" s="36"/>
      <c r="TYM177" s="36"/>
      <c r="TYN177" s="36"/>
      <c r="TYO177" s="36"/>
      <c r="TYP177" s="36"/>
      <c r="TYQ177" s="36"/>
      <c r="TYR177" s="36"/>
      <c r="TYS177" s="36"/>
      <c r="TYT177" s="36"/>
      <c r="TYU177" s="36"/>
      <c r="TYV177" s="36"/>
      <c r="TYW177" s="36"/>
      <c r="TYX177" s="36"/>
      <c r="TYY177" s="36"/>
      <c r="TYZ177" s="36"/>
      <c r="TZA177" s="36"/>
      <c r="TZB177" s="36"/>
      <c r="TZC177" s="36"/>
      <c r="TZD177" s="36"/>
      <c r="TZE177" s="36"/>
      <c r="TZF177" s="36"/>
      <c r="TZG177" s="36"/>
      <c r="TZH177" s="36"/>
      <c r="TZI177" s="36"/>
      <c r="TZJ177" s="36"/>
      <c r="TZK177" s="36"/>
      <c r="TZL177" s="36"/>
      <c r="TZM177" s="36"/>
      <c r="TZN177" s="36"/>
      <c r="TZO177" s="36"/>
      <c r="TZP177" s="36"/>
      <c r="TZQ177" s="36"/>
      <c r="TZR177" s="36"/>
      <c r="TZS177" s="36"/>
      <c r="TZT177" s="36"/>
      <c r="TZU177" s="36"/>
      <c r="TZV177" s="36"/>
      <c r="TZW177" s="36"/>
      <c r="TZX177" s="36"/>
      <c r="TZY177" s="36"/>
      <c r="TZZ177" s="36"/>
      <c r="UAA177" s="36"/>
      <c r="UAB177" s="36"/>
      <c r="UAC177" s="36"/>
      <c r="UAD177" s="36"/>
      <c r="UAE177" s="36"/>
      <c r="UAF177" s="36"/>
      <c r="UAG177" s="36"/>
      <c r="UAH177" s="36"/>
      <c r="UAI177" s="36"/>
      <c r="UAJ177" s="36"/>
      <c r="UAK177" s="36"/>
      <c r="UAL177" s="36"/>
      <c r="UAM177" s="36"/>
      <c r="UAN177" s="36"/>
      <c r="UAO177" s="36"/>
      <c r="UAP177" s="36"/>
      <c r="UAQ177" s="36"/>
      <c r="UAR177" s="36"/>
      <c r="UAS177" s="36"/>
      <c r="UAT177" s="36"/>
      <c r="UAU177" s="36"/>
      <c r="UAV177" s="36"/>
      <c r="UAW177" s="36"/>
      <c r="UAX177" s="36"/>
      <c r="UAY177" s="36"/>
      <c r="UAZ177" s="36"/>
      <c r="UBA177" s="36"/>
      <c r="UBB177" s="36"/>
      <c r="UBC177" s="36"/>
      <c r="UBD177" s="36"/>
      <c r="UBE177" s="36"/>
      <c r="UBF177" s="36"/>
      <c r="UBG177" s="36"/>
      <c r="UBH177" s="36"/>
      <c r="UBI177" s="36"/>
      <c r="UBJ177" s="36"/>
      <c r="UBK177" s="36"/>
      <c r="UBL177" s="36"/>
      <c r="UBM177" s="36"/>
      <c r="UBN177" s="36"/>
      <c r="UBO177" s="36"/>
      <c r="UBP177" s="36"/>
      <c r="UBQ177" s="36"/>
      <c r="UBR177" s="36"/>
      <c r="UBS177" s="36"/>
      <c r="UBT177" s="36"/>
      <c r="UBU177" s="36"/>
      <c r="UBV177" s="36"/>
      <c r="UBW177" s="36"/>
      <c r="UBX177" s="36"/>
      <c r="UBY177" s="36"/>
      <c r="UBZ177" s="36"/>
      <c r="UCA177" s="36"/>
      <c r="UCB177" s="36"/>
      <c r="UCC177" s="36"/>
      <c r="UCD177" s="36"/>
      <c r="UCE177" s="36"/>
      <c r="UCF177" s="36"/>
      <c r="UCG177" s="36"/>
      <c r="UCH177" s="36"/>
      <c r="UCI177" s="36"/>
      <c r="UCJ177" s="36"/>
      <c r="UCK177" s="36"/>
      <c r="UCL177" s="36"/>
      <c r="UCM177" s="36"/>
      <c r="UCN177" s="36"/>
      <c r="UCO177" s="36"/>
      <c r="UCP177" s="36"/>
      <c r="UCQ177" s="36"/>
      <c r="UCR177" s="36"/>
      <c r="UCS177" s="36"/>
      <c r="UCT177" s="36"/>
      <c r="UCU177" s="36"/>
      <c r="UCV177" s="36"/>
      <c r="UCW177" s="36"/>
      <c r="UCX177" s="36"/>
      <c r="UCY177" s="36"/>
      <c r="UCZ177" s="36"/>
      <c r="UDA177" s="36"/>
      <c r="UDB177" s="36"/>
      <c r="UDC177" s="36"/>
      <c r="UDD177" s="36"/>
      <c r="UDE177" s="36"/>
      <c r="UDF177" s="36"/>
      <c r="UDG177" s="36"/>
      <c r="UDH177" s="36"/>
      <c r="UDI177" s="36"/>
      <c r="UDJ177" s="36"/>
      <c r="UDK177" s="36"/>
      <c r="UDL177" s="36"/>
      <c r="UDM177" s="36"/>
      <c r="UDN177" s="36"/>
      <c r="UDO177" s="36"/>
      <c r="UDP177" s="36"/>
      <c r="UDQ177" s="36"/>
      <c r="UDR177" s="36"/>
      <c r="UDS177" s="36"/>
      <c r="UDT177" s="36"/>
      <c r="UDU177" s="36"/>
      <c r="UDV177" s="36"/>
      <c r="UDW177" s="36"/>
      <c r="UDX177" s="36"/>
      <c r="UDY177" s="36"/>
      <c r="UDZ177" s="36"/>
      <c r="UEA177" s="36"/>
      <c r="UEB177" s="36"/>
      <c r="UEC177" s="36"/>
      <c r="UED177" s="36"/>
      <c r="UEE177" s="36"/>
      <c r="UEF177" s="36"/>
      <c r="UEG177" s="36"/>
      <c r="UEH177" s="36"/>
      <c r="UEI177" s="36"/>
      <c r="UEJ177" s="36"/>
      <c r="UEK177" s="36"/>
      <c r="UEL177" s="36"/>
      <c r="UEM177" s="36"/>
      <c r="UEN177" s="36"/>
      <c r="UEO177" s="36"/>
      <c r="UEP177" s="36"/>
      <c r="UEQ177" s="36"/>
      <c r="UER177" s="36"/>
      <c r="UES177" s="36"/>
      <c r="UET177" s="36"/>
      <c r="UEU177" s="36"/>
      <c r="UEV177" s="36"/>
      <c r="UEW177" s="36"/>
      <c r="UEX177" s="36"/>
      <c r="UEY177" s="36"/>
      <c r="UEZ177" s="36"/>
      <c r="UFA177" s="36"/>
      <c r="UFB177" s="36"/>
      <c r="UFC177" s="36"/>
      <c r="UFD177" s="36"/>
      <c r="UFE177" s="36"/>
      <c r="UFF177" s="36"/>
      <c r="UFG177" s="36"/>
      <c r="UFH177" s="36"/>
      <c r="UFI177" s="36"/>
      <c r="UFJ177" s="36"/>
      <c r="UFK177" s="36"/>
      <c r="UFL177" s="36"/>
      <c r="UFM177" s="36"/>
      <c r="UFN177" s="36"/>
      <c r="UFO177" s="36"/>
      <c r="UFP177" s="36"/>
      <c r="UFQ177" s="36"/>
      <c r="UFR177" s="36"/>
      <c r="UFS177" s="36"/>
      <c r="UFT177" s="36"/>
      <c r="UFU177" s="36"/>
      <c r="UFV177" s="36"/>
      <c r="UFW177" s="36"/>
      <c r="UFX177" s="36"/>
      <c r="UFY177" s="36"/>
      <c r="UFZ177" s="36"/>
      <c r="UGA177" s="36"/>
      <c r="UGB177" s="36"/>
      <c r="UGC177" s="36"/>
      <c r="UGD177" s="36"/>
      <c r="UGE177" s="36"/>
      <c r="UGF177" s="36"/>
      <c r="UGG177" s="36"/>
      <c r="UGH177" s="36"/>
      <c r="UGI177" s="36"/>
      <c r="UGJ177" s="36"/>
      <c r="UGK177" s="36"/>
      <c r="UGL177" s="36"/>
      <c r="UGM177" s="36"/>
      <c r="UGN177" s="36"/>
      <c r="UGO177" s="36"/>
      <c r="UGP177" s="36"/>
      <c r="UGQ177" s="36"/>
      <c r="UGR177" s="36"/>
      <c r="UGS177" s="36"/>
      <c r="UGT177" s="36"/>
      <c r="UGU177" s="36"/>
      <c r="UGV177" s="36"/>
      <c r="UGW177" s="36"/>
      <c r="UGX177" s="36"/>
      <c r="UGY177" s="36"/>
      <c r="UGZ177" s="36"/>
      <c r="UHA177" s="36"/>
      <c r="UHB177" s="36"/>
      <c r="UHC177" s="36"/>
      <c r="UHD177" s="36"/>
      <c r="UHE177" s="36"/>
      <c r="UHF177" s="36"/>
      <c r="UHG177" s="36"/>
      <c r="UHH177" s="36"/>
      <c r="UHI177" s="36"/>
      <c r="UHJ177" s="36"/>
      <c r="UHK177" s="36"/>
      <c r="UHL177" s="36"/>
      <c r="UHM177" s="36"/>
      <c r="UHN177" s="36"/>
      <c r="UHO177" s="36"/>
      <c r="UHP177" s="36"/>
      <c r="UHQ177" s="36"/>
      <c r="UHR177" s="36"/>
      <c r="UHS177" s="36"/>
      <c r="UHT177" s="36"/>
      <c r="UHU177" s="36"/>
      <c r="UHV177" s="36"/>
      <c r="UHW177" s="36"/>
      <c r="UHX177" s="36"/>
      <c r="UHY177" s="36"/>
      <c r="UHZ177" s="36"/>
      <c r="UIA177" s="36"/>
      <c r="UIB177" s="36"/>
      <c r="UIC177" s="36"/>
      <c r="UID177" s="36"/>
      <c r="UIE177" s="36"/>
      <c r="UIF177" s="36"/>
      <c r="UIG177" s="36"/>
      <c r="UIH177" s="36"/>
      <c r="UII177" s="36"/>
      <c r="UIJ177" s="36"/>
      <c r="UIK177" s="36"/>
      <c r="UIL177" s="36"/>
      <c r="UIM177" s="36"/>
      <c r="UIN177" s="36"/>
      <c r="UIO177" s="36"/>
      <c r="UIP177" s="36"/>
      <c r="UIQ177" s="36"/>
      <c r="UIR177" s="36"/>
      <c r="UIS177" s="36"/>
      <c r="UIT177" s="36"/>
      <c r="UIU177" s="36"/>
      <c r="UIV177" s="36"/>
      <c r="UIW177" s="36"/>
      <c r="UIX177" s="36"/>
      <c r="UIY177" s="36"/>
      <c r="UIZ177" s="36"/>
      <c r="UJA177" s="36"/>
      <c r="UJB177" s="36"/>
      <c r="UJC177" s="36"/>
      <c r="UJD177" s="36"/>
      <c r="UJE177" s="36"/>
      <c r="UJF177" s="36"/>
      <c r="UJG177" s="36"/>
      <c r="UJH177" s="36"/>
      <c r="UJI177" s="36"/>
      <c r="UJJ177" s="36"/>
      <c r="UJK177" s="36"/>
      <c r="UJL177" s="36"/>
      <c r="UJM177" s="36"/>
      <c r="UJN177" s="36"/>
      <c r="UJO177" s="36"/>
      <c r="UJP177" s="36"/>
      <c r="UJQ177" s="36"/>
      <c r="UJR177" s="36"/>
      <c r="UJS177" s="36"/>
      <c r="UJT177" s="36"/>
      <c r="UJU177" s="36"/>
      <c r="UJV177" s="36"/>
      <c r="UJW177" s="36"/>
      <c r="UJX177" s="36"/>
      <c r="UJY177" s="36"/>
      <c r="UJZ177" s="36"/>
      <c r="UKA177" s="36"/>
      <c r="UKB177" s="36"/>
      <c r="UKC177" s="36"/>
      <c r="UKD177" s="36"/>
      <c r="UKE177" s="36"/>
      <c r="UKF177" s="36"/>
      <c r="UKG177" s="36"/>
      <c r="UKH177" s="36"/>
      <c r="UKI177" s="36"/>
      <c r="UKJ177" s="36"/>
      <c r="UKK177" s="36"/>
      <c r="UKL177" s="36"/>
      <c r="UKM177" s="36"/>
      <c r="UKN177" s="36"/>
      <c r="UKO177" s="36"/>
      <c r="UKP177" s="36"/>
      <c r="UKQ177" s="36"/>
      <c r="UKR177" s="36"/>
      <c r="UKS177" s="36"/>
      <c r="UKT177" s="36"/>
      <c r="UKU177" s="36"/>
      <c r="UKV177" s="36"/>
      <c r="UKW177" s="36"/>
      <c r="UKX177" s="36"/>
      <c r="UKY177" s="36"/>
      <c r="UKZ177" s="36"/>
      <c r="ULA177" s="36"/>
      <c r="ULB177" s="36"/>
      <c r="ULC177" s="36"/>
      <c r="ULD177" s="36"/>
      <c r="ULE177" s="36"/>
      <c r="ULF177" s="36"/>
      <c r="ULG177" s="36"/>
      <c r="ULH177" s="36"/>
      <c r="ULI177" s="36"/>
      <c r="ULJ177" s="36"/>
      <c r="ULK177" s="36"/>
      <c r="ULL177" s="36"/>
      <c r="ULM177" s="36"/>
      <c r="ULN177" s="36"/>
      <c r="ULO177" s="36"/>
      <c r="ULP177" s="36"/>
      <c r="ULQ177" s="36"/>
      <c r="ULR177" s="36"/>
      <c r="ULS177" s="36"/>
      <c r="ULT177" s="36"/>
      <c r="ULU177" s="36"/>
      <c r="ULV177" s="36"/>
      <c r="ULW177" s="36"/>
      <c r="ULX177" s="36"/>
      <c r="ULY177" s="36"/>
      <c r="ULZ177" s="36"/>
      <c r="UMA177" s="36"/>
      <c r="UMB177" s="36"/>
      <c r="UMC177" s="36"/>
      <c r="UMD177" s="36"/>
      <c r="UME177" s="36"/>
      <c r="UMF177" s="36"/>
      <c r="UMG177" s="36"/>
      <c r="UMH177" s="36"/>
      <c r="UMI177" s="36"/>
      <c r="UMJ177" s="36"/>
      <c r="UMK177" s="36"/>
      <c r="UML177" s="36"/>
      <c r="UMM177" s="36"/>
      <c r="UMN177" s="36"/>
      <c r="UMO177" s="36"/>
      <c r="UMP177" s="36"/>
      <c r="UMQ177" s="36"/>
      <c r="UMR177" s="36"/>
      <c r="UMS177" s="36"/>
      <c r="UMT177" s="36"/>
      <c r="UMU177" s="36"/>
      <c r="UMV177" s="36"/>
      <c r="UMW177" s="36"/>
      <c r="UMX177" s="36"/>
      <c r="UMY177" s="36"/>
      <c r="UMZ177" s="36"/>
      <c r="UNA177" s="36"/>
      <c r="UNB177" s="36"/>
      <c r="UNC177" s="36"/>
      <c r="UND177" s="36"/>
      <c r="UNE177" s="36"/>
      <c r="UNF177" s="36"/>
      <c r="UNG177" s="36"/>
      <c r="UNH177" s="36"/>
      <c r="UNI177" s="36"/>
      <c r="UNJ177" s="36"/>
      <c r="UNK177" s="36"/>
      <c r="UNL177" s="36"/>
      <c r="UNM177" s="36"/>
      <c r="UNN177" s="36"/>
      <c r="UNO177" s="36"/>
      <c r="UNP177" s="36"/>
      <c r="UNQ177" s="36"/>
      <c r="UNR177" s="36"/>
      <c r="UNS177" s="36"/>
      <c r="UNT177" s="36"/>
      <c r="UNU177" s="36"/>
      <c r="UNV177" s="36"/>
      <c r="UNW177" s="36"/>
      <c r="UNX177" s="36"/>
      <c r="UNY177" s="36"/>
      <c r="UNZ177" s="36"/>
      <c r="UOA177" s="36"/>
      <c r="UOB177" s="36"/>
      <c r="UOC177" s="36"/>
      <c r="UOD177" s="36"/>
      <c r="UOE177" s="36"/>
      <c r="UOF177" s="36"/>
      <c r="UOG177" s="36"/>
      <c r="UOH177" s="36"/>
      <c r="UOI177" s="36"/>
      <c r="UOJ177" s="36"/>
      <c r="UOK177" s="36"/>
      <c r="UOL177" s="36"/>
      <c r="UOM177" s="36"/>
      <c r="UON177" s="36"/>
      <c r="UOO177" s="36"/>
      <c r="UOP177" s="36"/>
      <c r="UOQ177" s="36"/>
      <c r="UOR177" s="36"/>
      <c r="UOS177" s="36"/>
      <c r="UOT177" s="36"/>
      <c r="UOU177" s="36"/>
      <c r="UOV177" s="36"/>
      <c r="UOW177" s="36"/>
      <c r="UOX177" s="36"/>
      <c r="UOY177" s="36"/>
      <c r="UOZ177" s="36"/>
      <c r="UPA177" s="36"/>
      <c r="UPB177" s="36"/>
      <c r="UPC177" s="36"/>
      <c r="UPD177" s="36"/>
      <c r="UPE177" s="36"/>
      <c r="UPF177" s="36"/>
      <c r="UPG177" s="36"/>
      <c r="UPH177" s="36"/>
      <c r="UPI177" s="36"/>
      <c r="UPJ177" s="36"/>
      <c r="UPK177" s="36"/>
      <c r="UPL177" s="36"/>
      <c r="UPM177" s="36"/>
      <c r="UPN177" s="36"/>
      <c r="UPO177" s="36"/>
      <c r="UPP177" s="36"/>
      <c r="UPQ177" s="36"/>
      <c r="UPR177" s="36"/>
      <c r="UPS177" s="36"/>
      <c r="UPT177" s="36"/>
      <c r="UPU177" s="36"/>
      <c r="UPV177" s="36"/>
      <c r="UPW177" s="36"/>
      <c r="UPX177" s="36"/>
      <c r="UPY177" s="36"/>
      <c r="UPZ177" s="36"/>
      <c r="UQA177" s="36"/>
      <c r="UQB177" s="36"/>
      <c r="UQC177" s="36"/>
      <c r="UQD177" s="36"/>
      <c r="UQE177" s="36"/>
      <c r="UQF177" s="36"/>
      <c r="UQG177" s="36"/>
      <c r="UQH177" s="36"/>
      <c r="UQI177" s="36"/>
      <c r="UQJ177" s="36"/>
      <c r="UQK177" s="36"/>
      <c r="UQL177" s="36"/>
      <c r="UQM177" s="36"/>
      <c r="UQN177" s="36"/>
      <c r="UQO177" s="36"/>
      <c r="UQP177" s="36"/>
      <c r="UQQ177" s="36"/>
      <c r="UQR177" s="36"/>
      <c r="UQS177" s="36"/>
      <c r="UQT177" s="36"/>
      <c r="UQU177" s="36"/>
      <c r="UQV177" s="36"/>
      <c r="UQW177" s="36"/>
      <c r="UQX177" s="36"/>
      <c r="UQY177" s="36"/>
      <c r="UQZ177" s="36"/>
      <c r="URA177" s="36"/>
      <c r="URB177" s="36"/>
      <c r="URC177" s="36"/>
      <c r="URD177" s="36"/>
      <c r="URE177" s="36"/>
      <c r="URF177" s="36"/>
      <c r="URG177" s="36"/>
      <c r="URH177" s="36"/>
      <c r="URI177" s="36"/>
      <c r="URJ177" s="36"/>
      <c r="URK177" s="36"/>
      <c r="URL177" s="36"/>
      <c r="URM177" s="36"/>
      <c r="URN177" s="36"/>
      <c r="URO177" s="36"/>
      <c r="URP177" s="36"/>
      <c r="URQ177" s="36"/>
      <c r="URR177" s="36"/>
      <c r="URS177" s="36"/>
      <c r="URT177" s="36"/>
      <c r="URU177" s="36"/>
      <c r="URV177" s="36"/>
      <c r="URW177" s="36"/>
      <c r="URX177" s="36"/>
      <c r="URY177" s="36"/>
      <c r="URZ177" s="36"/>
      <c r="USA177" s="36"/>
      <c r="USB177" s="36"/>
      <c r="USC177" s="36"/>
      <c r="USD177" s="36"/>
      <c r="USE177" s="36"/>
      <c r="USF177" s="36"/>
      <c r="USG177" s="36"/>
      <c r="USH177" s="36"/>
      <c r="USI177" s="36"/>
      <c r="USJ177" s="36"/>
      <c r="USK177" s="36"/>
      <c r="USL177" s="36"/>
      <c r="USM177" s="36"/>
      <c r="USN177" s="36"/>
      <c r="USO177" s="36"/>
      <c r="USP177" s="36"/>
      <c r="USQ177" s="36"/>
      <c r="USR177" s="36"/>
      <c r="USS177" s="36"/>
      <c r="UST177" s="36"/>
      <c r="USU177" s="36"/>
      <c r="USV177" s="36"/>
      <c r="USW177" s="36"/>
      <c r="USX177" s="36"/>
      <c r="USY177" s="36"/>
      <c r="USZ177" s="36"/>
      <c r="UTA177" s="36"/>
      <c r="UTB177" s="36"/>
      <c r="UTC177" s="36"/>
      <c r="UTD177" s="36"/>
      <c r="UTE177" s="36"/>
      <c r="UTF177" s="36"/>
      <c r="UTG177" s="36"/>
      <c r="UTH177" s="36"/>
      <c r="UTI177" s="36"/>
      <c r="UTJ177" s="36"/>
      <c r="UTK177" s="36"/>
      <c r="UTL177" s="36"/>
      <c r="UTM177" s="36"/>
      <c r="UTN177" s="36"/>
      <c r="UTO177" s="36"/>
      <c r="UTP177" s="36"/>
      <c r="UTQ177" s="36"/>
      <c r="UTR177" s="36"/>
      <c r="UTS177" s="36"/>
      <c r="UTT177" s="36"/>
      <c r="UTU177" s="36"/>
      <c r="UTV177" s="36"/>
      <c r="UTW177" s="36"/>
      <c r="UTX177" s="36"/>
      <c r="UTY177" s="36"/>
      <c r="UTZ177" s="36"/>
      <c r="UUA177" s="36"/>
      <c r="UUB177" s="36"/>
      <c r="UUC177" s="36"/>
      <c r="UUD177" s="36"/>
      <c r="UUE177" s="36"/>
      <c r="UUF177" s="36"/>
      <c r="UUG177" s="36"/>
      <c r="UUH177" s="36"/>
      <c r="UUI177" s="36"/>
      <c r="UUJ177" s="36"/>
      <c r="UUK177" s="36"/>
      <c r="UUL177" s="36"/>
      <c r="UUM177" s="36"/>
      <c r="UUN177" s="36"/>
      <c r="UUO177" s="36"/>
      <c r="UUP177" s="36"/>
      <c r="UUQ177" s="36"/>
      <c r="UUR177" s="36"/>
      <c r="UUS177" s="36"/>
      <c r="UUT177" s="36"/>
      <c r="UUU177" s="36"/>
      <c r="UUV177" s="36"/>
      <c r="UUW177" s="36"/>
      <c r="UUX177" s="36"/>
      <c r="UUY177" s="36"/>
      <c r="UUZ177" s="36"/>
      <c r="UVA177" s="36"/>
      <c r="UVB177" s="36"/>
      <c r="UVC177" s="36"/>
      <c r="UVD177" s="36"/>
      <c r="UVE177" s="36"/>
      <c r="UVF177" s="36"/>
      <c r="UVG177" s="36"/>
      <c r="UVH177" s="36"/>
      <c r="UVI177" s="36"/>
      <c r="UVJ177" s="36"/>
      <c r="UVK177" s="36"/>
      <c r="UVL177" s="36"/>
      <c r="UVM177" s="36"/>
      <c r="UVN177" s="36"/>
      <c r="UVO177" s="36"/>
      <c r="UVP177" s="36"/>
      <c r="UVQ177" s="36"/>
      <c r="UVR177" s="36"/>
      <c r="UVS177" s="36"/>
      <c r="UVT177" s="36"/>
      <c r="UVU177" s="36"/>
      <c r="UVV177" s="36"/>
      <c r="UVW177" s="36"/>
      <c r="UVX177" s="36"/>
      <c r="UVY177" s="36"/>
      <c r="UVZ177" s="36"/>
      <c r="UWA177" s="36"/>
      <c r="UWB177" s="36"/>
      <c r="UWC177" s="36"/>
      <c r="UWD177" s="36"/>
      <c r="UWE177" s="36"/>
      <c r="UWF177" s="36"/>
      <c r="UWG177" s="36"/>
      <c r="UWH177" s="36"/>
      <c r="UWI177" s="36"/>
      <c r="UWJ177" s="36"/>
      <c r="UWK177" s="36"/>
      <c r="UWL177" s="36"/>
      <c r="UWM177" s="36"/>
      <c r="UWN177" s="36"/>
      <c r="UWO177" s="36"/>
      <c r="UWP177" s="36"/>
      <c r="UWQ177" s="36"/>
      <c r="UWR177" s="36"/>
      <c r="UWS177" s="36"/>
      <c r="UWT177" s="36"/>
      <c r="UWU177" s="36"/>
      <c r="UWV177" s="36"/>
      <c r="UWW177" s="36"/>
      <c r="UWX177" s="36"/>
      <c r="UWY177" s="36"/>
      <c r="UWZ177" s="36"/>
      <c r="UXA177" s="36"/>
      <c r="UXB177" s="36"/>
      <c r="UXC177" s="36"/>
      <c r="UXD177" s="36"/>
      <c r="UXE177" s="36"/>
      <c r="UXF177" s="36"/>
      <c r="UXG177" s="36"/>
      <c r="UXH177" s="36"/>
      <c r="UXI177" s="36"/>
      <c r="UXJ177" s="36"/>
      <c r="UXK177" s="36"/>
      <c r="UXL177" s="36"/>
      <c r="UXM177" s="36"/>
      <c r="UXN177" s="36"/>
      <c r="UXO177" s="36"/>
      <c r="UXP177" s="36"/>
      <c r="UXQ177" s="36"/>
      <c r="UXR177" s="36"/>
      <c r="UXS177" s="36"/>
      <c r="UXT177" s="36"/>
      <c r="UXU177" s="36"/>
      <c r="UXV177" s="36"/>
      <c r="UXW177" s="36"/>
      <c r="UXX177" s="36"/>
      <c r="UXY177" s="36"/>
      <c r="UXZ177" s="36"/>
      <c r="UYA177" s="36"/>
      <c r="UYB177" s="36"/>
      <c r="UYC177" s="36"/>
      <c r="UYD177" s="36"/>
      <c r="UYE177" s="36"/>
      <c r="UYF177" s="36"/>
      <c r="UYG177" s="36"/>
      <c r="UYH177" s="36"/>
      <c r="UYI177" s="36"/>
      <c r="UYJ177" s="36"/>
      <c r="UYK177" s="36"/>
      <c r="UYL177" s="36"/>
      <c r="UYM177" s="36"/>
      <c r="UYN177" s="36"/>
      <c r="UYO177" s="36"/>
      <c r="UYP177" s="36"/>
      <c r="UYQ177" s="36"/>
      <c r="UYR177" s="36"/>
      <c r="UYS177" s="36"/>
      <c r="UYT177" s="36"/>
      <c r="UYU177" s="36"/>
      <c r="UYV177" s="36"/>
      <c r="UYW177" s="36"/>
      <c r="UYX177" s="36"/>
      <c r="UYY177" s="36"/>
      <c r="UYZ177" s="36"/>
      <c r="UZA177" s="36"/>
      <c r="UZB177" s="36"/>
      <c r="UZC177" s="36"/>
      <c r="UZD177" s="36"/>
      <c r="UZE177" s="36"/>
      <c r="UZF177" s="36"/>
      <c r="UZG177" s="36"/>
      <c r="UZH177" s="36"/>
      <c r="UZI177" s="36"/>
      <c r="UZJ177" s="36"/>
      <c r="UZK177" s="36"/>
      <c r="UZL177" s="36"/>
      <c r="UZM177" s="36"/>
      <c r="UZN177" s="36"/>
      <c r="UZO177" s="36"/>
      <c r="UZP177" s="36"/>
      <c r="UZQ177" s="36"/>
      <c r="UZR177" s="36"/>
      <c r="UZS177" s="36"/>
      <c r="UZT177" s="36"/>
      <c r="UZU177" s="36"/>
      <c r="UZV177" s="36"/>
      <c r="UZW177" s="36"/>
      <c r="UZX177" s="36"/>
      <c r="UZY177" s="36"/>
      <c r="UZZ177" s="36"/>
      <c r="VAA177" s="36"/>
      <c r="VAB177" s="36"/>
      <c r="VAC177" s="36"/>
      <c r="VAD177" s="36"/>
      <c r="VAE177" s="36"/>
      <c r="VAF177" s="36"/>
      <c r="VAG177" s="36"/>
      <c r="VAH177" s="36"/>
      <c r="VAI177" s="36"/>
      <c r="VAJ177" s="36"/>
      <c r="VAK177" s="36"/>
      <c r="VAL177" s="36"/>
      <c r="VAM177" s="36"/>
      <c r="VAN177" s="36"/>
      <c r="VAO177" s="36"/>
      <c r="VAP177" s="36"/>
      <c r="VAQ177" s="36"/>
      <c r="VAR177" s="36"/>
      <c r="VAS177" s="36"/>
      <c r="VAT177" s="36"/>
      <c r="VAU177" s="36"/>
      <c r="VAV177" s="36"/>
      <c r="VAW177" s="36"/>
      <c r="VAX177" s="36"/>
      <c r="VAY177" s="36"/>
      <c r="VAZ177" s="36"/>
      <c r="VBA177" s="36"/>
      <c r="VBB177" s="36"/>
      <c r="VBC177" s="36"/>
      <c r="VBD177" s="36"/>
      <c r="VBE177" s="36"/>
      <c r="VBF177" s="36"/>
      <c r="VBG177" s="36"/>
      <c r="VBH177" s="36"/>
      <c r="VBI177" s="36"/>
      <c r="VBJ177" s="36"/>
      <c r="VBK177" s="36"/>
      <c r="VBL177" s="36"/>
      <c r="VBM177" s="36"/>
      <c r="VBN177" s="36"/>
      <c r="VBO177" s="36"/>
      <c r="VBP177" s="36"/>
      <c r="VBQ177" s="36"/>
      <c r="VBR177" s="36"/>
      <c r="VBS177" s="36"/>
      <c r="VBT177" s="36"/>
      <c r="VBU177" s="36"/>
      <c r="VBV177" s="36"/>
      <c r="VBW177" s="36"/>
      <c r="VBX177" s="36"/>
      <c r="VBY177" s="36"/>
      <c r="VBZ177" s="36"/>
      <c r="VCA177" s="36"/>
      <c r="VCB177" s="36"/>
      <c r="VCC177" s="36"/>
      <c r="VCD177" s="36"/>
      <c r="VCE177" s="36"/>
      <c r="VCF177" s="36"/>
      <c r="VCG177" s="36"/>
      <c r="VCH177" s="36"/>
      <c r="VCI177" s="36"/>
      <c r="VCJ177" s="36"/>
      <c r="VCK177" s="36"/>
      <c r="VCL177" s="36"/>
      <c r="VCM177" s="36"/>
      <c r="VCN177" s="36"/>
      <c r="VCO177" s="36"/>
      <c r="VCP177" s="36"/>
      <c r="VCQ177" s="36"/>
      <c r="VCR177" s="36"/>
      <c r="VCS177" s="36"/>
      <c r="VCT177" s="36"/>
      <c r="VCU177" s="36"/>
      <c r="VCV177" s="36"/>
      <c r="VCW177" s="36"/>
      <c r="VCX177" s="36"/>
      <c r="VCY177" s="36"/>
      <c r="VCZ177" s="36"/>
      <c r="VDA177" s="36"/>
      <c r="VDB177" s="36"/>
      <c r="VDC177" s="36"/>
      <c r="VDD177" s="36"/>
      <c r="VDE177" s="36"/>
      <c r="VDF177" s="36"/>
      <c r="VDG177" s="36"/>
      <c r="VDH177" s="36"/>
      <c r="VDI177" s="36"/>
      <c r="VDJ177" s="36"/>
      <c r="VDK177" s="36"/>
      <c r="VDL177" s="36"/>
      <c r="VDM177" s="36"/>
      <c r="VDN177" s="36"/>
      <c r="VDO177" s="36"/>
      <c r="VDP177" s="36"/>
      <c r="VDQ177" s="36"/>
      <c r="VDR177" s="36"/>
      <c r="VDS177" s="36"/>
      <c r="VDT177" s="36"/>
      <c r="VDU177" s="36"/>
      <c r="VDV177" s="36"/>
      <c r="VDW177" s="36"/>
      <c r="VDX177" s="36"/>
      <c r="VDY177" s="36"/>
      <c r="VDZ177" s="36"/>
      <c r="VEA177" s="36"/>
      <c r="VEB177" s="36"/>
      <c r="VEC177" s="36"/>
      <c r="VED177" s="36"/>
      <c r="VEE177" s="36"/>
      <c r="VEF177" s="36"/>
      <c r="VEG177" s="36"/>
      <c r="VEH177" s="36"/>
      <c r="VEI177" s="36"/>
      <c r="VEJ177" s="36"/>
      <c r="VEK177" s="36"/>
      <c r="VEL177" s="36"/>
      <c r="VEM177" s="36"/>
      <c r="VEN177" s="36"/>
      <c r="VEO177" s="36"/>
      <c r="VEP177" s="36"/>
      <c r="VEQ177" s="36"/>
      <c r="VER177" s="36"/>
      <c r="VES177" s="36"/>
      <c r="VET177" s="36"/>
      <c r="VEU177" s="36"/>
      <c r="VEV177" s="36"/>
      <c r="VEW177" s="36"/>
      <c r="VEX177" s="36"/>
      <c r="VEY177" s="36"/>
      <c r="VEZ177" s="36"/>
      <c r="VFA177" s="36"/>
      <c r="VFB177" s="36"/>
      <c r="VFC177" s="36"/>
      <c r="VFD177" s="36"/>
      <c r="VFE177" s="36"/>
      <c r="VFF177" s="36"/>
      <c r="VFG177" s="36"/>
      <c r="VFH177" s="36"/>
      <c r="VFI177" s="36"/>
      <c r="VFJ177" s="36"/>
      <c r="VFK177" s="36"/>
      <c r="VFL177" s="36"/>
      <c r="VFM177" s="36"/>
      <c r="VFN177" s="36"/>
      <c r="VFO177" s="36"/>
      <c r="VFP177" s="36"/>
      <c r="VFQ177" s="36"/>
      <c r="VFR177" s="36"/>
      <c r="VFS177" s="36"/>
      <c r="VFT177" s="36"/>
      <c r="VFU177" s="36"/>
      <c r="VFV177" s="36"/>
      <c r="VFW177" s="36"/>
      <c r="VFX177" s="36"/>
      <c r="VFY177" s="36"/>
      <c r="VFZ177" s="36"/>
      <c r="VGA177" s="36"/>
      <c r="VGB177" s="36"/>
      <c r="VGC177" s="36"/>
      <c r="VGD177" s="36"/>
      <c r="VGE177" s="36"/>
      <c r="VGF177" s="36"/>
      <c r="VGG177" s="36"/>
      <c r="VGH177" s="36"/>
      <c r="VGI177" s="36"/>
      <c r="VGJ177" s="36"/>
      <c r="VGK177" s="36"/>
      <c r="VGL177" s="36"/>
      <c r="VGM177" s="36"/>
      <c r="VGN177" s="36"/>
      <c r="VGO177" s="36"/>
      <c r="VGP177" s="36"/>
      <c r="VGQ177" s="36"/>
      <c r="VGR177" s="36"/>
      <c r="VGS177" s="36"/>
      <c r="VGT177" s="36"/>
      <c r="VGU177" s="36"/>
      <c r="VGV177" s="36"/>
      <c r="VGW177" s="36"/>
      <c r="VGX177" s="36"/>
      <c r="VGY177" s="36"/>
      <c r="VGZ177" s="36"/>
      <c r="VHA177" s="36"/>
      <c r="VHB177" s="36"/>
      <c r="VHC177" s="36"/>
      <c r="VHD177" s="36"/>
      <c r="VHE177" s="36"/>
      <c r="VHF177" s="36"/>
      <c r="VHG177" s="36"/>
      <c r="VHH177" s="36"/>
      <c r="VHI177" s="36"/>
      <c r="VHJ177" s="36"/>
      <c r="VHK177" s="36"/>
      <c r="VHL177" s="36"/>
      <c r="VHM177" s="36"/>
      <c r="VHN177" s="36"/>
      <c r="VHO177" s="36"/>
      <c r="VHP177" s="36"/>
      <c r="VHQ177" s="36"/>
      <c r="VHR177" s="36"/>
      <c r="VHS177" s="36"/>
      <c r="VHT177" s="36"/>
      <c r="VHU177" s="36"/>
      <c r="VHV177" s="36"/>
      <c r="VHW177" s="36"/>
      <c r="VHX177" s="36"/>
      <c r="VHY177" s="36"/>
      <c r="VHZ177" s="36"/>
      <c r="VIA177" s="36"/>
      <c r="VIB177" s="36"/>
      <c r="VIC177" s="36"/>
      <c r="VID177" s="36"/>
      <c r="VIE177" s="36"/>
      <c r="VIF177" s="36"/>
      <c r="VIG177" s="36"/>
      <c r="VIH177" s="36"/>
      <c r="VII177" s="36"/>
      <c r="VIJ177" s="36"/>
      <c r="VIK177" s="36"/>
      <c r="VIL177" s="36"/>
      <c r="VIM177" s="36"/>
      <c r="VIN177" s="36"/>
      <c r="VIO177" s="36"/>
      <c r="VIP177" s="36"/>
      <c r="VIQ177" s="36"/>
      <c r="VIR177" s="36"/>
      <c r="VIS177" s="36"/>
      <c r="VIT177" s="36"/>
      <c r="VIU177" s="36"/>
      <c r="VIV177" s="36"/>
      <c r="VIW177" s="36"/>
      <c r="VIX177" s="36"/>
      <c r="VIY177" s="36"/>
      <c r="VIZ177" s="36"/>
      <c r="VJA177" s="36"/>
      <c r="VJB177" s="36"/>
      <c r="VJC177" s="36"/>
      <c r="VJD177" s="36"/>
      <c r="VJE177" s="36"/>
      <c r="VJF177" s="36"/>
      <c r="VJG177" s="36"/>
      <c r="VJH177" s="36"/>
      <c r="VJI177" s="36"/>
      <c r="VJJ177" s="36"/>
      <c r="VJK177" s="36"/>
      <c r="VJL177" s="36"/>
      <c r="VJM177" s="36"/>
      <c r="VJN177" s="36"/>
      <c r="VJO177" s="36"/>
      <c r="VJP177" s="36"/>
      <c r="VJQ177" s="36"/>
      <c r="VJR177" s="36"/>
      <c r="VJS177" s="36"/>
      <c r="VJT177" s="36"/>
      <c r="VJU177" s="36"/>
      <c r="VJV177" s="36"/>
      <c r="VJW177" s="36"/>
      <c r="VJX177" s="36"/>
      <c r="VJY177" s="36"/>
      <c r="VJZ177" s="36"/>
      <c r="VKA177" s="36"/>
      <c r="VKB177" s="36"/>
      <c r="VKC177" s="36"/>
      <c r="VKD177" s="36"/>
      <c r="VKE177" s="36"/>
      <c r="VKF177" s="36"/>
      <c r="VKG177" s="36"/>
      <c r="VKH177" s="36"/>
      <c r="VKI177" s="36"/>
      <c r="VKJ177" s="36"/>
      <c r="VKK177" s="36"/>
      <c r="VKL177" s="36"/>
      <c r="VKM177" s="36"/>
      <c r="VKN177" s="36"/>
      <c r="VKO177" s="36"/>
      <c r="VKP177" s="36"/>
      <c r="VKQ177" s="36"/>
      <c r="VKR177" s="36"/>
      <c r="VKS177" s="36"/>
      <c r="VKT177" s="36"/>
      <c r="VKU177" s="36"/>
      <c r="VKV177" s="36"/>
      <c r="VKW177" s="36"/>
      <c r="VKX177" s="36"/>
      <c r="VKY177" s="36"/>
      <c r="VKZ177" s="36"/>
      <c r="VLA177" s="36"/>
      <c r="VLB177" s="36"/>
      <c r="VLC177" s="36"/>
      <c r="VLD177" s="36"/>
      <c r="VLE177" s="36"/>
      <c r="VLF177" s="36"/>
      <c r="VLG177" s="36"/>
      <c r="VLH177" s="36"/>
      <c r="VLI177" s="36"/>
      <c r="VLJ177" s="36"/>
      <c r="VLK177" s="36"/>
      <c r="VLL177" s="36"/>
      <c r="VLM177" s="36"/>
      <c r="VLN177" s="36"/>
      <c r="VLO177" s="36"/>
      <c r="VLP177" s="36"/>
      <c r="VLQ177" s="36"/>
      <c r="VLR177" s="36"/>
      <c r="VLS177" s="36"/>
      <c r="VLT177" s="36"/>
      <c r="VLU177" s="36"/>
      <c r="VLV177" s="36"/>
      <c r="VLW177" s="36"/>
      <c r="VLX177" s="36"/>
      <c r="VLY177" s="36"/>
      <c r="VLZ177" s="36"/>
      <c r="VMA177" s="36"/>
      <c r="VMB177" s="36"/>
      <c r="VMC177" s="36"/>
      <c r="VMD177" s="36"/>
      <c r="VME177" s="36"/>
      <c r="VMF177" s="36"/>
      <c r="VMG177" s="36"/>
      <c r="VMH177" s="36"/>
      <c r="VMI177" s="36"/>
      <c r="VMJ177" s="36"/>
      <c r="VMK177" s="36"/>
      <c r="VML177" s="36"/>
      <c r="VMM177" s="36"/>
      <c r="VMN177" s="36"/>
      <c r="VMO177" s="36"/>
      <c r="VMP177" s="36"/>
      <c r="VMQ177" s="36"/>
      <c r="VMR177" s="36"/>
      <c r="VMS177" s="36"/>
      <c r="VMT177" s="36"/>
      <c r="VMU177" s="36"/>
      <c r="VMV177" s="36"/>
      <c r="VMW177" s="36"/>
      <c r="VMX177" s="36"/>
      <c r="VMY177" s="36"/>
      <c r="VMZ177" s="36"/>
      <c r="VNA177" s="36"/>
      <c r="VNB177" s="36"/>
      <c r="VNC177" s="36"/>
      <c r="VND177" s="36"/>
      <c r="VNE177" s="36"/>
      <c r="VNF177" s="36"/>
      <c r="VNG177" s="36"/>
      <c r="VNH177" s="36"/>
      <c r="VNI177" s="36"/>
      <c r="VNJ177" s="36"/>
      <c r="VNK177" s="36"/>
      <c r="VNL177" s="36"/>
      <c r="VNM177" s="36"/>
      <c r="VNN177" s="36"/>
      <c r="VNO177" s="36"/>
      <c r="VNP177" s="36"/>
      <c r="VNQ177" s="36"/>
      <c r="VNR177" s="36"/>
      <c r="VNS177" s="36"/>
      <c r="VNT177" s="36"/>
      <c r="VNU177" s="36"/>
      <c r="VNV177" s="36"/>
      <c r="VNW177" s="36"/>
      <c r="VNX177" s="36"/>
      <c r="VNY177" s="36"/>
      <c r="VNZ177" s="36"/>
      <c r="VOA177" s="36"/>
      <c r="VOB177" s="36"/>
      <c r="VOC177" s="36"/>
      <c r="VOD177" s="36"/>
      <c r="VOE177" s="36"/>
      <c r="VOF177" s="36"/>
      <c r="VOG177" s="36"/>
      <c r="VOH177" s="36"/>
      <c r="VOI177" s="36"/>
      <c r="VOJ177" s="36"/>
      <c r="VOK177" s="36"/>
      <c r="VOL177" s="36"/>
      <c r="VOM177" s="36"/>
      <c r="VON177" s="36"/>
      <c r="VOO177" s="36"/>
      <c r="VOP177" s="36"/>
      <c r="VOQ177" s="36"/>
      <c r="VOR177" s="36"/>
      <c r="VOS177" s="36"/>
      <c r="VOT177" s="36"/>
      <c r="VOU177" s="36"/>
      <c r="VOV177" s="36"/>
      <c r="VOW177" s="36"/>
      <c r="VOX177" s="36"/>
      <c r="VOY177" s="36"/>
      <c r="VOZ177" s="36"/>
      <c r="VPA177" s="36"/>
      <c r="VPB177" s="36"/>
      <c r="VPC177" s="36"/>
      <c r="VPD177" s="36"/>
      <c r="VPE177" s="36"/>
      <c r="VPF177" s="36"/>
      <c r="VPG177" s="36"/>
      <c r="VPH177" s="36"/>
      <c r="VPI177" s="36"/>
      <c r="VPJ177" s="36"/>
      <c r="VPK177" s="36"/>
      <c r="VPL177" s="36"/>
      <c r="VPM177" s="36"/>
      <c r="VPN177" s="36"/>
      <c r="VPO177" s="36"/>
      <c r="VPP177" s="36"/>
      <c r="VPQ177" s="36"/>
      <c r="VPR177" s="36"/>
      <c r="VPS177" s="36"/>
      <c r="VPT177" s="36"/>
      <c r="VPU177" s="36"/>
      <c r="VPV177" s="36"/>
      <c r="VPW177" s="36"/>
      <c r="VPX177" s="36"/>
      <c r="VPY177" s="36"/>
      <c r="VPZ177" s="36"/>
      <c r="VQA177" s="36"/>
      <c r="VQB177" s="36"/>
      <c r="VQC177" s="36"/>
      <c r="VQD177" s="36"/>
      <c r="VQE177" s="36"/>
      <c r="VQF177" s="36"/>
      <c r="VQG177" s="36"/>
      <c r="VQH177" s="36"/>
      <c r="VQI177" s="36"/>
      <c r="VQJ177" s="36"/>
      <c r="VQK177" s="36"/>
      <c r="VQL177" s="36"/>
      <c r="VQM177" s="36"/>
      <c r="VQN177" s="36"/>
      <c r="VQO177" s="36"/>
      <c r="VQP177" s="36"/>
      <c r="VQQ177" s="36"/>
      <c r="VQR177" s="36"/>
      <c r="VQS177" s="36"/>
      <c r="VQT177" s="36"/>
      <c r="VQU177" s="36"/>
      <c r="VQV177" s="36"/>
      <c r="VQW177" s="36"/>
      <c r="VQX177" s="36"/>
      <c r="VQY177" s="36"/>
      <c r="VQZ177" s="36"/>
      <c r="VRA177" s="36"/>
      <c r="VRB177" s="36"/>
      <c r="VRC177" s="36"/>
      <c r="VRD177" s="36"/>
      <c r="VRE177" s="36"/>
      <c r="VRF177" s="36"/>
      <c r="VRG177" s="36"/>
      <c r="VRH177" s="36"/>
      <c r="VRI177" s="36"/>
      <c r="VRJ177" s="36"/>
      <c r="VRK177" s="36"/>
      <c r="VRL177" s="36"/>
      <c r="VRM177" s="36"/>
      <c r="VRN177" s="36"/>
      <c r="VRO177" s="36"/>
      <c r="VRP177" s="36"/>
      <c r="VRQ177" s="36"/>
      <c r="VRR177" s="36"/>
      <c r="VRS177" s="36"/>
      <c r="VRT177" s="36"/>
      <c r="VRU177" s="36"/>
      <c r="VRV177" s="36"/>
      <c r="VRW177" s="36"/>
      <c r="VRX177" s="36"/>
      <c r="VRY177" s="36"/>
      <c r="VRZ177" s="36"/>
      <c r="VSA177" s="36"/>
      <c r="VSB177" s="36"/>
      <c r="VSC177" s="36"/>
      <c r="VSD177" s="36"/>
      <c r="VSE177" s="36"/>
      <c r="VSF177" s="36"/>
      <c r="VSG177" s="36"/>
      <c r="VSH177" s="36"/>
      <c r="VSI177" s="36"/>
      <c r="VSJ177" s="36"/>
      <c r="VSK177" s="36"/>
      <c r="VSL177" s="36"/>
      <c r="VSM177" s="36"/>
      <c r="VSN177" s="36"/>
      <c r="VSO177" s="36"/>
      <c r="VSP177" s="36"/>
      <c r="VSQ177" s="36"/>
      <c r="VSR177" s="36"/>
      <c r="VSS177" s="36"/>
      <c r="VST177" s="36"/>
      <c r="VSU177" s="36"/>
      <c r="VSV177" s="36"/>
      <c r="VSW177" s="36"/>
      <c r="VSX177" s="36"/>
      <c r="VSY177" s="36"/>
      <c r="VSZ177" s="36"/>
      <c r="VTA177" s="36"/>
      <c r="VTB177" s="36"/>
      <c r="VTC177" s="36"/>
      <c r="VTD177" s="36"/>
      <c r="VTE177" s="36"/>
      <c r="VTF177" s="36"/>
      <c r="VTG177" s="36"/>
      <c r="VTH177" s="36"/>
      <c r="VTI177" s="36"/>
      <c r="VTJ177" s="36"/>
      <c r="VTK177" s="36"/>
      <c r="VTL177" s="36"/>
      <c r="VTM177" s="36"/>
      <c r="VTN177" s="36"/>
      <c r="VTO177" s="36"/>
      <c r="VTP177" s="36"/>
      <c r="VTQ177" s="36"/>
      <c r="VTR177" s="36"/>
      <c r="VTS177" s="36"/>
      <c r="VTT177" s="36"/>
      <c r="VTU177" s="36"/>
      <c r="VTV177" s="36"/>
      <c r="VTW177" s="36"/>
      <c r="VTX177" s="36"/>
      <c r="VTY177" s="36"/>
      <c r="VTZ177" s="36"/>
      <c r="VUA177" s="36"/>
      <c r="VUB177" s="36"/>
      <c r="VUC177" s="36"/>
      <c r="VUD177" s="36"/>
      <c r="VUE177" s="36"/>
      <c r="VUF177" s="36"/>
      <c r="VUG177" s="36"/>
      <c r="VUH177" s="36"/>
      <c r="VUI177" s="36"/>
      <c r="VUJ177" s="36"/>
      <c r="VUK177" s="36"/>
      <c r="VUL177" s="36"/>
      <c r="VUM177" s="36"/>
      <c r="VUN177" s="36"/>
      <c r="VUO177" s="36"/>
      <c r="VUP177" s="36"/>
      <c r="VUQ177" s="36"/>
      <c r="VUR177" s="36"/>
      <c r="VUS177" s="36"/>
      <c r="VUT177" s="36"/>
      <c r="VUU177" s="36"/>
      <c r="VUV177" s="36"/>
      <c r="VUW177" s="36"/>
      <c r="VUX177" s="36"/>
      <c r="VUY177" s="36"/>
      <c r="VUZ177" s="36"/>
      <c r="VVA177" s="36"/>
      <c r="VVB177" s="36"/>
      <c r="VVC177" s="36"/>
      <c r="VVD177" s="36"/>
      <c r="VVE177" s="36"/>
      <c r="VVF177" s="36"/>
      <c r="VVG177" s="36"/>
      <c r="VVH177" s="36"/>
      <c r="VVI177" s="36"/>
      <c r="VVJ177" s="36"/>
      <c r="VVK177" s="36"/>
      <c r="VVL177" s="36"/>
      <c r="VVM177" s="36"/>
      <c r="VVN177" s="36"/>
      <c r="VVO177" s="36"/>
      <c r="VVP177" s="36"/>
      <c r="VVQ177" s="36"/>
      <c r="VVR177" s="36"/>
      <c r="VVS177" s="36"/>
      <c r="VVT177" s="36"/>
      <c r="VVU177" s="36"/>
      <c r="VVV177" s="36"/>
      <c r="VVW177" s="36"/>
      <c r="VVX177" s="36"/>
      <c r="VVY177" s="36"/>
      <c r="VVZ177" s="36"/>
      <c r="VWA177" s="36"/>
      <c r="VWB177" s="36"/>
      <c r="VWC177" s="36"/>
      <c r="VWD177" s="36"/>
      <c r="VWE177" s="36"/>
      <c r="VWF177" s="36"/>
      <c r="VWG177" s="36"/>
      <c r="VWH177" s="36"/>
      <c r="VWI177" s="36"/>
      <c r="VWJ177" s="36"/>
      <c r="VWK177" s="36"/>
      <c r="VWL177" s="36"/>
      <c r="VWM177" s="36"/>
      <c r="VWN177" s="36"/>
      <c r="VWO177" s="36"/>
      <c r="VWP177" s="36"/>
      <c r="VWQ177" s="36"/>
      <c r="VWR177" s="36"/>
      <c r="VWS177" s="36"/>
      <c r="VWT177" s="36"/>
      <c r="VWU177" s="36"/>
      <c r="VWV177" s="36"/>
      <c r="VWW177" s="36"/>
      <c r="VWX177" s="36"/>
      <c r="VWY177" s="36"/>
      <c r="VWZ177" s="36"/>
      <c r="VXA177" s="36"/>
      <c r="VXB177" s="36"/>
      <c r="VXC177" s="36"/>
      <c r="VXD177" s="36"/>
      <c r="VXE177" s="36"/>
      <c r="VXF177" s="36"/>
      <c r="VXG177" s="36"/>
      <c r="VXH177" s="36"/>
      <c r="VXI177" s="36"/>
      <c r="VXJ177" s="36"/>
      <c r="VXK177" s="36"/>
      <c r="VXL177" s="36"/>
      <c r="VXM177" s="36"/>
      <c r="VXN177" s="36"/>
      <c r="VXO177" s="36"/>
      <c r="VXP177" s="36"/>
      <c r="VXQ177" s="36"/>
      <c r="VXR177" s="36"/>
      <c r="VXS177" s="36"/>
      <c r="VXT177" s="36"/>
      <c r="VXU177" s="36"/>
      <c r="VXV177" s="36"/>
      <c r="VXW177" s="36"/>
      <c r="VXX177" s="36"/>
      <c r="VXY177" s="36"/>
      <c r="VXZ177" s="36"/>
      <c r="VYA177" s="36"/>
      <c r="VYB177" s="36"/>
      <c r="VYC177" s="36"/>
      <c r="VYD177" s="36"/>
      <c r="VYE177" s="36"/>
      <c r="VYF177" s="36"/>
      <c r="VYG177" s="36"/>
      <c r="VYH177" s="36"/>
      <c r="VYI177" s="36"/>
      <c r="VYJ177" s="36"/>
      <c r="VYK177" s="36"/>
      <c r="VYL177" s="36"/>
      <c r="VYM177" s="36"/>
      <c r="VYN177" s="36"/>
      <c r="VYO177" s="36"/>
      <c r="VYP177" s="36"/>
      <c r="VYQ177" s="36"/>
      <c r="VYR177" s="36"/>
      <c r="VYS177" s="36"/>
      <c r="VYT177" s="36"/>
      <c r="VYU177" s="36"/>
      <c r="VYV177" s="36"/>
      <c r="VYW177" s="36"/>
      <c r="VYX177" s="36"/>
      <c r="VYY177" s="36"/>
      <c r="VYZ177" s="36"/>
      <c r="VZA177" s="36"/>
      <c r="VZB177" s="36"/>
      <c r="VZC177" s="36"/>
      <c r="VZD177" s="36"/>
      <c r="VZE177" s="36"/>
      <c r="VZF177" s="36"/>
      <c r="VZG177" s="36"/>
      <c r="VZH177" s="36"/>
      <c r="VZI177" s="36"/>
      <c r="VZJ177" s="36"/>
      <c r="VZK177" s="36"/>
      <c r="VZL177" s="36"/>
      <c r="VZM177" s="36"/>
      <c r="VZN177" s="36"/>
      <c r="VZO177" s="36"/>
      <c r="VZP177" s="36"/>
      <c r="VZQ177" s="36"/>
      <c r="VZR177" s="36"/>
      <c r="VZS177" s="36"/>
      <c r="VZT177" s="36"/>
      <c r="VZU177" s="36"/>
      <c r="VZV177" s="36"/>
      <c r="VZW177" s="36"/>
      <c r="VZX177" s="36"/>
      <c r="VZY177" s="36"/>
      <c r="VZZ177" s="36"/>
      <c r="WAA177" s="36"/>
      <c r="WAB177" s="36"/>
      <c r="WAC177" s="36"/>
      <c r="WAD177" s="36"/>
      <c r="WAE177" s="36"/>
      <c r="WAF177" s="36"/>
      <c r="WAG177" s="36"/>
      <c r="WAH177" s="36"/>
      <c r="WAI177" s="36"/>
      <c r="WAJ177" s="36"/>
      <c r="WAK177" s="36"/>
      <c r="WAL177" s="36"/>
      <c r="WAM177" s="36"/>
      <c r="WAN177" s="36"/>
      <c r="WAO177" s="36"/>
      <c r="WAP177" s="36"/>
      <c r="WAQ177" s="36"/>
      <c r="WAR177" s="36"/>
      <c r="WAS177" s="36"/>
      <c r="WAT177" s="36"/>
      <c r="WAU177" s="36"/>
      <c r="WAV177" s="36"/>
      <c r="WAW177" s="36"/>
      <c r="WAX177" s="36"/>
      <c r="WAY177" s="36"/>
      <c r="WAZ177" s="36"/>
      <c r="WBA177" s="36"/>
      <c r="WBB177" s="36"/>
      <c r="WBC177" s="36"/>
      <c r="WBD177" s="36"/>
      <c r="WBE177" s="36"/>
      <c r="WBF177" s="36"/>
      <c r="WBG177" s="36"/>
      <c r="WBH177" s="36"/>
      <c r="WBI177" s="36"/>
      <c r="WBJ177" s="36"/>
      <c r="WBK177" s="36"/>
      <c r="WBL177" s="36"/>
      <c r="WBM177" s="36"/>
      <c r="WBN177" s="36"/>
      <c r="WBO177" s="36"/>
      <c r="WBP177" s="36"/>
      <c r="WBQ177" s="36"/>
      <c r="WBR177" s="36"/>
      <c r="WBS177" s="36"/>
      <c r="WBT177" s="36"/>
      <c r="WBU177" s="36"/>
      <c r="WBV177" s="36"/>
      <c r="WBW177" s="36"/>
      <c r="WBX177" s="36"/>
      <c r="WBY177" s="36"/>
      <c r="WBZ177" s="36"/>
      <c r="WCA177" s="36"/>
      <c r="WCB177" s="36"/>
      <c r="WCC177" s="36"/>
      <c r="WCD177" s="36"/>
      <c r="WCE177" s="36"/>
      <c r="WCF177" s="36"/>
      <c r="WCG177" s="36"/>
      <c r="WCH177" s="36"/>
      <c r="WCI177" s="36"/>
      <c r="WCJ177" s="36"/>
      <c r="WCK177" s="36"/>
      <c r="WCL177" s="36"/>
      <c r="WCM177" s="36"/>
      <c r="WCN177" s="36"/>
      <c r="WCO177" s="36"/>
      <c r="WCP177" s="36"/>
      <c r="WCQ177" s="36"/>
      <c r="WCR177" s="36"/>
      <c r="WCS177" s="36"/>
      <c r="WCT177" s="36"/>
      <c r="WCU177" s="36"/>
      <c r="WCV177" s="36"/>
      <c r="WCW177" s="36"/>
      <c r="WCX177" s="36"/>
      <c r="WCY177" s="36"/>
      <c r="WCZ177" s="36"/>
      <c r="WDA177" s="36"/>
      <c r="WDB177" s="36"/>
      <c r="WDC177" s="36"/>
      <c r="WDD177" s="36"/>
      <c r="WDE177" s="36"/>
      <c r="WDF177" s="36"/>
      <c r="WDG177" s="36"/>
      <c r="WDH177" s="36"/>
      <c r="WDI177" s="36"/>
      <c r="WDJ177" s="36"/>
      <c r="WDK177" s="36"/>
      <c r="WDL177" s="36"/>
      <c r="WDM177" s="36"/>
      <c r="WDN177" s="36"/>
      <c r="WDO177" s="36"/>
      <c r="WDP177" s="36"/>
      <c r="WDQ177" s="36"/>
      <c r="WDR177" s="36"/>
      <c r="WDS177" s="36"/>
      <c r="WDT177" s="36"/>
      <c r="WDU177" s="36"/>
      <c r="WDV177" s="36"/>
      <c r="WDW177" s="36"/>
      <c r="WDX177" s="36"/>
      <c r="WDY177" s="36"/>
      <c r="WDZ177" s="36"/>
      <c r="WEA177" s="36"/>
      <c r="WEB177" s="36"/>
      <c r="WEC177" s="36"/>
      <c r="WED177" s="36"/>
      <c r="WEE177" s="36"/>
      <c r="WEF177" s="36"/>
      <c r="WEG177" s="36"/>
      <c r="WEH177" s="36"/>
      <c r="WEI177" s="36"/>
      <c r="WEJ177" s="36"/>
      <c r="WEK177" s="36"/>
      <c r="WEL177" s="36"/>
      <c r="WEM177" s="36"/>
      <c r="WEN177" s="36"/>
      <c r="WEO177" s="36"/>
      <c r="WEP177" s="36"/>
      <c r="WEQ177" s="36"/>
      <c r="WER177" s="36"/>
      <c r="WES177" s="36"/>
      <c r="WET177" s="36"/>
      <c r="WEU177" s="36"/>
      <c r="WEV177" s="36"/>
      <c r="WEW177" s="36"/>
      <c r="WEX177" s="36"/>
      <c r="WEY177" s="36"/>
      <c r="WEZ177" s="36"/>
      <c r="WFA177" s="36"/>
      <c r="WFB177" s="36"/>
      <c r="WFC177" s="36"/>
      <c r="WFD177" s="36"/>
      <c r="WFE177" s="36"/>
      <c r="WFF177" s="36"/>
      <c r="WFG177" s="36"/>
      <c r="WFH177" s="36"/>
      <c r="WFI177" s="36"/>
      <c r="WFJ177" s="36"/>
      <c r="WFK177" s="36"/>
      <c r="WFL177" s="36"/>
      <c r="WFM177" s="36"/>
      <c r="WFN177" s="36"/>
      <c r="WFO177" s="36"/>
      <c r="WFP177" s="36"/>
      <c r="WFQ177" s="36"/>
      <c r="WFR177" s="36"/>
      <c r="WFS177" s="36"/>
      <c r="WFT177" s="36"/>
      <c r="WFU177" s="36"/>
      <c r="WFV177" s="36"/>
      <c r="WFW177" s="36"/>
      <c r="WFX177" s="36"/>
      <c r="WFY177" s="36"/>
      <c r="WFZ177" s="36"/>
      <c r="WGA177" s="36"/>
      <c r="WGB177" s="36"/>
      <c r="WGC177" s="36"/>
      <c r="WGD177" s="36"/>
      <c r="WGE177" s="36"/>
      <c r="WGF177" s="36"/>
      <c r="WGG177" s="36"/>
      <c r="WGH177" s="36"/>
      <c r="WGI177" s="36"/>
      <c r="WGJ177" s="36"/>
      <c r="WGK177" s="36"/>
      <c r="WGL177" s="36"/>
      <c r="WGM177" s="36"/>
      <c r="WGN177" s="36"/>
      <c r="WGO177" s="36"/>
      <c r="WGP177" s="36"/>
      <c r="WGQ177" s="36"/>
      <c r="WGR177" s="36"/>
      <c r="WGS177" s="36"/>
      <c r="WGT177" s="36"/>
      <c r="WGU177" s="36"/>
      <c r="WGV177" s="36"/>
      <c r="WGW177" s="36"/>
      <c r="WGX177" s="36"/>
      <c r="WGY177" s="36"/>
      <c r="WGZ177" s="36"/>
      <c r="WHA177" s="36"/>
      <c r="WHB177" s="36"/>
      <c r="WHC177" s="36"/>
      <c r="WHD177" s="36"/>
      <c r="WHE177" s="36"/>
      <c r="WHF177" s="36"/>
      <c r="WHG177" s="36"/>
      <c r="WHH177" s="36"/>
      <c r="WHI177" s="36"/>
      <c r="WHJ177" s="36"/>
      <c r="WHK177" s="36"/>
      <c r="WHL177" s="36"/>
      <c r="WHM177" s="36"/>
      <c r="WHN177" s="36"/>
      <c r="WHO177" s="36"/>
      <c r="WHP177" s="36"/>
      <c r="WHQ177" s="36"/>
      <c r="WHR177" s="36"/>
      <c r="WHS177" s="36"/>
      <c r="WHT177" s="36"/>
      <c r="WHU177" s="36"/>
      <c r="WHV177" s="36"/>
      <c r="WHW177" s="36"/>
      <c r="WHX177" s="36"/>
      <c r="WHY177" s="36"/>
      <c r="WHZ177" s="36"/>
      <c r="WIA177" s="36"/>
      <c r="WIB177" s="36"/>
      <c r="WIC177" s="36"/>
      <c r="WID177" s="36"/>
      <c r="WIE177" s="36"/>
      <c r="WIF177" s="36"/>
      <c r="WIG177" s="36"/>
      <c r="WIH177" s="36"/>
      <c r="WII177" s="36"/>
      <c r="WIJ177" s="36"/>
      <c r="WIK177" s="36"/>
      <c r="WIL177" s="36"/>
      <c r="WIM177" s="36"/>
      <c r="WIN177" s="36"/>
      <c r="WIO177" s="36"/>
      <c r="WIP177" s="36"/>
      <c r="WIQ177" s="36"/>
      <c r="WIR177" s="36"/>
      <c r="WIS177" s="36"/>
      <c r="WIT177" s="36"/>
      <c r="WIU177" s="36"/>
      <c r="WIV177" s="36"/>
      <c r="WIW177" s="36"/>
      <c r="WIX177" s="36"/>
      <c r="WIY177" s="36"/>
      <c r="WIZ177" s="36"/>
      <c r="WJA177" s="36"/>
      <c r="WJB177" s="36"/>
      <c r="WJC177" s="36"/>
      <c r="WJD177" s="36"/>
      <c r="WJE177" s="36"/>
      <c r="WJF177" s="36"/>
      <c r="WJG177" s="36"/>
      <c r="WJH177" s="36"/>
      <c r="WJI177" s="36"/>
      <c r="WJJ177" s="36"/>
      <c r="WJK177" s="36"/>
      <c r="WJL177" s="36"/>
      <c r="WJM177" s="36"/>
      <c r="WJN177" s="36"/>
      <c r="WJO177" s="36"/>
      <c r="WJP177" s="36"/>
      <c r="WJQ177" s="36"/>
      <c r="WJR177" s="36"/>
      <c r="WJS177" s="36"/>
      <c r="WJT177" s="36"/>
      <c r="WJU177" s="36"/>
      <c r="WJV177" s="36"/>
      <c r="WJW177" s="36"/>
      <c r="WJX177" s="36"/>
      <c r="WJY177" s="36"/>
      <c r="WJZ177" s="36"/>
      <c r="WKA177" s="36"/>
      <c r="WKB177" s="36"/>
      <c r="WKC177" s="36"/>
      <c r="WKD177" s="36"/>
      <c r="WKE177" s="36"/>
      <c r="WKF177" s="36"/>
      <c r="WKG177" s="36"/>
      <c r="WKH177" s="36"/>
      <c r="WKI177" s="36"/>
      <c r="WKJ177" s="36"/>
      <c r="WKK177" s="36"/>
      <c r="WKL177" s="36"/>
      <c r="WKM177" s="36"/>
      <c r="WKN177" s="36"/>
      <c r="WKO177" s="36"/>
      <c r="WKP177" s="36"/>
      <c r="WKQ177" s="36"/>
      <c r="WKR177" s="36"/>
      <c r="WKS177" s="36"/>
      <c r="WKT177" s="36"/>
      <c r="WKU177" s="36"/>
      <c r="WKV177" s="36"/>
      <c r="WKW177" s="36"/>
      <c r="WKX177" s="36"/>
      <c r="WKY177" s="36"/>
      <c r="WKZ177" s="36"/>
      <c r="WLA177" s="36"/>
      <c r="WLB177" s="36"/>
      <c r="WLC177" s="36"/>
      <c r="WLD177" s="36"/>
      <c r="WLE177" s="36"/>
      <c r="WLF177" s="36"/>
      <c r="WLG177" s="36"/>
      <c r="WLH177" s="36"/>
      <c r="WLI177" s="36"/>
      <c r="WLJ177" s="36"/>
      <c r="WLK177" s="36"/>
      <c r="WLL177" s="36"/>
      <c r="WLM177" s="36"/>
      <c r="WLN177" s="36"/>
      <c r="WLO177" s="36"/>
      <c r="WLP177" s="36"/>
      <c r="WLQ177" s="36"/>
      <c r="WLR177" s="36"/>
      <c r="WLS177" s="36"/>
      <c r="WLT177" s="36"/>
      <c r="WLU177" s="36"/>
      <c r="WLV177" s="36"/>
      <c r="WLW177" s="36"/>
      <c r="WLX177" s="36"/>
      <c r="WLY177" s="36"/>
      <c r="WLZ177" s="36"/>
      <c r="WMA177" s="36"/>
      <c r="WMB177" s="36"/>
      <c r="WMC177" s="36"/>
      <c r="WMD177" s="36"/>
      <c r="WME177" s="36"/>
      <c r="WMF177" s="36"/>
      <c r="WMG177" s="36"/>
      <c r="WMH177" s="36"/>
      <c r="WMI177" s="36"/>
      <c r="WMJ177" s="36"/>
      <c r="WMK177" s="36"/>
      <c r="WML177" s="36"/>
      <c r="WMM177" s="36"/>
      <c r="WMN177" s="36"/>
      <c r="WMO177" s="36"/>
      <c r="WMP177" s="36"/>
      <c r="WMQ177" s="36"/>
      <c r="WMR177" s="36"/>
      <c r="WMS177" s="36"/>
      <c r="WMT177" s="36"/>
      <c r="WMU177" s="36"/>
      <c r="WMV177" s="36"/>
      <c r="WMW177" s="36"/>
      <c r="WMX177" s="36"/>
      <c r="WMY177" s="36"/>
      <c r="WMZ177" s="36"/>
      <c r="WNA177" s="36"/>
      <c r="WNB177" s="36"/>
      <c r="WNC177" s="36"/>
      <c r="WND177" s="36"/>
      <c r="WNE177" s="36"/>
      <c r="WNF177" s="36"/>
      <c r="WNG177" s="36"/>
      <c r="WNH177" s="36"/>
      <c r="WNI177" s="36"/>
      <c r="WNJ177" s="36"/>
      <c r="WNK177" s="36"/>
      <c r="WNL177" s="36"/>
      <c r="WNM177" s="36"/>
      <c r="WNN177" s="36"/>
      <c r="WNO177" s="36"/>
      <c r="WNP177" s="36"/>
      <c r="WNQ177" s="36"/>
      <c r="WNR177" s="36"/>
      <c r="WNS177" s="36"/>
      <c r="WNT177" s="36"/>
      <c r="WNU177" s="36"/>
      <c r="WNV177" s="36"/>
      <c r="WNW177" s="36"/>
      <c r="WNX177" s="36"/>
      <c r="WNY177" s="36"/>
      <c r="WNZ177" s="36"/>
      <c r="WOA177" s="36"/>
      <c r="WOB177" s="36"/>
      <c r="WOC177" s="36"/>
      <c r="WOD177" s="36"/>
      <c r="WOE177" s="36"/>
      <c r="WOF177" s="36"/>
      <c r="WOG177" s="36"/>
      <c r="WOH177" s="36"/>
      <c r="WOI177" s="36"/>
      <c r="WOJ177" s="36"/>
      <c r="WOK177" s="36"/>
      <c r="WOL177" s="36"/>
      <c r="WOM177" s="36"/>
      <c r="WON177" s="36"/>
      <c r="WOO177" s="36"/>
      <c r="WOP177" s="36"/>
      <c r="WOQ177" s="36"/>
      <c r="WOR177" s="36"/>
      <c r="WOS177" s="36"/>
      <c r="WOT177" s="36"/>
      <c r="WOU177" s="36"/>
      <c r="WOV177" s="36"/>
      <c r="WOW177" s="36"/>
      <c r="WOX177" s="36"/>
      <c r="WOY177" s="36"/>
      <c r="WOZ177" s="36"/>
      <c r="WPA177" s="36"/>
      <c r="WPB177" s="36"/>
      <c r="WPC177" s="36"/>
      <c r="WPD177" s="36"/>
      <c r="WPE177" s="36"/>
      <c r="WPF177" s="36"/>
      <c r="WPG177" s="36"/>
      <c r="WPH177" s="36"/>
      <c r="WPI177" s="36"/>
      <c r="WPJ177" s="36"/>
      <c r="WPK177" s="36"/>
      <c r="WPL177" s="36"/>
      <c r="WPM177" s="36"/>
      <c r="WPN177" s="36"/>
      <c r="WPO177" s="36"/>
      <c r="WPP177" s="36"/>
      <c r="WPQ177" s="36"/>
      <c r="WPR177" s="36"/>
      <c r="WPS177" s="36"/>
      <c r="WPT177" s="36"/>
      <c r="WPU177" s="36"/>
      <c r="WPV177" s="36"/>
      <c r="WPW177" s="36"/>
      <c r="WPX177" s="36"/>
      <c r="WPY177" s="36"/>
      <c r="WPZ177" s="36"/>
      <c r="WQA177" s="36"/>
      <c r="WQB177" s="36"/>
      <c r="WQC177" s="36"/>
      <c r="WQD177" s="36"/>
      <c r="WQE177" s="36"/>
      <c r="WQF177" s="36"/>
      <c r="WQG177" s="36"/>
      <c r="WQH177" s="36"/>
      <c r="WQI177" s="36"/>
      <c r="WQJ177" s="36"/>
      <c r="WQK177" s="36"/>
      <c r="WQL177" s="36"/>
      <c r="WQM177" s="36"/>
      <c r="WQN177" s="36"/>
      <c r="WQO177" s="36"/>
      <c r="WQP177" s="36"/>
      <c r="WQQ177" s="36"/>
      <c r="WQR177" s="36"/>
      <c r="WQS177" s="36"/>
      <c r="WQT177" s="36"/>
      <c r="WQU177" s="36"/>
      <c r="WQV177" s="36"/>
      <c r="WQW177" s="36"/>
      <c r="WQX177" s="36"/>
      <c r="WQY177" s="36"/>
      <c r="WQZ177" s="36"/>
      <c r="WRA177" s="36"/>
      <c r="WRB177" s="36"/>
      <c r="WRC177" s="36"/>
      <c r="WRD177" s="36"/>
      <c r="WRE177" s="36"/>
      <c r="WRF177" s="36"/>
      <c r="WRG177" s="36"/>
      <c r="WRH177" s="36"/>
      <c r="WRI177" s="36"/>
      <c r="WRJ177" s="36"/>
      <c r="WRK177" s="36"/>
      <c r="WRL177" s="36"/>
      <c r="WRM177" s="36"/>
      <c r="WRN177" s="36"/>
      <c r="WRO177" s="36"/>
      <c r="WRP177" s="36"/>
      <c r="WRQ177" s="36"/>
      <c r="WRR177" s="36"/>
      <c r="WRS177" s="36"/>
      <c r="WRT177" s="36"/>
      <c r="WRU177" s="36"/>
      <c r="WRV177" s="36"/>
      <c r="WRW177" s="36"/>
      <c r="WRX177" s="36"/>
      <c r="WRY177" s="36"/>
      <c r="WRZ177" s="36"/>
      <c r="WSA177" s="36"/>
      <c r="WSB177" s="36"/>
      <c r="WSC177" s="36"/>
      <c r="WSD177" s="36"/>
      <c r="WSE177" s="36"/>
      <c r="WSF177" s="36"/>
      <c r="WSG177" s="36"/>
      <c r="WSH177" s="36"/>
      <c r="WSI177" s="36"/>
      <c r="WSJ177" s="36"/>
      <c r="WSK177" s="36"/>
      <c r="WSL177" s="36"/>
      <c r="WSM177" s="36"/>
      <c r="WSN177" s="36"/>
      <c r="WSO177" s="36"/>
      <c r="WSP177" s="36"/>
      <c r="WSQ177" s="36"/>
      <c r="WSR177" s="36"/>
      <c r="WSS177" s="36"/>
      <c r="WST177" s="36"/>
      <c r="WSU177" s="36"/>
      <c r="WSV177" s="36"/>
      <c r="WSW177" s="36"/>
      <c r="WSX177" s="36"/>
      <c r="WSY177" s="36"/>
      <c r="WSZ177" s="36"/>
      <c r="WTA177" s="36"/>
      <c r="WTB177" s="36"/>
      <c r="WTC177" s="36"/>
      <c r="WTD177" s="36"/>
      <c r="WTE177" s="36"/>
      <c r="WTF177" s="36"/>
      <c r="WTG177" s="36"/>
      <c r="WTH177" s="36"/>
      <c r="WTI177" s="36"/>
      <c r="WTJ177" s="36"/>
      <c r="WTK177" s="36"/>
      <c r="WTL177" s="36"/>
      <c r="WTM177" s="36"/>
      <c r="WTN177" s="36"/>
      <c r="WTO177" s="36"/>
      <c r="WTP177" s="36"/>
      <c r="WTQ177" s="36"/>
      <c r="WTR177" s="36"/>
      <c r="WTS177" s="36"/>
      <c r="WTT177" s="36"/>
      <c r="WTU177" s="36"/>
      <c r="WTV177" s="36"/>
      <c r="WTW177" s="36"/>
      <c r="WTX177" s="36"/>
      <c r="WTY177" s="36"/>
      <c r="WTZ177" s="36"/>
      <c r="WUA177" s="36"/>
      <c r="WUB177" s="36"/>
      <c r="WUC177" s="36"/>
      <c r="WUD177" s="36"/>
      <c r="WUE177" s="36"/>
      <c r="WUF177" s="36"/>
      <c r="WUG177" s="36"/>
      <c r="WUH177" s="36"/>
      <c r="WUI177" s="36"/>
      <c r="WUJ177" s="36"/>
      <c r="WUK177" s="36"/>
      <c r="WUL177" s="36"/>
      <c r="WUM177" s="36"/>
      <c r="WUN177" s="36"/>
      <c r="WUO177" s="36"/>
      <c r="WUP177" s="36"/>
      <c r="WUQ177" s="36"/>
      <c r="WUR177" s="36"/>
      <c r="WUS177" s="36"/>
      <c r="WUT177" s="36"/>
      <c r="WUU177" s="36"/>
      <c r="WUV177" s="36"/>
      <c r="WUW177" s="36"/>
      <c r="WUX177" s="36"/>
      <c r="WUY177" s="36"/>
      <c r="WUZ177" s="36"/>
      <c r="WVA177" s="36"/>
      <c r="WVB177" s="36"/>
      <c r="WVC177" s="36"/>
      <c r="WVD177" s="36"/>
      <c r="WVE177" s="36"/>
      <c r="WVF177" s="36"/>
      <c r="WVG177" s="36"/>
      <c r="WVH177" s="36"/>
      <c r="WVI177" s="36"/>
      <c r="WVJ177" s="36"/>
      <c r="WVK177" s="36"/>
      <c r="WVL177" s="36"/>
      <c r="WVM177" s="36"/>
      <c r="WVN177" s="36"/>
      <c r="WVO177" s="36"/>
      <c r="WVP177" s="36"/>
      <c r="WVQ177" s="36"/>
      <c r="WVR177" s="36"/>
      <c r="WVS177" s="36"/>
      <c r="WVT177" s="36"/>
      <c r="WVU177" s="36"/>
      <c r="WVV177" s="36"/>
      <c r="WVW177" s="36"/>
      <c r="WVX177" s="36"/>
      <c r="WVY177" s="36"/>
      <c r="WVZ177" s="36"/>
      <c r="WWA177" s="36"/>
      <c r="WWB177" s="36"/>
      <c r="WWC177" s="36"/>
      <c r="WWD177" s="36"/>
      <c r="WWE177" s="36"/>
      <c r="WWF177" s="36"/>
      <c r="WWG177" s="36"/>
      <c r="WWH177" s="36"/>
      <c r="WWI177" s="36"/>
      <c r="WWJ177" s="36"/>
      <c r="WWK177" s="36"/>
      <c r="WWL177" s="36"/>
      <c r="WWM177" s="36"/>
      <c r="WWN177" s="36"/>
      <c r="WWO177" s="36"/>
      <c r="WWP177" s="36"/>
      <c r="WWQ177" s="36"/>
      <c r="WWR177" s="36"/>
      <c r="WWS177" s="36"/>
      <c r="WWT177" s="36"/>
      <c r="WWU177" s="36"/>
      <c r="WWV177" s="36"/>
      <c r="WWW177" s="36"/>
      <c r="WWX177" s="36"/>
      <c r="WWY177" s="36"/>
      <c r="WWZ177" s="36"/>
      <c r="WXA177" s="36"/>
      <c r="WXB177" s="36"/>
      <c r="WXC177" s="36"/>
      <c r="WXD177" s="36"/>
      <c r="WXE177" s="36"/>
      <c r="WXF177" s="36"/>
      <c r="WXG177" s="36"/>
      <c r="WXH177" s="36"/>
      <c r="WXI177" s="36"/>
      <c r="WXJ177" s="36"/>
      <c r="WXK177" s="36"/>
      <c r="WXL177" s="36"/>
      <c r="WXM177" s="36"/>
      <c r="WXN177" s="36"/>
      <c r="WXO177" s="36"/>
      <c r="WXP177" s="36"/>
      <c r="WXQ177" s="36"/>
      <c r="WXR177" s="36"/>
      <c r="WXS177" s="36"/>
      <c r="WXT177" s="36"/>
      <c r="WXU177" s="36"/>
      <c r="WXV177" s="36"/>
      <c r="WXW177" s="36"/>
      <c r="WXX177" s="36"/>
      <c r="WXY177" s="36"/>
      <c r="WXZ177" s="36"/>
      <c r="WYA177" s="36"/>
      <c r="WYB177" s="36"/>
      <c r="WYC177" s="36"/>
      <c r="WYD177" s="36"/>
      <c r="WYE177" s="36"/>
      <c r="WYF177" s="36"/>
      <c r="WYG177" s="36"/>
      <c r="WYH177" s="36"/>
      <c r="WYI177" s="36"/>
      <c r="WYJ177" s="36"/>
      <c r="WYK177" s="36"/>
      <c r="WYL177" s="36"/>
      <c r="WYM177" s="36"/>
      <c r="WYN177" s="36"/>
      <c r="WYO177" s="36"/>
      <c r="WYP177" s="36"/>
      <c r="WYQ177" s="36"/>
      <c r="WYR177" s="36"/>
      <c r="WYS177" s="36"/>
      <c r="WYT177" s="36"/>
      <c r="WYU177" s="36"/>
      <c r="WYV177" s="36"/>
      <c r="WYW177" s="36"/>
      <c r="WYX177" s="36"/>
      <c r="WYY177" s="36"/>
      <c r="WYZ177" s="36"/>
      <c r="WZA177" s="36"/>
      <c r="WZB177" s="36"/>
      <c r="WZC177" s="36"/>
      <c r="WZD177" s="36"/>
      <c r="WZE177" s="36"/>
      <c r="WZF177" s="36"/>
      <c r="WZG177" s="36"/>
      <c r="WZH177" s="36"/>
      <c r="WZI177" s="36"/>
      <c r="WZJ177" s="36"/>
      <c r="WZK177" s="36"/>
      <c r="WZL177" s="36"/>
      <c r="WZM177" s="36"/>
      <c r="WZN177" s="36"/>
      <c r="WZO177" s="36"/>
      <c r="WZP177" s="36"/>
      <c r="WZQ177" s="36"/>
      <c r="WZR177" s="36"/>
      <c r="WZS177" s="36"/>
      <c r="WZT177" s="36"/>
      <c r="WZU177" s="36"/>
      <c r="WZV177" s="36"/>
      <c r="WZW177" s="36"/>
      <c r="WZX177" s="36"/>
      <c r="WZY177" s="36"/>
      <c r="WZZ177" s="36"/>
      <c r="XAA177" s="36"/>
      <c r="XAB177" s="36"/>
      <c r="XAC177" s="36"/>
      <c r="XAD177" s="36"/>
      <c r="XAE177" s="36"/>
      <c r="XAF177" s="36"/>
      <c r="XAG177" s="36"/>
      <c r="XAH177" s="36"/>
      <c r="XAI177" s="36"/>
      <c r="XAJ177" s="36"/>
      <c r="XAK177" s="36"/>
      <c r="XAL177" s="36"/>
      <c r="XAM177" s="36"/>
      <c r="XAN177" s="36"/>
      <c r="XAO177" s="36"/>
      <c r="XAP177" s="36"/>
      <c r="XAQ177" s="36"/>
      <c r="XAR177" s="36"/>
      <c r="XAS177" s="36"/>
      <c r="XAT177" s="36"/>
      <c r="XAU177" s="36"/>
      <c r="XAV177" s="36"/>
      <c r="XAW177" s="36"/>
      <c r="XAX177" s="36"/>
      <c r="XAY177" s="36"/>
      <c r="XAZ177" s="36"/>
      <c r="XBA177" s="36"/>
      <c r="XBB177" s="36"/>
      <c r="XBC177" s="36"/>
      <c r="XBD177" s="36"/>
      <c r="XBE177" s="36"/>
      <c r="XBF177" s="36"/>
      <c r="XBG177" s="36"/>
      <c r="XBH177" s="36"/>
      <c r="XBI177" s="36"/>
      <c r="XBJ177" s="36"/>
      <c r="XBK177" s="36"/>
      <c r="XBL177" s="36"/>
      <c r="XBM177" s="36"/>
      <c r="XBN177" s="36"/>
      <c r="XBO177" s="36"/>
      <c r="XBP177" s="36"/>
      <c r="XBQ177" s="36"/>
      <c r="XBR177" s="36"/>
      <c r="XBS177" s="36"/>
      <c r="XBT177" s="36"/>
      <c r="XBU177" s="36"/>
      <c r="XBV177" s="36"/>
      <c r="XBW177" s="36"/>
      <c r="XBX177" s="36"/>
      <c r="XBY177" s="36"/>
      <c r="XBZ177" s="36"/>
      <c r="XCA177" s="36"/>
      <c r="XCB177" s="36"/>
      <c r="XCC177" s="36"/>
      <c r="XCD177" s="36"/>
      <c r="XCE177" s="36"/>
      <c r="XCF177" s="36"/>
      <c r="XCG177" s="36"/>
      <c r="XCH177" s="36"/>
      <c r="XCI177" s="36"/>
      <c r="XCJ177" s="36"/>
      <c r="XCK177" s="36"/>
      <c r="XCL177" s="36"/>
      <c r="XCM177" s="36"/>
      <c r="XCN177" s="36"/>
      <c r="XCO177" s="36"/>
      <c r="XCP177" s="36"/>
      <c r="XCQ177" s="36"/>
      <c r="XCR177" s="36"/>
      <c r="XCS177" s="36"/>
      <c r="XCT177" s="36"/>
      <c r="XCU177" s="36"/>
      <c r="XCV177" s="36"/>
      <c r="XCW177" s="36"/>
      <c r="XCX177" s="36"/>
      <c r="XCY177" s="36"/>
      <c r="XCZ177" s="36"/>
      <c r="XDA177" s="36"/>
      <c r="XDB177" s="36"/>
      <c r="XDC177" s="36"/>
      <c r="XDD177" s="36"/>
      <c r="XDE177" s="36"/>
      <c r="XDF177" s="36"/>
      <c r="XDG177" s="36"/>
      <c r="XDH177" s="36"/>
      <c r="XDI177" s="36"/>
      <c r="XDJ177" s="36"/>
      <c r="XDK177" s="36"/>
      <c r="XDL177" s="36"/>
      <c r="XDM177" s="36"/>
      <c r="XDN177" s="36"/>
      <c r="XDO177" s="36"/>
      <c r="XDP177" s="36"/>
      <c r="XDQ177" s="36"/>
      <c r="XDR177" s="36"/>
      <c r="XDS177" s="36"/>
      <c r="XDT177" s="36"/>
      <c r="XDU177" s="36"/>
      <c r="XDV177" s="36"/>
      <c r="XDW177" s="36"/>
      <c r="XDX177" s="36"/>
      <c r="XDY177" s="36"/>
      <c r="XDZ177" s="36"/>
      <c r="XEA177" s="36"/>
      <c r="XEB177" s="36"/>
      <c r="XEC177" s="36"/>
      <c r="XED177" s="36"/>
      <c r="XEE177" s="36"/>
    </row>
    <row r="178" spans="1:16359" s="22" customFormat="1" ht="13.5" thickBot="1" x14ac:dyDescent="0.25">
      <c r="A178" s="37">
        <v>34674390102038</v>
      </c>
      <c r="B178" s="38" t="s">
        <v>357</v>
      </c>
      <c r="C178" s="39" t="s">
        <v>190</v>
      </c>
      <c r="D178" s="40"/>
      <c r="E178" s="40"/>
      <c r="F178" s="40">
        <v>0</v>
      </c>
      <c r="G178" s="40"/>
      <c r="H178" s="40">
        <f>VLOOKUP($A178,'[15]Compiled Income'!$B$5:$AI$268,9,FALSE)</f>
        <v>419997</v>
      </c>
      <c r="I178" s="40">
        <f>VLOOKUP(A178,'[15]Compiled Income'!$B$5:$AI$268,14,FALSE)</f>
        <v>7788</v>
      </c>
      <c r="J178" s="40">
        <f>VLOOKUP(A178,'[15]Compiled Income'!$B$5:$AI$268,15,FALSE)</f>
        <v>0</v>
      </c>
      <c r="K178" s="40">
        <f>VLOOKUP(A178,'[15]Compiled Income'!$B$5:$AI$268,16,FALSE)</f>
        <v>0</v>
      </c>
      <c r="L178" s="40">
        <f>VLOOKUP(A178,'[15]Compiled Income'!$B$5:$AI$268,12,FALSE)+VLOOKUP(A178,'[15]Compiled Income'!$B$5:$AI$268,13,FALSE)</f>
        <v>0</v>
      </c>
      <c r="M178" s="40">
        <f>VLOOKUP(A178,'[15]Compiled Income'!$B$5:$AI$268,10,FALSE)</f>
        <v>0</v>
      </c>
      <c r="N178" s="41">
        <f t="shared" si="16"/>
        <v>427785</v>
      </c>
      <c r="O178" s="42">
        <f>VLOOKUP(A178,'[16]2015-16 Budget (June 2016)'!$B$7:$K$270,10,FALSE)</f>
        <v>22644</v>
      </c>
      <c r="P178" s="42">
        <v>325</v>
      </c>
      <c r="Q178" s="41">
        <f t="shared" si="17"/>
        <v>22969</v>
      </c>
      <c r="R178" s="40">
        <f t="shared" si="18"/>
        <v>450754</v>
      </c>
      <c r="S178" s="40">
        <f>VLOOKUP($A178,'[15]Compiled Income'!$B$5:$AI$268,5,FALSE)</f>
        <v>123543</v>
      </c>
      <c r="T178" s="40">
        <f>VLOOKUP($A178,'[15]Compiled Income'!$B$5:$AI$268,6,FALSE)</f>
        <v>3462.6</v>
      </c>
      <c r="U178" s="41">
        <f t="shared" si="19"/>
        <v>127005.6</v>
      </c>
      <c r="V178" s="41" t="str">
        <f>IF(VLOOKUP(A178,[17]FederalExpenditureReport!$E$3:$AE$237,26,FALSE)&gt;0,"Yes","No")</f>
        <v>No</v>
      </c>
      <c r="W178" s="40">
        <f t="shared" si="20"/>
        <v>127005.6</v>
      </c>
      <c r="X178" s="41">
        <f>VLOOKUP($A178,'[15]Compiled Income'!$B$5:$AI$268,24,FALSE)</f>
        <v>63000</v>
      </c>
      <c r="Y178" s="41">
        <f>VLOOKUP($A178,'[15]Compiled Income'!$B$5:$AI$268,28,FALSE)</f>
        <v>0</v>
      </c>
      <c r="Z178" s="41">
        <f>VLOOKUP($A178,'[15]Compiled Income'!$B$5:$AI$268,32,FALSE)</f>
        <v>0</v>
      </c>
      <c r="AA178" s="40">
        <f>VLOOKUP(A178,'[18]2016-17 Budget (June 2016)'!$C$7:$U$301,18,FALSE)</f>
        <v>413607</v>
      </c>
      <c r="AB178" s="40"/>
      <c r="AC178" s="40">
        <f t="shared" si="21"/>
        <v>413607</v>
      </c>
      <c r="AD178" s="40">
        <f>VLOOKUP($A178,'[18]2016-17 Budget (June 2016)'!$C$7:$U$301,10,FALSE)</f>
        <v>22192</v>
      </c>
      <c r="AE178" s="40">
        <f t="shared" si="22"/>
        <v>435799</v>
      </c>
      <c r="AF178" s="40">
        <f>VLOOKUP($A178,'[18]2016-17 Budget (June 2016)'!$C$7:$U$301,19,FALSE)</f>
        <v>119000</v>
      </c>
      <c r="AG178" s="40"/>
      <c r="AH178" s="40">
        <f t="shared" si="23"/>
        <v>119000</v>
      </c>
      <c r="AI178" s="40">
        <v>114296</v>
      </c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  <c r="IM178" s="36"/>
      <c r="IN178" s="36"/>
      <c r="IO178" s="36"/>
      <c r="IP178" s="36"/>
      <c r="IQ178" s="36"/>
      <c r="IR178" s="36"/>
      <c r="IS178" s="36"/>
      <c r="IT178" s="36"/>
      <c r="IU178" s="36"/>
      <c r="IV178" s="36"/>
      <c r="IW178" s="36"/>
      <c r="IX178" s="36"/>
      <c r="IY178" s="36"/>
      <c r="IZ178" s="36"/>
      <c r="JA178" s="36"/>
      <c r="JB178" s="36"/>
      <c r="JC178" s="36"/>
      <c r="JD178" s="36"/>
      <c r="JE178" s="36"/>
      <c r="JF178" s="36"/>
      <c r="JG178" s="36"/>
      <c r="JH178" s="36"/>
      <c r="JI178" s="36"/>
      <c r="JJ178" s="36"/>
      <c r="JK178" s="36"/>
      <c r="JL178" s="36"/>
      <c r="JM178" s="36"/>
      <c r="JN178" s="36"/>
      <c r="JO178" s="36"/>
      <c r="JP178" s="36"/>
      <c r="JQ178" s="36"/>
      <c r="JR178" s="36"/>
      <c r="JS178" s="36"/>
      <c r="JT178" s="36"/>
      <c r="JU178" s="36"/>
      <c r="JV178" s="36"/>
      <c r="JW178" s="36"/>
      <c r="JX178" s="36"/>
      <c r="JY178" s="36"/>
      <c r="JZ178" s="36"/>
      <c r="KA178" s="36"/>
      <c r="KB178" s="36"/>
      <c r="KC178" s="36"/>
      <c r="KD178" s="36"/>
      <c r="KE178" s="36"/>
      <c r="KF178" s="36"/>
      <c r="KG178" s="36"/>
      <c r="KH178" s="36"/>
      <c r="KI178" s="36"/>
      <c r="KJ178" s="36"/>
      <c r="KK178" s="36"/>
      <c r="KL178" s="36"/>
      <c r="KM178" s="36"/>
      <c r="KN178" s="36"/>
      <c r="KO178" s="36"/>
      <c r="KP178" s="36"/>
      <c r="KQ178" s="36"/>
      <c r="KR178" s="36"/>
      <c r="KS178" s="36"/>
      <c r="KT178" s="36"/>
      <c r="KU178" s="36"/>
      <c r="KV178" s="36"/>
      <c r="KW178" s="36"/>
      <c r="KX178" s="36"/>
      <c r="KY178" s="36"/>
      <c r="KZ178" s="36"/>
      <c r="LA178" s="36"/>
      <c r="LB178" s="36"/>
      <c r="LC178" s="36"/>
      <c r="LD178" s="36"/>
      <c r="LE178" s="36"/>
      <c r="LF178" s="36"/>
      <c r="LG178" s="36"/>
      <c r="LH178" s="36"/>
      <c r="LI178" s="36"/>
      <c r="LJ178" s="36"/>
      <c r="LK178" s="36"/>
      <c r="LL178" s="36"/>
      <c r="LM178" s="36"/>
      <c r="LN178" s="36"/>
      <c r="LO178" s="36"/>
      <c r="LP178" s="36"/>
      <c r="LQ178" s="36"/>
      <c r="LR178" s="36"/>
      <c r="LS178" s="36"/>
      <c r="LT178" s="36"/>
      <c r="LU178" s="36"/>
      <c r="LV178" s="36"/>
      <c r="LW178" s="36"/>
      <c r="LX178" s="36"/>
      <c r="LY178" s="36"/>
      <c r="LZ178" s="36"/>
      <c r="MA178" s="36"/>
      <c r="MB178" s="36"/>
      <c r="MC178" s="36"/>
      <c r="MD178" s="36"/>
      <c r="ME178" s="36"/>
      <c r="MF178" s="36"/>
      <c r="MG178" s="36"/>
      <c r="MH178" s="36"/>
      <c r="MI178" s="36"/>
      <c r="MJ178" s="36"/>
      <c r="MK178" s="36"/>
      <c r="ML178" s="36"/>
      <c r="MM178" s="36"/>
      <c r="MN178" s="36"/>
      <c r="MO178" s="36"/>
      <c r="MP178" s="36"/>
      <c r="MQ178" s="36"/>
      <c r="MR178" s="36"/>
      <c r="MS178" s="36"/>
      <c r="MT178" s="36"/>
      <c r="MU178" s="36"/>
      <c r="MV178" s="36"/>
      <c r="MW178" s="36"/>
      <c r="MX178" s="36"/>
      <c r="MY178" s="36"/>
      <c r="MZ178" s="36"/>
      <c r="NA178" s="36"/>
      <c r="NB178" s="36"/>
      <c r="NC178" s="36"/>
      <c r="ND178" s="36"/>
      <c r="NE178" s="36"/>
      <c r="NF178" s="36"/>
      <c r="NG178" s="36"/>
      <c r="NH178" s="36"/>
      <c r="NI178" s="36"/>
      <c r="NJ178" s="36"/>
      <c r="NK178" s="36"/>
      <c r="NL178" s="36"/>
      <c r="NM178" s="36"/>
      <c r="NN178" s="36"/>
      <c r="NO178" s="36"/>
      <c r="NP178" s="36"/>
      <c r="NQ178" s="36"/>
      <c r="NR178" s="36"/>
      <c r="NS178" s="36"/>
      <c r="NT178" s="36"/>
      <c r="NU178" s="36"/>
      <c r="NV178" s="36"/>
      <c r="NW178" s="36"/>
      <c r="NX178" s="36"/>
      <c r="NY178" s="36"/>
      <c r="NZ178" s="36"/>
      <c r="OA178" s="36"/>
      <c r="OB178" s="36"/>
      <c r="OC178" s="36"/>
      <c r="OD178" s="36"/>
      <c r="OE178" s="36"/>
      <c r="OF178" s="36"/>
      <c r="OG178" s="36"/>
      <c r="OH178" s="36"/>
      <c r="OI178" s="36"/>
      <c r="OJ178" s="36"/>
      <c r="OK178" s="36"/>
      <c r="OL178" s="36"/>
      <c r="OM178" s="36"/>
      <c r="ON178" s="36"/>
      <c r="OO178" s="36"/>
      <c r="OP178" s="36"/>
      <c r="OQ178" s="36"/>
      <c r="OR178" s="36"/>
      <c r="OS178" s="36"/>
      <c r="OT178" s="36"/>
      <c r="OU178" s="36"/>
      <c r="OV178" s="36"/>
      <c r="OW178" s="36"/>
      <c r="OX178" s="36"/>
      <c r="OY178" s="36"/>
      <c r="OZ178" s="36"/>
      <c r="PA178" s="36"/>
      <c r="PB178" s="36"/>
      <c r="PC178" s="36"/>
      <c r="PD178" s="36"/>
      <c r="PE178" s="36"/>
      <c r="PF178" s="36"/>
      <c r="PG178" s="36"/>
      <c r="PH178" s="36"/>
      <c r="PI178" s="36"/>
      <c r="PJ178" s="36"/>
      <c r="PK178" s="36"/>
      <c r="PL178" s="36"/>
      <c r="PM178" s="36"/>
      <c r="PN178" s="36"/>
      <c r="PO178" s="36"/>
      <c r="PP178" s="36"/>
      <c r="PQ178" s="36"/>
      <c r="PR178" s="36"/>
      <c r="PS178" s="36"/>
      <c r="PT178" s="36"/>
      <c r="PU178" s="36"/>
      <c r="PV178" s="36"/>
      <c r="PW178" s="36"/>
      <c r="PX178" s="36"/>
      <c r="PY178" s="36"/>
      <c r="PZ178" s="36"/>
      <c r="QA178" s="36"/>
      <c r="QB178" s="36"/>
      <c r="QC178" s="36"/>
      <c r="QD178" s="36"/>
      <c r="QE178" s="36"/>
      <c r="QF178" s="36"/>
      <c r="QG178" s="36"/>
      <c r="QH178" s="36"/>
      <c r="QI178" s="36"/>
      <c r="QJ178" s="36"/>
      <c r="QK178" s="36"/>
      <c r="QL178" s="36"/>
      <c r="QM178" s="36"/>
      <c r="QN178" s="36"/>
      <c r="QO178" s="36"/>
      <c r="QP178" s="36"/>
      <c r="QQ178" s="36"/>
      <c r="QR178" s="36"/>
      <c r="QS178" s="36"/>
      <c r="QT178" s="36"/>
      <c r="QU178" s="36"/>
      <c r="QV178" s="36"/>
      <c r="QW178" s="36"/>
      <c r="QX178" s="36"/>
      <c r="QY178" s="36"/>
      <c r="QZ178" s="36"/>
      <c r="RA178" s="36"/>
      <c r="RB178" s="36"/>
      <c r="RC178" s="36"/>
      <c r="RD178" s="36"/>
      <c r="RE178" s="36"/>
      <c r="RF178" s="36"/>
      <c r="RG178" s="36"/>
      <c r="RH178" s="36"/>
      <c r="RI178" s="36"/>
      <c r="RJ178" s="36"/>
      <c r="RK178" s="36"/>
      <c r="RL178" s="36"/>
      <c r="RM178" s="36"/>
      <c r="RN178" s="36"/>
      <c r="RO178" s="36"/>
      <c r="RP178" s="36"/>
      <c r="RQ178" s="36"/>
      <c r="RR178" s="36"/>
      <c r="RS178" s="36"/>
      <c r="RT178" s="36"/>
      <c r="RU178" s="36"/>
      <c r="RV178" s="36"/>
      <c r="RW178" s="36"/>
      <c r="RX178" s="36"/>
      <c r="RY178" s="36"/>
      <c r="RZ178" s="36"/>
      <c r="SA178" s="36"/>
      <c r="SB178" s="36"/>
      <c r="SC178" s="36"/>
      <c r="SD178" s="36"/>
      <c r="SE178" s="36"/>
      <c r="SF178" s="36"/>
      <c r="SG178" s="36"/>
      <c r="SH178" s="36"/>
      <c r="SI178" s="36"/>
      <c r="SJ178" s="36"/>
      <c r="SK178" s="36"/>
      <c r="SL178" s="36"/>
      <c r="SM178" s="36"/>
      <c r="SN178" s="36"/>
      <c r="SO178" s="36"/>
      <c r="SP178" s="36"/>
      <c r="SQ178" s="36"/>
      <c r="SR178" s="36"/>
      <c r="SS178" s="36"/>
      <c r="ST178" s="36"/>
      <c r="SU178" s="36"/>
      <c r="SV178" s="36"/>
      <c r="SW178" s="36"/>
      <c r="SX178" s="36"/>
      <c r="SY178" s="36"/>
      <c r="SZ178" s="36"/>
      <c r="TA178" s="36"/>
      <c r="TB178" s="36"/>
      <c r="TC178" s="36"/>
      <c r="TD178" s="36"/>
      <c r="TE178" s="36"/>
      <c r="TF178" s="36"/>
      <c r="TG178" s="36"/>
      <c r="TH178" s="36"/>
      <c r="TI178" s="36"/>
      <c r="TJ178" s="36"/>
      <c r="TK178" s="36"/>
      <c r="TL178" s="36"/>
      <c r="TM178" s="36"/>
      <c r="TN178" s="36"/>
      <c r="TO178" s="36"/>
      <c r="TP178" s="36"/>
      <c r="TQ178" s="36"/>
      <c r="TR178" s="36"/>
      <c r="TS178" s="36"/>
      <c r="TT178" s="36"/>
      <c r="TU178" s="36"/>
      <c r="TV178" s="36"/>
      <c r="TW178" s="36"/>
      <c r="TX178" s="36"/>
      <c r="TY178" s="36"/>
      <c r="TZ178" s="36"/>
      <c r="UA178" s="36"/>
      <c r="UB178" s="36"/>
      <c r="UC178" s="36"/>
      <c r="UD178" s="36"/>
      <c r="UE178" s="36"/>
      <c r="UF178" s="36"/>
      <c r="UG178" s="36"/>
      <c r="UH178" s="36"/>
      <c r="UI178" s="36"/>
      <c r="UJ178" s="36"/>
      <c r="UK178" s="36"/>
      <c r="UL178" s="36"/>
      <c r="UM178" s="36"/>
      <c r="UN178" s="36"/>
      <c r="UO178" s="36"/>
      <c r="UP178" s="36"/>
      <c r="UQ178" s="36"/>
      <c r="UR178" s="36"/>
      <c r="US178" s="36"/>
      <c r="UT178" s="36"/>
      <c r="UU178" s="36"/>
      <c r="UV178" s="36"/>
      <c r="UW178" s="36"/>
      <c r="UX178" s="36"/>
      <c r="UY178" s="36"/>
      <c r="UZ178" s="36"/>
      <c r="VA178" s="36"/>
      <c r="VB178" s="36"/>
      <c r="VC178" s="36"/>
      <c r="VD178" s="36"/>
      <c r="VE178" s="36"/>
      <c r="VF178" s="36"/>
      <c r="VG178" s="36"/>
      <c r="VH178" s="36"/>
      <c r="VI178" s="36"/>
      <c r="VJ178" s="36"/>
      <c r="VK178" s="36"/>
      <c r="VL178" s="36"/>
      <c r="VM178" s="36"/>
      <c r="VN178" s="36"/>
      <c r="VO178" s="36"/>
      <c r="VP178" s="36"/>
      <c r="VQ178" s="36"/>
      <c r="VR178" s="36"/>
      <c r="VS178" s="36"/>
      <c r="VT178" s="36"/>
      <c r="VU178" s="36"/>
      <c r="VV178" s="36"/>
      <c r="VW178" s="36"/>
      <c r="VX178" s="36"/>
      <c r="VY178" s="36"/>
      <c r="VZ178" s="36"/>
      <c r="WA178" s="36"/>
      <c r="WB178" s="36"/>
      <c r="WC178" s="36"/>
      <c r="WD178" s="36"/>
      <c r="WE178" s="36"/>
      <c r="WF178" s="36"/>
      <c r="WG178" s="36"/>
      <c r="WH178" s="36"/>
      <c r="WI178" s="36"/>
      <c r="WJ178" s="36"/>
      <c r="WK178" s="36"/>
      <c r="WL178" s="36"/>
      <c r="WM178" s="36"/>
      <c r="WN178" s="36"/>
      <c r="WO178" s="36"/>
      <c r="WP178" s="36"/>
      <c r="WQ178" s="36"/>
      <c r="WR178" s="36"/>
      <c r="WS178" s="36"/>
      <c r="WT178" s="36"/>
      <c r="WU178" s="36"/>
      <c r="WV178" s="36"/>
      <c r="WW178" s="36"/>
      <c r="WX178" s="36"/>
      <c r="WY178" s="36"/>
      <c r="WZ178" s="36"/>
      <c r="XA178" s="36"/>
      <c r="XB178" s="36"/>
      <c r="XC178" s="36"/>
      <c r="XD178" s="36"/>
      <c r="XE178" s="36"/>
      <c r="XF178" s="36"/>
      <c r="XG178" s="36"/>
      <c r="XH178" s="36"/>
      <c r="XI178" s="36"/>
      <c r="XJ178" s="36"/>
      <c r="XK178" s="36"/>
      <c r="XL178" s="36"/>
      <c r="XM178" s="36"/>
      <c r="XN178" s="36"/>
      <c r="XO178" s="36"/>
      <c r="XP178" s="36"/>
      <c r="XQ178" s="36"/>
      <c r="XR178" s="36"/>
      <c r="XS178" s="36"/>
      <c r="XT178" s="36"/>
      <c r="XU178" s="36"/>
      <c r="XV178" s="36"/>
      <c r="XW178" s="36"/>
      <c r="XX178" s="36"/>
      <c r="XY178" s="36"/>
      <c r="XZ178" s="36"/>
      <c r="YA178" s="36"/>
      <c r="YB178" s="36"/>
      <c r="YC178" s="36"/>
      <c r="YD178" s="36"/>
      <c r="YE178" s="36"/>
      <c r="YF178" s="36"/>
      <c r="YG178" s="36"/>
      <c r="YH178" s="36"/>
      <c r="YI178" s="36"/>
      <c r="YJ178" s="36"/>
      <c r="YK178" s="36"/>
      <c r="YL178" s="36"/>
      <c r="YM178" s="36"/>
      <c r="YN178" s="36"/>
      <c r="YO178" s="36"/>
      <c r="YP178" s="36"/>
      <c r="YQ178" s="36"/>
      <c r="YR178" s="36"/>
      <c r="YS178" s="36"/>
      <c r="YT178" s="36"/>
      <c r="YU178" s="36"/>
      <c r="YV178" s="36"/>
      <c r="YW178" s="36"/>
      <c r="YX178" s="36"/>
      <c r="YY178" s="36"/>
      <c r="YZ178" s="36"/>
      <c r="ZA178" s="36"/>
      <c r="ZB178" s="36"/>
      <c r="ZC178" s="36"/>
      <c r="ZD178" s="36"/>
      <c r="ZE178" s="36"/>
      <c r="ZF178" s="36"/>
      <c r="ZG178" s="36"/>
      <c r="ZH178" s="36"/>
      <c r="ZI178" s="36"/>
      <c r="ZJ178" s="36"/>
      <c r="ZK178" s="36"/>
      <c r="ZL178" s="36"/>
      <c r="ZM178" s="36"/>
      <c r="ZN178" s="36"/>
      <c r="ZO178" s="36"/>
      <c r="ZP178" s="36"/>
      <c r="ZQ178" s="36"/>
      <c r="ZR178" s="36"/>
      <c r="ZS178" s="36"/>
      <c r="ZT178" s="36"/>
      <c r="ZU178" s="36"/>
      <c r="ZV178" s="36"/>
      <c r="ZW178" s="36"/>
      <c r="ZX178" s="36"/>
      <c r="ZY178" s="36"/>
      <c r="ZZ178" s="36"/>
      <c r="AAA178" s="36"/>
      <c r="AAB178" s="36"/>
      <c r="AAC178" s="36"/>
      <c r="AAD178" s="36"/>
      <c r="AAE178" s="36"/>
      <c r="AAF178" s="36"/>
      <c r="AAG178" s="36"/>
      <c r="AAH178" s="36"/>
      <c r="AAI178" s="36"/>
      <c r="AAJ178" s="36"/>
      <c r="AAK178" s="36"/>
      <c r="AAL178" s="36"/>
      <c r="AAM178" s="36"/>
      <c r="AAN178" s="36"/>
      <c r="AAO178" s="36"/>
      <c r="AAP178" s="36"/>
      <c r="AAQ178" s="36"/>
      <c r="AAR178" s="36"/>
      <c r="AAS178" s="36"/>
      <c r="AAT178" s="36"/>
      <c r="AAU178" s="36"/>
      <c r="AAV178" s="36"/>
      <c r="AAW178" s="36"/>
      <c r="AAX178" s="36"/>
      <c r="AAY178" s="36"/>
      <c r="AAZ178" s="36"/>
      <c r="ABA178" s="36"/>
      <c r="ABB178" s="36"/>
      <c r="ABC178" s="36"/>
      <c r="ABD178" s="36"/>
      <c r="ABE178" s="36"/>
      <c r="ABF178" s="36"/>
      <c r="ABG178" s="36"/>
      <c r="ABH178" s="36"/>
      <c r="ABI178" s="36"/>
      <c r="ABJ178" s="36"/>
      <c r="ABK178" s="36"/>
      <c r="ABL178" s="36"/>
      <c r="ABM178" s="36"/>
      <c r="ABN178" s="36"/>
      <c r="ABO178" s="36"/>
      <c r="ABP178" s="36"/>
      <c r="ABQ178" s="36"/>
      <c r="ABR178" s="36"/>
      <c r="ABS178" s="36"/>
      <c r="ABT178" s="36"/>
      <c r="ABU178" s="36"/>
      <c r="ABV178" s="36"/>
      <c r="ABW178" s="36"/>
      <c r="ABX178" s="36"/>
      <c r="ABY178" s="36"/>
      <c r="ABZ178" s="36"/>
      <c r="ACA178" s="36"/>
      <c r="ACB178" s="36"/>
      <c r="ACC178" s="36"/>
      <c r="ACD178" s="36"/>
      <c r="ACE178" s="36"/>
      <c r="ACF178" s="36"/>
      <c r="ACG178" s="36"/>
      <c r="ACH178" s="36"/>
      <c r="ACI178" s="36"/>
      <c r="ACJ178" s="36"/>
      <c r="ACK178" s="36"/>
      <c r="ACL178" s="36"/>
      <c r="ACM178" s="36"/>
      <c r="ACN178" s="36"/>
      <c r="ACO178" s="36"/>
      <c r="ACP178" s="36"/>
      <c r="ACQ178" s="36"/>
      <c r="ACR178" s="36"/>
      <c r="ACS178" s="36"/>
      <c r="ACT178" s="36"/>
      <c r="ACU178" s="36"/>
      <c r="ACV178" s="36"/>
      <c r="ACW178" s="36"/>
      <c r="ACX178" s="36"/>
      <c r="ACY178" s="36"/>
      <c r="ACZ178" s="36"/>
      <c r="ADA178" s="36"/>
      <c r="ADB178" s="36"/>
      <c r="ADC178" s="36"/>
      <c r="ADD178" s="36"/>
      <c r="ADE178" s="36"/>
      <c r="ADF178" s="36"/>
      <c r="ADG178" s="36"/>
      <c r="ADH178" s="36"/>
      <c r="ADI178" s="36"/>
      <c r="ADJ178" s="36"/>
      <c r="ADK178" s="36"/>
      <c r="ADL178" s="36"/>
      <c r="ADM178" s="36"/>
      <c r="ADN178" s="36"/>
      <c r="ADO178" s="36"/>
      <c r="ADP178" s="36"/>
      <c r="ADQ178" s="36"/>
      <c r="ADR178" s="36"/>
      <c r="ADS178" s="36"/>
      <c r="ADT178" s="36"/>
      <c r="ADU178" s="36"/>
      <c r="ADV178" s="36"/>
      <c r="ADW178" s="36"/>
      <c r="ADX178" s="36"/>
      <c r="ADY178" s="36"/>
      <c r="ADZ178" s="36"/>
      <c r="AEA178" s="36"/>
      <c r="AEB178" s="36"/>
      <c r="AEC178" s="36"/>
      <c r="AED178" s="36"/>
      <c r="AEE178" s="36"/>
      <c r="AEF178" s="36"/>
      <c r="AEG178" s="36"/>
      <c r="AEH178" s="36"/>
      <c r="AEI178" s="36"/>
      <c r="AEJ178" s="36"/>
      <c r="AEK178" s="36"/>
      <c r="AEL178" s="36"/>
      <c r="AEM178" s="36"/>
      <c r="AEN178" s="36"/>
      <c r="AEO178" s="36"/>
      <c r="AEP178" s="36"/>
      <c r="AEQ178" s="36"/>
      <c r="AER178" s="36"/>
      <c r="AES178" s="36"/>
      <c r="AET178" s="36"/>
      <c r="AEU178" s="36"/>
      <c r="AEV178" s="36"/>
      <c r="AEW178" s="36"/>
      <c r="AEX178" s="36"/>
      <c r="AEY178" s="36"/>
      <c r="AEZ178" s="36"/>
      <c r="AFA178" s="36"/>
      <c r="AFB178" s="36"/>
      <c r="AFC178" s="36"/>
      <c r="AFD178" s="36"/>
      <c r="AFE178" s="36"/>
      <c r="AFF178" s="36"/>
      <c r="AFG178" s="36"/>
      <c r="AFH178" s="36"/>
      <c r="AFI178" s="36"/>
      <c r="AFJ178" s="36"/>
      <c r="AFK178" s="36"/>
      <c r="AFL178" s="36"/>
      <c r="AFM178" s="36"/>
      <c r="AFN178" s="36"/>
      <c r="AFO178" s="36"/>
      <c r="AFP178" s="36"/>
      <c r="AFQ178" s="36"/>
      <c r="AFR178" s="36"/>
      <c r="AFS178" s="36"/>
      <c r="AFT178" s="36"/>
      <c r="AFU178" s="36"/>
      <c r="AFV178" s="36"/>
      <c r="AFW178" s="36"/>
      <c r="AFX178" s="36"/>
      <c r="AFY178" s="36"/>
      <c r="AFZ178" s="36"/>
      <c r="AGA178" s="36"/>
      <c r="AGB178" s="36"/>
      <c r="AGC178" s="36"/>
      <c r="AGD178" s="36"/>
      <c r="AGE178" s="36"/>
      <c r="AGF178" s="36"/>
      <c r="AGG178" s="36"/>
      <c r="AGH178" s="36"/>
      <c r="AGI178" s="36"/>
      <c r="AGJ178" s="36"/>
      <c r="AGK178" s="36"/>
      <c r="AGL178" s="36"/>
      <c r="AGM178" s="36"/>
      <c r="AGN178" s="36"/>
      <c r="AGO178" s="36"/>
      <c r="AGP178" s="36"/>
      <c r="AGQ178" s="36"/>
      <c r="AGR178" s="36"/>
      <c r="AGS178" s="36"/>
      <c r="AGT178" s="36"/>
      <c r="AGU178" s="36"/>
      <c r="AGV178" s="36"/>
      <c r="AGW178" s="36"/>
      <c r="AGX178" s="36"/>
      <c r="AGY178" s="36"/>
      <c r="AGZ178" s="36"/>
      <c r="AHA178" s="36"/>
      <c r="AHB178" s="36"/>
      <c r="AHC178" s="36"/>
      <c r="AHD178" s="36"/>
      <c r="AHE178" s="36"/>
      <c r="AHF178" s="36"/>
      <c r="AHG178" s="36"/>
      <c r="AHH178" s="36"/>
      <c r="AHI178" s="36"/>
      <c r="AHJ178" s="36"/>
      <c r="AHK178" s="36"/>
      <c r="AHL178" s="36"/>
      <c r="AHM178" s="36"/>
      <c r="AHN178" s="36"/>
      <c r="AHO178" s="36"/>
      <c r="AHP178" s="36"/>
      <c r="AHQ178" s="36"/>
      <c r="AHR178" s="36"/>
      <c r="AHS178" s="36"/>
      <c r="AHT178" s="36"/>
      <c r="AHU178" s="36"/>
      <c r="AHV178" s="36"/>
      <c r="AHW178" s="36"/>
      <c r="AHX178" s="36"/>
      <c r="AHY178" s="36"/>
      <c r="AHZ178" s="36"/>
      <c r="AIA178" s="36"/>
      <c r="AIB178" s="36"/>
      <c r="AIC178" s="36"/>
      <c r="AID178" s="36"/>
      <c r="AIE178" s="36"/>
      <c r="AIF178" s="36"/>
      <c r="AIG178" s="36"/>
      <c r="AIH178" s="36"/>
      <c r="AII178" s="36"/>
      <c r="AIJ178" s="36"/>
      <c r="AIK178" s="36"/>
      <c r="AIL178" s="36"/>
      <c r="AIM178" s="36"/>
      <c r="AIN178" s="36"/>
      <c r="AIO178" s="36"/>
      <c r="AIP178" s="36"/>
      <c r="AIQ178" s="36"/>
      <c r="AIR178" s="36"/>
      <c r="AIS178" s="36"/>
      <c r="AIT178" s="36"/>
      <c r="AIU178" s="36"/>
      <c r="AIV178" s="36"/>
      <c r="AIW178" s="36"/>
      <c r="AIX178" s="36"/>
      <c r="AIY178" s="36"/>
      <c r="AIZ178" s="36"/>
      <c r="AJA178" s="36"/>
      <c r="AJB178" s="36"/>
      <c r="AJC178" s="36"/>
      <c r="AJD178" s="36"/>
      <c r="AJE178" s="36"/>
      <c r="AJF178" s="36"/>
      <c r="AJG178" s="36"/>
      <c r="AJH178" s="36"/>
      <c r="AJI178" s="36"/>
      <c r="AJJ178" s="36"/>
      <c r="AJK178" s="36"/>
      <c r="AJL178" s="36"/>
      <c r="AJM178" s="36"/>
      <c r="AJN178" s="36"/>
      <c r="AJO178" s="36"/>
      <c r="AJP178" s="36"/>
      <c r="AJQ178" s="36"/>
      <c r="AJR178" s="36"/>
      <c r="AJS178" s="36"/>
      <c r="AJT178" s="36"/>
      <c r="AJU178" s="36"/>
      <c r="AJV178" s="36"/>
      <c r="AJW178" s="36"/>
      <c r="AJX178" s="36"/>
      <c r="AJY178" s="36"/>
      <c r="AJZ178" s="36"/>
      <c r="AKA178" s="36"/>
      <c r="AKB178" s="36"/>
      <c r="AKC178" s="36"/>
      <c r="AKD178" s="36"/>
      <c r="AKE178" s="36"/>
      <c r="AKF178" s="36"/>
      <c r="AKG178" s="36"/>
      <c r="AKH178" s="36"/>
      <c r="AKI178" s="36"/>
      <c r="AKJ178" s="36"/>
      <c r="AKK178" s="36"/>
      <c r="AKL178" s="36"/>
      <c r="AKM178" s="36"/>
      <c r="AKN178" s="36"/>
      <c r="AKO178" s="36"/>
      <c r="AKP178" s="36"/>
      <c r="AKQ178" s="36"/>
      <c r="AKR178" s="36"/>
      <c r="AKS178" s="36"/>
      <c r="AKT178" s="36"/>
      <c r="AKU178" s="36"/>
      <c r="AKV178" s="36"/>
      <c r="AKW178" s="36"/>
      <c r="AKX178" s="36"/>
      <c r="AKY178" s="36"/>
      <c r="AKZ178" s="36"/>
      <c r="ALA178" s="36"/>
      <c r="ALB178" s="36"/>
      <c r="ALC178" s="36"/>
      <c r="ALD178" s="36"/>
      <c r="ALE178" s="36"/>
      <c r="ALF178" s="36"/>
      <c r="ALG178" s="36"/>
      <c r="ALH178" s="36"/>
      <c r="ALI178" s="36"/>
      <c r="ALJ178" s="36"/>
      <c r="ALK178" s="36"/>
      <c r="ALL178" s="36"/>
      <c r="ALM178" s="36"/>
      <c r="ALN178" s="36"/>
      <c r="ALO178" s="36"/>
      <c r="ALP178" s="36"/>
      <c r="ALQ178" s="36"/>
      <c r="ALR178" s="36"/>
      <c r="ALS178" s="36"/>
      <c r="ALT178" s="36"/>
      <c r="ALU178" s="36"/>
      <c r="ALV178" s="36"/>
      <c r="ALW178" s="36"/>
      <c r="ALX178" s="36"/>
      <c r="ALY178" s="36"/>
      <c r="ALZ178" s="36"/>
      <c r="AMA178" s="36"/>
      <c r="AMB178" s="36"/>
      <c r="AMC178" s="36"/>
      <c r="AMD178" s="36"/>
      <c r="AME178" s="36"/>
      <c r="AMF178" s="36"/>
      <c r="AMG178" s="36"/>
      <c r="AMH178" s="36"/>
      <c r="AMI178" s="36"/>
      <c r="AMJ178" s="36"/>
      <c r="AMK178" s="36"/>
      <c r="AML178" s="36"/>
      <c r="AMM178" s="36"/>
      <c r="AMN178" s="36"/>
      <c r="AMO178" s="36"/>
      <c r="AMP178" s="36"/>
      <c r="AMQ178" s="36"/>
      <c r="AMR178" s="36"/>
      <c r="AMS178" s="36"/>
      <c r="AMT178" s="36"/>
      <c r="AMU178" s="36"/>
      <c r="AMV178" s="36"/>
      <c r="AMW178" s="36"/>
      <c r="AMX178" s="36"/>
      <c r="AMY178" s="36"/>
      <c r="AMZ178" s="36"/>
      <c r="ANA178" s="36"/>
      <c r="ANB178" s="36"/>
      <c r="ANC178" s="36"/>
      <c r="AND178" s="36"/>
      <c r="ANE178" s="36"/>
      <c r="ANF178" s="36"/>
      <c r="ANG178" s="36"/>
      <c r="ANH178" s="36"/>
      <c r="ANI178" s="36"/>
      <c r="ANJ178" s="36"/>
      <c r="ANK178" s="36"/>
      <c r="ANL178" s="36"/>
      <c r="ANM178" s="36"/>
      <c r="ANN178" s="36"/>
      <c r="ANO178" s="36"/>
      <c r="ANP178" s="36"/>
      <c r="ANQ178" s="36"/>
      <c r="ANR178" s="36"/>
      <c r="ANS178" s="36"/>
      <c r="ANT178" s="36"/>
      <c r="ANU178" s="36"/>
      <c r="ANV178" s="36"/>
      <c r="ANW178" s="36"/>
      <c r="ANX178" s="36"/>
      <c r="ANY178" s="36"/>
      <c r="ANZ178" s="36"/>
      <c r="AOA178" s="36"/>
      <c r="AOB178" s="36"/>
      <c r="AOC178" s="36"/>
      <c r="AOD178" s="36"/>
      <c r="AOE178" s="36"/>
      <c r="AOF178" s="36"/>
      <c r="AOG178" s="36"/>
      <c r="AOH178" s="36"/>
      <c r="AOI178" s="36"/>
      <c r="AOJ178" s="36"/>
      <c r="AOK178" s="36"/>
      <c r="AOL178" s="36"/>
      <c r="AOM178" s="36"/>
      <c r="AON178" s="36"/>
      <c r="AOO178" s="36"/>
      <c r="AOP178" s="36"/>
      <c r="AOQ178" s="36"/>
      <c r="AOR178" s="36"/>
      <c r="AOS178" s="36"/>
      <c r="AOT178" s="36"/>
      <c r="AOU178" s="36"/>
      <c r="AOV178" s="36"/>
      <c r="AOW178" s="36"/>
      <c r="AOX178" s="36"/>
      <c r="AOY178" s="36"/>
      <c r="AOZ178" s="36"/>
      <c r="APA178" s="36"/>
      <c r="APB178" s="36"/>
      <c r="APC178" s="36"/>
      <c r="APD178" s="36"/>
      <c r="APE178" s="36"/>
      <c r="APF178" s="36"/>
      <c r="APG178" s="36"/>
      <c r="APH178" s="36"/>
      <c r="API178" s="36"/>
      <c r="APJ178" s="36"/>
      <c r="APK178" s="36"/>
      <c r="APL178" s="36"/>
      <c r="APM178" s="36"/>
      <c r="APN178" s="36"/>
      <c r="APO178" s="36"/>
      <c r="APP178" s="36"/>
      <c r="APQ178" s="36"/>
      <c r="APR178" s="36"/>
      <c r="APS178" s="36"/>
      <c r="APT178" s="36"/>
      <c r="APU178" s="36"/>
      <c r="APV178" s="36"/>
      <c r="APW178" s="36"/>
      <c r="APX178" s="36"/>
      <c r="APY178" s="36"/>
      <c r="APZ178" s="36"/>
      <c r="AQA178" s="36"/>
      <c r="AQB178" s="36"/>
      <c r="AQC178" s="36"/>
      <c r="AQD178" s="36"/>
      <c r="AQE178" s="36"/>
      <c r="AQF178" s="36"/>
      <c r="AQG178" s="36"/>
      <c r="AQH178" s="36"/>
      <c r="AQI178" s="36"/>
      <c r="AQJ178" s="36"/>
      <c r="AQK178" s="36"/>
      <c r="AQL178" s="36"/>
      <c r="AQM178" s="36"/>
      <c r="AQN178" s="36"/>
      <c r="AQO178" s="36"/>
      <c r="AQP178" s="36"/>
      <c r="AQQ178" s="36"/>
      <c r="AQR178" s="36"/>
      <c r="AQS178" s="36"/>
      <c r="AQT178" s="36"/>
      <c r="AQU178" s="36"/>
      <c r="AQV178" s="36"/>
      <c r="AQW178" s="36"/>
      <c r="AQX178" s="36"/>
      <c r="AQY178" s="36"/>
      <c r="AQZ178" s="36"/>
      <c r="ARA178" s="36"/>
      <c r="ARB178" s="36"/>
      <c r="ARC178" s="36"/>
      <c r="ARD178" s="36"/>
      <c r="ARE178" s="36"/>
      <c r="ARF178" s="36"/>
      <c r="ARG178" s="36"/>
      <c r="ARH178" s="36"/>
      <c r="ARI178" s="36"/>
      <c r="ARJ178" s="36"/>
      <c r="ARK178" s="36"/>
      <c r="ARL178" s="36"/>
      <c r="ARM178" s="36"/>
      <c r="ARN178" s="36"/>
      <c r="ARO178" s="36"/>
      <c r="ARP178" s="36"/>
      <c r="ARQ178" s="36"/>
      <c r="ARR178" s="36"/>
      <c r="ARS178" s="36"/>
      <c r="ART178" s="36"/>
      <c r="ARU178" s="36"/>
      <c r="ARV178" s="36"/>
      <c r="ARW178" s="36"/>
      <c r="ARX178" s="36"/>
      <c r="ARY178" s="36"/>
      <c r="ARZ178" s="36"/>
      <c r="ASA178" s="36"/>
      <c r="ASB178" s="36"/>
      <c r="ASC178" s="36"/>
      <c r="ASD178" s="36"/>
      <c r="ASE178" s="36"/>
      <c r="ASF178" s="36"/>
      <c r="ASG178" s="36"/>
      <c r="ASH178" s="36"/>
      <c r="ASI178" s="36"/>
      <c r="ASJ178" s="36"/>
      <c r="ASK178" s="36"/>
      <c r="ASL178" s="36"/>
      <c r="ASM178" s="36"/>
      <c r="ASN178" s="36"/>
      <c r="ASO178" s="36"/>
      <c r="ASP178" s="36"/>
      <c r="ASQ178" s="36"/>
      <c r="ASR178" s="36"/>
      <c r="ASS178" s="36"/>
      <c r="AST178" s="36"/>
      <c r="ASU178" s="36"/>
      <c r="ASV178" s="36"/>
      <c r="ASW178" s="36"/>
      <c r="ASX178" s="36"/>
      <c r="ASY178" s="36"/>
      <c r="ASZ178" s="36"/>
      <c r="ATA178" s="36"/>
      <c r="ATB178" s="36"/>
      <c r="ATC178" s="36"/>
      <c r="ATD178" s="36"/>
      <c r="ATE178" s="36"/>
      <c r="ATF178" s="36"/>
      <c r="ATG178" s="36"/>
      <c r="ATH178" s="36"/>
      <c r="ATI178" s="36"/>
      <c r="ATJ178" s="36"/>
      <c r="ATK178" s="36"/>
      <c r="ATL178" s="36"/>
      <c r="ATM178" s="36"/>
      <c r="ATN178" s="36"/>
      <c r="ATO178" s="36"/>
      <c r="ATP178" s="36"/>
      <c r="ATQ178" s="36"/>
      <c r="ATR178" s="36"/>
      <c r="ATS178" s="36"/>
      <c r="ATT178" s="36"/>
      <c r="ATU178" s="36"/>
      <c r="ATV178" s="36"/>
      <c r="ATW178" s="36"/>
      <c r="ATX178" s="36"/>
      <c r="ATY178" s="36"/>
      <c r="ATZ178" s="36"/>
      <c r="AUA178" s="36"/>
      <c r="AUB178" s="36"/>
      <c r="AUC178" s="36"/>
      <c r="AUD178" s="36"/>
      <c r="AUE178" s="36"/>
      <c r="AUF178" s="36"/>
      <c r="AUG178" s="36"/>
      <c r="AUH178" s="36"/>
      <c r="AUI178" s="36"/>
      <c r="AUJ178" s="36"/>
      <c r="AUK178" s="36"/>
      <c r="AUL178" s="36"/>
      <c r="AUM178" s="36"/>
      <c r="AUN178" s="36"/>
      <c r="AUO178" s="36"/>
      <c r="AUP178" s="36"/>
      <c r="AUQ178" s="36"/>
      <c r="AUR178" s="36"/>
      <c r="AUS178" s="36"/>
      <c r="AUT178" s="36"/>
      <c r="AUU178" s="36"/>
      <c r="AUV178" s="36"/>
      <c r="AUW178" s="36"/>
      <c r="AUX178" s="36"/>
      <c r="AUY178" s="36"/>
      <c r="AUZ178" s="36"/>
      <c r="AVA178" s="36"/>
      <c r="AVB178" s="36"/>
      <c r="AVC178" s="36"/>
      <c r="AVD178" s="36"/>
      <c r="AVE178" s="36"/>
      <c r="AVF178" s="36"/>
      <c r="AVG178" s="36"/>
      <c r="AVH178" s="36"/>
      <c r="AVI178" s="36"/>
      <c r="AVJ178" s="36"/>
      <c r="AVK178" s="36"/>
      <c r="AVL178" s="36"/>
      <c r="AVM178" s="36"/>
      <c r="AVN178" s="36"/>
      <c r="AVO178" s="36"/>
      <c r="AVP178" s="36"/>
      <c r="AVQ178" s="36"/>
      <c r="AVR178" s="36"/>
      <c r="AVS178" s="36"/>
      <c r="AVT178" s="36"/>
      <c r="AVU178" s="36"/>
      <c r="AVV178" s="36"/>
      <c r="AVW178" s="36"/>
      <c r="AVX178" s="36"/>
      <c r="AVY178" s="36"/>
      <c r="AVZ178" s="36"/>
      <c r="AWA178" s="36"/>
      <c r="AWB178" s="36"/>
      <c r="AWC178" s="36"/>
      <c r="AWD178" s="36"/>
      <c r="AWE178" s="36"/>
      <c r="AWF178" s="36"/>
      <c r="AWG178" s="36"/>
      <c r="AWH178" s="36"/>
      <c r="AWI178" s="36"/>
      <c r="AWJ178" s="36"/>
      <c r="AWK178" s="36"/>
      <c r="AWL178" s="36"/>
      <c r="AWM178" s="36"/>
      <c r="AWN178" s="36"/>
      <c r="AWO178" s="36"/>
      <c r="AWP178" s="36"/>
      <c r="AWQ178" s="36"/>
      <c r="AWR178" s="36"/>
      <c r="AWS178" s="36"/>
      <c r="AWT178" s="36"/>
      <c r="AWU178" s="36"/>
      <c r="AWV178" s="36"/>
      <c r="AWW178" s="36"/>
      <c r="AWX178" s="36"/>
      <c r="AWY178" s="36"/>
      <c r="AWZ178" s="36"/>
      <c r="AXA178" s="36"/>
      <c r="AXB178" s="36"/>
      <c r="AXC178" s="36"/>
      <c r="AXD178" s="36"/>
      <c r="AXE178" s="36"/>
      <c r="AXF178" s="36"/>
      <c r="AXG178" s="36"/>
      <c r="AXH178" s="36"/>
      <c r="AXI178" s="36"/>
      <c r="AXJ178" s="36"/>
      <c r="AXK178" s="36"/>
      <c r="AXL178" s="36"/>
      <c r="AXM178" s="36"/>
      <c r="AXN178" s="36"/>
      <c r="AXO178" s="36"/>
      <c r="AXP178" s="36"/>
      <c r="AXQ178" s="36"/>
      <c r="AXR178" s="36"/>
      <c r="AXS178" s="36"/>
      <c r="AXT178" s="36"/>
      <c r="AXU178" s="36"/>
      <c r="AXV178" s="36"/>
      <c r="AXW178" s="36"/>
      <c r="AXX178" s="36"/>
      <c r="AXY178" s="36"/>
      <c r="AXZ178" s="36"/>
      <c r="AYA178" s="36"/>
      <c r="AYB178" s="36"/>
      <c r="AYC178" s="36"/>
      <c r="AYD178" s="36"/>
      <c r="AYE178" s="36"/>
      <c r="AYF178" s="36"/>
      <c r="AYG178" s="36"/>
      <c r="AYH178" s="36"/>
      <c r="AYI178" s="36"/>
      <c r="AYJ178" s="36"/>
      <c r="AYK178" s="36"/>
      <c r="AYL178" s="36"/>
      <c r="AYM178" s="36"/>
      <c r="AYN178" s="36"/>
      <c r="AYO178" s="36"/>
      <c r="AYP178" s="36"/>
      <c r="AYQ178" s="36"/>
      <c r="AYR178" s="36"/>
      <c r="AYS178" s="36"/>
      <c r="AYT178" s="36"/>
      <c r="AYU178" s="36"/>
      <c r="AYV178" s="36"/>
      <c r="AYW178" s="36"/>
      <c r="AYX178" s="36"/>
      <c r="AYY178" s="36"/>
      <c r="AYZ178" s="36"/>
      <c r="AZA178" s="36"/>
      <c r="AZB178" s="36"/>
      <c r="AZC178" s="36"/>
      <c r="AZD178" s="36"/>
      <c r="AZE178" s="36"/>
      <c r="AZF178" s="36"/>
      <c r="AZG178" s="36"/>
      <c r="AZH178" s="36"/>
      <c r="AZI178" s="36"/>
      <c r="AZJ178" s="36"/>
      <c r="AZK178" s="36"/>
      <c r="AZL178" s="36"/>
      <c r="AZM178" s="36"/>
      <c r="AZN178" s="36"/>
      <c r="AZO178" s="36"/>
      <c r="AZP178" s="36"/>
      <c r="AZQ178" s="36"/>
      <c r="AZR178" s="36"/>
      <c r="AZS178" s="36"/>
      <c r="AZT178" s="36"/>
      <c r="AZU178" s="36"/>
      <c r="AZV178" s="36"/>
      <c r="AZW178" s="36"/>
      <c r="AZX178" s="36"/>
      <c r="AZY178" s="36"/>
      <c r="AZZ178" s="36"/>
      <c r="BAA178" s="36"/>
      <c r="BAB178" s="36"/>
      <c r="BAC178" s="36"/>
      <c r="BAD178" s="36"/>
      <c r="BAE178" s="36"/>
      <c r="BAF178" s="36"/>
      <c r="BAG178" s="36"/>
      <c r="BAH178" s="36"/>
      <c r="BAI178" s="36"/>
      <c r="BAJ178" s="36"/>
      <c r="BAK178" s="36"/>
      <c r="BAL178" s="36"/>
      <c r="BAM178" s="36"/>
      <c r="BAN178" s="36"/>
      <c r="BAO178" s="36"/>
      <c r="BAP178" s="36"/>
      <c r="BAQ178" s="36"/>
      <c r="BAR178" s="36"/>
      <c r="BAS178" s="36"/>
      <c r="BAT178" s="36"/>
      <c r="BAU178" s="36"/>
      <c r="BAV178" s="36"/>
      <c r="BAW178" s="36"/>
      <c r="BAX178" s="36"/>
      <c r="BAY178" s="36"/>
      <c r="BAZ178" s="36"/>
      <c r="BBA178" s="36"/>
      <c r="BBB178" s="36"/>
      <c r="BBC178" s="36"/>
      <c r="BBD178" s="36"/>
      <c r="BBE178" s="36"/>
      <c r="BBF178" s="36"/>
      <c r="BBG178" s="36"/>
      <c r="BBH178" s="36"/>
      <c r="BBI178" s="36"/>
      <c r="BBJ178" s="36"/>
      <c r="BBK178" s="36"/>
      <c r="BBL178" s="36"/>
      <c r="BBM178" s="36"/>
      <c r="BBN178" s="36"/>
      <c r="BBO178" s="36"/>
      <c r="BBP178" s="36"/>
      <c r="BBQ178" s="36"/>
      <c r="BBR178" s="36"/>
      <c r="BBS178" s="36"/>
      <c r="BBT178" s="36"/>
      <c r="BBU178" s="36"/>
      <c r="BBV178" s="36"/>
      <c r="BBW178" s="36"/>
      <c r="BBX178" s="36"/>
      <c r="BBY178" s="36"/>
      <c r="BBZ178" s="36"/>
      <c r="BCA178" s="36"/>
      <c r="BCB178" s="36"/>
      <c r="BCC178" s="36"/>
      <c r="BCD178" s="36"/>
      <c r="BCE178" s="36"/>
      <c r="BCF178" s="36"/>
      <c r="BCG178" s="36"/>
      <c r="BCH178" s="36"/>
      <c r="BCI178" s="36"/>
      <c r="BCJ178" s="36"/>
      <c r="BCK178" s="36"/>
      <c r="BCL178" s="36"/>
      <c r="BCM178" s="36"/>
      <c r="BCN178" s="36"/>
      <c r="BCO178" s="36"/>
      <c r="BCP178" s="36"/>
      <c r="BCQ178" s="36"/>
      <c r="BCR178" s="36"/>
      <c r="BCS178" s="36"/>
      <c r="BCT178" s="36"/>
      <c r="BCU178" s="36"/>
      <c r="BCV178" s="36"/>
      <c r="BCW178" s="36"/>
      <c r="BCX178" s="36"/>
      <c r="BCY178" s="36"/>
      <c r="BCZ178" s="36"/>
      <c r="BDA178" s="36"/>
      <c r="BDB178" s="36"/>
      <c r="BDC178" s="36"/>
      <c r="BDD178" s="36"/>
      <c r="BDE178" s="36"/>
      <c r="BDF178" s="36"/>
      <c r="BDG178" s="36"/>
      <c r="BDH178" s="36"/>
      <c r="BDI178" s="36"/>
      <c r="BDJ178" s="36"/>
      <c r="BDK178" s="36"/>
      <c r="BDL178" s="36"/>
      <c r="BDM178" s="36"/>
      <c r="BDN178" s="36"/>
      <c r="BDO178" s="36"/>
      <c r="BDP178" s="36"/>
      <c r="BDQ178" s="36"/>
      <c r="BDR178" s="36"/>
      <c r="BDS178" s="36"/>
      <c r="BDT178" s="36"/>
      <c r="BDU178" s="36"/>
      <c r="BDV178" s="36"/>
      <c r="BDW178" s="36"/>
      <c r="BDX178" s="36"/>
      <c r="BDY178" s="36"/>
      <c r="BDZ178" s="36"/>
      <c r="BEA178" s="36"/>
      <c r="BEB178" s="36"/>
      <c r="BEC178" s="36"/>
      <c r="BED178" s="36"/>
      <c r="BEE178" s="36"/>
      <c r="BEF178" s="36"/>
      <c r="BEG178" s="36"/>
      <c r="BEH178" s="36"/>
      <c r="BEI178" s="36"/>
      <c r="BEJ178" s="36"/>
      <c r="BEK178" s="36"/>
      <c r="BEL178" s="36"/>
      <c r="BEM178" s="36"/>
      <c r="BEN178" s="36"/>
      <c r="BEO178" s="36"/>
      <c r="BEP178" s="36"/>
      <c r="BEQ178" s="36"/>
      <c r="BER178" s="36"/>
      <c r="BES178" s="36"/>
      <c r="BET178" s="36"/>
      <c r="BEU178" s="36"/>
      <c r="BEV178" s="36"/>
      <c r="BEW178" s="36"/>
      <c r="BEX178" s="36"/>
      <c r="BEY178" s="36"/>
      <c r="BEZ178" s="36"/>
      <c r="BFA178" s="36"/>
      <c r="BFB178" s="36"/>
      <c r="BFC178" s="36"/>
      <c r="BFD178" s="36"/>
      <c r="BFE178" s="36"/>
      <c r="BFF178" s="36"/>
      <c r="BFG178" s="36"/>
      <c r="BFH178" s="36"/>
      <c r="BFI178" s="36"/>
      <c r="BFJ178" s="36"/>
      <c r="BFK178" s="36"/>
      <c r="BFL178" s="36"/>
      <c r="BFM178" s="36"/>
      <c r="BFN178" s="36"/>
      <c r="BFO178" s="36"/>
      <c r="BFP178" s="36"/>
      <c r="BFQ178" s="36"/>
      <c r="BFR178" s="36"/>
      <c r="BFS178" s="36"/>
      <c r="BFT178" s="36"/>
      <c r="BFU178" s="36"/>
      <c r="BFV178" s="36"/>
      <c r="BFW178" s="36"/>
      <c r="BFX178" s="36"/>
      <c r="BFY178" s="36"/>
      <c r="BFZ178" s="36"/>
      <c r="BGA178" s="36"/>
      <c r="BGB178" s="36"/>
      <c r="BGC178" s="36"/>
      <c r="BGD178" s="36"/>
      <c r="BGE178" s="36"/>
      <c r="BGF178" s="36"/>
      <c r="BGG178" s="36"/>
      <c r="BGH178" s="36"/>
      <c r="BGI178" s="36"/>
      <c r="BGJ178" s="36"/>
      <c r="BGK178" s="36"/>
      <c r="BGL178" s="36"/>
      <c r="BGM178" s="36"/>
      <c r="BGN178" s="36"/>
      <c r="BGO178" s="36"/>
      <c r="BGP178" s="36"/>
      <c r="BGQ178" s="36"/>
      <c r="BGR178" s="36"/>
      <c r="BGS178" s="36"/>
      <c r="BGT178" s="36"/>
      <c r="BGU178" s="36"/>
      <c r="BGV178" s="36"/>
      <c r="BGW178" s="36"/>
      <c r="BGX178" s="36"/>
      <c r="BGY178" s="36"/>
      <c r="BGZ178" s="36"/>
      <c r="BHA178" s="36"/>
      <c r="BHB178" s="36"/>
      <c r="BHC178" s="36"/>
      <c r="BHD178" s="36"/>
      <c r="BHE178" s="36"/>
      <c r="BHF178" s="36"/>
      <c r="BHG178" s="36"/>
      <c r="BHH178" s="36"/>
      <c r="BHI178" s="36"/>
      <c r="BHJ178" s="36"/>
      <c r="BHK178" s="36"/>
      <c r="BHL178" s="36"/>
      <c r="BHM178" s="36"/>
      <c r="BHN178" s="36"/>
      <c r="BHO178" s="36"/>
      <c r="BHP178" s="36"/>
      <c r="BHQ178" s="36"/>
      <c r="BHR178" s="36"/>
      <c r="BHS178" s="36"/>
      <c r="BHT178" s="36"/>
      <c r="BHU178" s="36"/>
      <c r="BHV178" s="36"/>
      <c r="BHW178" s="36"/>
      <c r="BHX178" s="36"/>
      <c r="BHY178" s="36"/>
      <c r="BHZ178" s="36"/>
      <c r="BIA178" s="36"/>
      <c r="BIB178" s="36"/>
      <c r="BIC178" s="36"/>
      <c r="BID178" s="36"/>
      <c r="BIE178" s="36"/>
      <c r="BIF178" s="36"/>
      <c r="BIG178" s="36"/>
      <c r="BIH178" s="36"/>
      <c r="BII178" s="36"/>
      <c r="BIJ178" s="36"/>
      <c r="BIK178" s="36"/>
      <c r="BIL178" s="36"/>
      <c r="BIM178" s="36"/>
      <c r="BIN178" s="36"/>
      <c r="BIO178" s="36"/>
      <c r="BIP178" s="36"/>
      <c r="BIQ178" s="36"/>
      <c r="BIR178" s="36"/>
      <c r="BIS178" s="36"/>
      <c r="BIT178" s="36"/>
      <c r="BIU178" s="36"/>
      <c r="BIV178" s="36"/>
      <c r="BIW178" s="36"/>
      <c r="BIX178" s="36"/>
      <c r="BIY178" s="36"/>
      <c r="BIZ178" s="36"/>
      <c r="BJA178" s="36"/>
      <c r="BJB178" s="36"/>
      <c r="BJC178" s="36"/>
      <c r="BJD178" s="36"/>
      <c r="BJE178" s="36"/>
      <c r="BJF178" s="36"/>
      <c r="BJG178" s="36"/>
      <c r="BJH178" s="36"/>
      <c r="BJI178" s="36"/>
      <c r="BJJ178" s="36"/>
      <c r="BJK178" s="36"/>
      <c r="BJL178" s="36"/>
      <c r="BJM178" s="36"/>
      <c r="BJN178" s="36"/>
      <c r="BJO178" s="36"/>
      <c r="BJP178" s="36"/>
      <c r="BJQ178" s="36"/>
      <c r="BJR178" s="36"/>
      <c r="BJS178" s="36"/>
      <c r="BJT178" s="36"/>
      <c r="BJU178" s="36"/>
      <c r="BJV178" s="36"/>
      <c r="BJW178" s="36"/>
      <c r="BJX178" s="36"/>
      <c r="BJY178" s="36"/>
      <c r="BJZ178" s="36"/>
      <c r="BKA178" s="36"/>
      <c r="BKB178" s="36"/>
      <c r="BKC178" s="36"/>
      <c r="BKD178" s="36"/>
      <c r="BKE178" s="36"/>
      <c r="BKF178" s="36"/>
      <c r="BKG178" s="36"/>
      <c r="BKH178" s="36"/>
      <c r="BKI178" s="36"/>
      <c r="BKJ178" s="36"/>
      <c r="BKK178" s="36"/>
      <c r="BKL178" s="36"/>
      <c r="BKM178" s="36"/>
      <c r="BKN178" s="36"/>
      <c r="BKO178" s="36"/>
      <c r="BKP178" s="36"/>
      <c r="BKQ178" s="36"/>
      <c r="BKR178" s="36"/>
      <c r="BKS178" s="36"/>
      <c r="BKT178" s="36"/>
      <c r="BKU178" s="36"/>
      <c r="BKV178" s="36"/>
      <c r="BKW178" s="36"/>
      <c r="BKX178" s="36"/>
      <c r="BKY178" s="36"/>
      <c r="BKZ178" s="36"/>
      <c r="BLA178" s="36"/>
      <c r="BLB178" s="36"/>
      <c r="BLC178" s="36"/>
      <c r="BLD178" s="36"/>
      <c r="BLE178" s="36"/>
      <c r="BLF178" s="36"/>
      <c r="BLG178" s="36"/>
      <c r="BLH178" s="36"/>
      <c r="BLI178" s="36"/>
      <c r="BLJ178" s="36"/>
      <c r="BLK178" s="36"/>
      <c r="BLL178" s="36"/>
      <c r="BLM178" s="36"/>
      <c r="BLN178" s="36"/>
      <c r="BLO178" s="36"/>
      <c r="BLP178" s="36"/>
      <c r="BLQ178" s="36"/>
      <c r="BLR178" s="36"/>
      <c r="BLS178" s="36"/>
      <c r="BLT178" s="36"/>
      <c r="BLU178" s="36"/>
      <c r="BLV178" s="36"/>
      <c r="BLW178" s="36"/>
      <c r="BLX178" s="36"/>
      <c r="BLY178" s="36"/>
      <c r="BLZ178" s="36"/>
      <c r="BMA178" s="36"/>
      <c r="BMB178" s="36"/>
      <c r="BMC178" s="36"/>
      <c r="BMD178" s="36"/>
      <c r="BME178" s="36"/>
      <c r="BMF178" s="36"/>
      <c r="BMG178" s="36"/>
      <c r="BMH178" s="36"/>
      <c r="BMI178" s="36"/>
      <c r="BMJ178" s="36"/>
      <c r="BMK178" s="36"/>
      <c r="BML178" s="36"/>
      <c r="BMM178" s="36"/>
      <c r="BMN178" s="36"/>
      <c r="BMO178" s="36"/>
      <c r="BMP178" s="36"/>
      <c r="BMQ178" s="36"/>
      <c r="BMR178" s="36"/>
      <c r="BMS178" s="36"/>
      <c r="BMT178" s="36"/>
      <c r="BMU178" s="36"/>
      <c r="BMV178" s="36"/>
      <c r="BMW178" s="36"/>
      <c r="BMX178" s="36"/>
      <c r="BMY178" s="36"/>
      <c r="BMZ178" s="36"/>
      <c r="BNA178" s="36"/>
      <c r="BNB178" s="36"/>
      <c r="BNC178" s="36"/>
      <c r="BND178" s="36"/>
      <c r="BNE178" s="36"/>
      <c r="BNF178" s="36"/>
      <c r="BNG178" s="36"/>
      <c r="BNH178" s="36"/>
      <c r="BNI178" s="36"/>
      <c r="BNJ178" s="36"/>
      <c r="BNK178" s="36"/>
      <c r="BNL178" s="36"/>
      <c r="BNM178" s="36"/>
      <c r="BNN178" s="36"/>
      <c r="BNO178" s="36"/>
      <c r="BNP178" s="36"/>
      <c r="BNQ178" s="36"/>
      <c r="BNR178" s="36"/>
      <c r="BNS178" s="36"/>
      <c r="BNT178" s="36"/>
      <c r="BNU178" s="36"/>
      <c r="BNV178" s="36"/>
      <c r="BNW178" s="36"/>
      <c r="BNX178" s="36"/>
      <c r="BNY178" s="36"/>
      <c r="BNZ178" s="36"/>
      <c r="BOA178" s="36"/>
      <c r="BOB178" s="36"/>
      <c r="BOC178" s="36"/>
      <c r="BOD178" s="36"/>
      <c r="BOE178" s="36"/>
      <c r="BOF178" s="36"/>
      <c r="BOG178" s="36"/>
      <c r="BOH178" s="36"/>
      <c r="BOI178" s="36"/>
      <c r="BOJ178" s="36"/>
      <c r="BOK178" s="36"/>
      <c r="BOL178" s="36"/>
      <c r="BOM178" s="36"/>
      <c r="BON178" s="36"/>
      <c r="BOO178" s="36"/>
      <c r="BOP178" s="36"/>
      <c r="BOQ178" s="36"/>
      <c r="BOR178" s="36"/>
      <c r="BOS178" s="36"/>
      <c r="BOT178" s="36"/>
      <c r="BOU178" s="36"/>
      <c r="BOV178" s="36"/>
      <c r="BOW178" s="36"/>
      <c r="BOX178" s="36"/>
      <c r="BOY178" s="36"/>
      <c r="BOZ178" s="36"/>
      <c r="BPA178" s="36"/>
      <c r="BPB178" s="36"/>
      <c r="BPC178" s="36"/>
      <c r="BPD178" s="36"/>
      <c r="BPE178" s="36"/>
      <c r="BPF178" s="36"/>
      <c r="BPG178" s="36"/>
      <c r="BPH178" s="36"/>
      <c r="BPI178" s="36"/>
      <c r="BPJ178" s="36"/>
      <c r="BPK178" s="36"/>
      <c r="BPL178" s="36"/>
      <c r="BPM178" s="36"/>
      <c r="BPN178" s="36"/>
      <c r="BPO178" s="36"/>
      <c r="BPP178" s="36"/>
      <c r="BPQ178" s="36"/>
      <c r="BPR178" s="36"/>
      <c r="BPS178" s="36"/>
      <c r="BPT178" s="36"/>
      <c r="BPU178" s="36"/>
      <c r="BPV178" s="36"/>
      <c r="BPW178" s="36"/>
      <c r="BPX178" s="36"/>
      <c r="BPY178" s="36"/>
      <c r="BPZ178" s="36"/>
      <c r="BQA178" s="36"/>
      <c r="BQB178" s="36"/>
      <c r="BQC178" s="36"/>
      <c r="BQD178" s="36"/>
      <c r="BQE178" s="36"/>
      <c r="BQF178" s="36"/>
      <c r="BQG178" s="36"/>
      <c r="BQH178" s="36"/>
      <c r="BQI178" s="36"/>
      <c r="BQJ178" s="36"/>
      <c r="BQK178" s="36"/>
      <c r="BQL178" s="36"/>
      <c r="BQM178" s="36"/>
      <c r="BQN178" s="36"/>
      <c r="BQO178" s="36"/>
      <c r="BQP178" s="36"/>
      <c r="BQQ178" s="36"/>
      <c r="BQR178" s="36"/>
      <c r="BQS178" s="36"/>
      <c r="BQT178" s="36"/>
      <c r="BQU178" s="36"/>
      <c r="BQV178" s="36"/>
      <c r="BQW178" s="36"/>
      <c r="BQX178" s="36"/>
      <c r="BQY178" s="36"/>
      <c r="BQZ178" s="36"/>
      <c r="BRA178" s="36"/>
      <c r="BRB178" s="36"/>
      <c r="BRC178" s="36"/>
      <c r="BRD178" s="36"/>
      <c r="BRE178" s="36"/>
      <c r="BRF178" s="36"/>
      <c r="BRG178" s="36"/>
      <c r="BRH178" s="36"/>
      <c r="BRI178" s="36"/>
      <c r="BRJ178" s="36"/>
      <c r="BRK178" s="36"/>
      <c r="BRL178" s="36"/>
      <c r="BRM178" s="36"/>
      <c r="BRN178" s="36"/>
      <c r="BRO178" s="36"/>
      <c r="BRP178" s="36"/>
      <c r="BRQ178" s="36"/>
      <c r="BRR178" s="36"/>
      <c r="BRS178" s="36"/>
      <c r="BRT178" s="36"/>
      <c r="BRU178" s="36"/>
      <c r="BRV178" s="36"/>
      <c r="BRW178" s="36"/>
      <c r="BRX178" s="36"/>
      <c r="BRY178" s="36"/>
      <c r="BRZ178" s="36"/>
      <c r="BSA178" s="36"/>
      <c r="BSB178" s="36"/>
      <c r="BSC178" s="36"/>
      <c r="BSD178" s="36"/>
      <c r="BSE178" s="36"/>
      <c r="BSF178" s="36"/>
      <c r="BSG178" s="36"/>
      <c r="BSH178" s="36"/>
      <c r="BSI178" s="36"/>
      <c r="BSJ178" s="36"/>
      <c r="BSK178" s="36"/>
      <c r="BSL178" s="36"/>
      <c r="BSM178" s="36"/>
      <c r="BSN178" s="36"/>
      <c r="BSO178" s="36"/>
      <c r="BSP178" s="36"/>
      <c r="BSQ178" s="36"/>
      <c r="BSR178" s="36"/>
      <c r="BSS178" s="36"/>
      <c r="BST178" s="36"/>
      <c r="BSU178" s="36"/>
      <c r="BSV178" s="36"/>
      <c r="BSW178" s="36"/>
      <c r="BSX178" s="36"/>
      <c r="BSY178" s="36"/>
      <c r="BSZ178" s="36"/>
      <c r="BTA178" s="36"/>
      <c r="BTB178" s="36"/>
      <c r="BTC178" s="36"/>
      <c r="BTD178" s="36"/>
      <c r="BTE178" s="36"/>
      <c r="BTF178" s="36"/>
      <c r="BTG178" s="36"/>
      <c r="BTH178" s="36"/>
      <c r="BTI178" s="36"/>
      <c r="BTJ178" s="36"/>
      <c r="BTK178" s="36"/>
      <c r="BTL178" s="36"/>
      <c r="BTM178" s="36"/>
      <c r="BTN178" s="36"/>
      <c r="BTO178" s="36"/>
      <c r="BTP178" s="36"/>
      <c r="BTQ178" s="36"/>
      <c r="BTR178" s="36"/>
      <c r="BTS178" s="36"/>
      <c r="BTT178" s="36"/>
      <c r="BTU178" s="36"/>
      <c r="BTV178" s="36"/>
      <c r="BTW178" s="36"/>
      <c r="BTX178" s="36"/>
      <c r="BTY178" s="36"/>
      <c r="BTZ178" s="36"/>
      <c r="BUA178" s="36"/>
      <c r="BUB178" s="36"/>
      <c r="BUC178" s="36"/>
      <c r="BUD178" s="36"/>
      <c r="BUE178" s="36"/>
      <c r="BUF178" s="36"/>
      <c r="BUG178" s="36"/>
      <c r="BUH178" s="36"/>
      <c r="BUI178" s="36"/>
      <c r="BUJ178" s="36"/>
      <c r="BUK178" s="36"/>
      <c r="BUL178" s="36"/>
      <c r="BUM178" s="36"/>
      <c r="BUN178" s="36"/>
      <c r="BUO178" s="36"/>
      <c r="BUP178" s="36"/>
      <c r="BUQ178" s="36"/>
      <c r="BUR178" s="36"/>
      <c r="BUS178" s="36"/>
      <c r="BUT178" s="36"/>
      <c r="BUU178" s="36"/>
      <c r="BUV178" s="36"/>
      <c r="BUW178" s="36"/>
      <c r="BUX178" s="36"/>
      <c r="BUY178" s="36"/>
      <c r="BUZ178" s="36"/>
      <c r="BVA178" s="36"/>
      <c r="BVB178" s="36"/>
      <c r="BVC178" s="36"/>
      <c r="BVD178" s="36"/>
      <c r="BVE178" s="36"/>
      <c r="BVF178" s="36"/>
      <c r="BVG178" s="36"/>
      <c r="BVH178" s="36"/>
      <c r="BVI178" s="36"/>
      <c r="BVJ178" s="36"/>
      <c r="BVK178" s="36"/>
      <c r="BVL178" s="36"/>
      <c r="BVM178" s="36"/>
      <c r="BVN178" s="36"/>
      <c r="BVO178" s="36"/>
      <c r="BVP178" s="36"/>
      <c r="BVQ178" s="36"/>
      <c r="BVR178" s="36"/>
      <c r="BVS178" s="36"/>
      <c r="BVT178" s="36"/>
      <c r="BVU178" s="36"/>
      <c r="BVV178" s="36"/>
      <c r="BVW178" s="36"/>
      <c r="BVX178" s="36"/>
      <c r="BVY178" s="36"/>
      <c r="BVZ178" s="36"/>
      <c r="BWA178" s="36"/>
      <c r="BWB178" s="36"/>
      <c r="BWC178" s="36"/>
      <c r="BWD178" s="36"/>
      <c r="BWE178" s="36"/>
      <c r="BWF178" s="36"/>
      <c r="BWG178" s="36"/>
      <c r="BWH178" s="36"/>
      <c r="BWI178" s="36"/>
      <c r="BWJ178" s="36"/>
      <c r="BWK178" s="36"/>
      <c r="BWL178" s="36"/>
      <c r="BWM178" s="36"/>
      <c r="BWN178" s="36"/>
      <c r="BWO178" s="36"/>
      <c r="BWP178" s="36"/>
      <c r="BWQ178" s="36"/>
      <c r="BWR178" s="36"/>
      <c r="BWS178" s="36"/>
      <c r="BWT178" s="36"/>
      <c r="BWU178" s="36"/>
      <c r="BWV178" s="36"/>
      <c r="BWW178" s="36"/>
      <c r="BWX178" s="36"/>
      <c r="BWY178" s="36"/>
      <c r="BWZ178" s="36"/>
      <c r="BXA178" s="36"/>
      <c r="BXB178" s="36"/>
      <c r="BXC178" s="36"/>
      <c r="BXD178" s="36"/>
      <c r="BXE178" s="36"/>
      <c r="BXF178" s="36"/>
      <c r="BXG178" s="36"/>
      <c r="BXH178" s="36"/>
      <c r="BXI178" s="36"/>
      <c r="BXJ178" s="36"/>
      <c r="BXK178" s="36"/>
      <c r="BXL178" s="36"/>
      <c r="BXM178" s="36"/>
      <c r="BXN178" s="36"/>
      <c r="BXO178" s="36"/>
      <c r="BXP178" s="36"/>
      <c r="BXQ178" s="36"/>
      <c r="BXR178" s="36"/>
      <c r="BXS178" s="36"/>
      <c r="BXT178" s="36"/>
      <c r="BXU178" s="36"/>
      <c r="BXV178" s="36"/>
      <c r="BXW178" s="36"/>
      <c r="BXX178" s="36"/>
      <c r="BXY178" s="36"/>
      <c r="BXZ178" s="36"/>
      <c r="BYA178" s="36"/>
      <c r="BYB178" s="36"/>
      <c r="BYC178" s="36"/>
      <c r="BYD178" s="36"/>
      <c r="BYE178" s="36"/>
      <c r="BYF178" s="36"/>
      <c r="BYG178" s="36"/>
      <c r="BYH178" s="36"/>
      <c r="BYI178" s="36"/>
      <c r="BYJ178" s="36"/>
      <c r="BYK178" s="36"/>
      <c r="BYL178" s="36"/>
      <c r="BYM178" s="36"/>
      <c r="BYN178" s="36"/>
      <c r="BYO178" s="36"/>
      <c r="BYP178" s="36"/>
      <c r="BYQ178" s="36"/>
      <c r="BYR178" s="36"/>
      <c r="BYS178" s="36"/>
      <c r="BYT178" s="36"/>
      <c r="BYU178" s="36"/>
      <c r="BYV178" s="36"/>
      <c r="BYW178" s="36"/>
      <c r="BYX178" s="36"/>
      <c r="BYY178" s="36"/>
      <c r="BYZ178" s="36"/>
      <c r="BZA178" s="36"/>
      <c r="BZB178" s="36"/>
      <c r="BZC178" s="36"/>
      <c r="BZD178" s="36"/>
      <c r="BZE178" s="36"/>
      <c r="BZF178" s="36"/>
      <c r="BZG178" s="36"/>
      <c r="BZH178" s="36"/>
      <c r="BZI178" s="36"/>
      <c r="BZJ178" s="36"/>
      <c r="BZK178" s="36"/>
      <c r="BZL178" s="36"/>
      <c r="BZM178" s="36"/>
      <c r="BZN178" s="36"/>
      <c r="BZO178" s="36"/>
      <c r="BZP178" s="36"/>
      <c r="BZQ178" s="36"/>
      <c r="BZR178" s="36"/>
      <c r="BZS178" s="36"/>
      <c r="BZT178" s="36"/>
      <c r="BZU178" s="36"/>
      <c r="BZV178" s="36"/>
      <c r="BZW178" s="36"/>
      <c r="BZX178" s="36"/>
      <c r="BZY178" s="36"/>
      <c r="BZZ178" s="36"/>
      <c r="CAA178" s="36"/>
      <c r="CAB178" s="36"/>
      <c r="CAC178" s="36"/>
      <c r="CAD178" s="36"/>
      <c r="CAE178" s="36"/>
      <c r="CAF178" s="36"/>
      <c r="CAG178" s="36"/>
      <c r="CAH178" s="36"/>
      <c r="CAI178" s="36"/>
      <c r="CAJ178" s="36"/>
      <c r="CAK178" s="36"/>
      <c r="CAL178" s="36"/>
      <c r="CAM178" s="36"/>
      <c r="CAN178" s="36"/>
      <c r="CAO178" s="36"/>
      <c r="CAP178" s="36"/>
      <c r="CAQ178" s="36"/>
      <c r="CAR178" s="36"/>
      <c r="CAS178" s="36"/>
      <c r="CAT178" s="36"/>
      <c r="CAU178" s="36"/>
      <c r="CAV178" s="36"/>
      <c r="CAW178" s="36"/>
      <c r="CAX178" s="36"/>
      <c r="CAY178" s="36"/>
      <c r="CAZ178" s="36"/>
      <c r="CBA178" s="36"/>
      <c r="CBB178" s="36"/>
      <c r="CBC178" s="36"/>
      <c r="CBD178" s="36"/>
      <c r="CBE178" s="36"/>
      <c r="CBF178" s="36"/>
      <c r="CBG178" s="36"/>
      <c r="CBH178" s="36"/>
      <c r="CBI178" s="36"/>
      <c r="CBJ178" s="36"/>
      <c r="CBK178" s="36"/>
      <c r="CBL178" s="36"/>
      <c r="CBM178" s="36"/>
      <c r="CBN178" s="36"/>
      <c r="CBO178" s="36"/>
      <c r="CBP178" s="36"/>
      <c r="CBQ178" s="36"/>
      <c r="CBR178" s="36"/>
      <c r="CBS178" s="36"/>
      <c r="CBT178" s="36"/>
      <c r="CBU178" s="36"/>
      <c r="CBV178" s="36"/>
      <c r="CBW178" s="36"/>
      <c r="CBX178" s="36"/>
      <c r="CBY178" s="36"/>
      <c r="CBZ178" s="36"/>
      <c r="CCA178" s="36"/>
      <c r="CCB178" s="36"/>
      <c r="CCC178" s="36"/>
      <c r="CCD178" s="36"/>
      <c r="CCE178" s="36"/>
      <c r="CCF178" s="36"/>
      <c r="CCG178" s="36"/>
      <c r="CCH178" s="36"/>
      <c r="CCI178" s="36"/>
      <c r="CCJ178" s="36"/>
      <c r="CCK178" s="36"/>
      <c r="CCL178" s="36"/>
      <c r="CCM178" s="36"/>
      <c r="CCN178" s="36"/>
      <c r="CCO178" s="36"/>
      <c r="CCP178" s="36"/>
      <c r="CCQ178" s="36"/>
      <c r="CCR178" s="36"/>
      <c r="CCS178" s="36"/>
      <c r="CCT178" s="36"/>
      <c r="CCU178" s="36"/>
      <c r="CCV178" s="36"/>
      <c r="CCW178" s="36"/>
      <c r="CCX178" s="36"/>
      <c r="CCY178" s="36"/>
      <c r="CCZ178" s="36"/>
      <c r="CDA178" s="36"/>
      <c r="CDB178" s="36"/>
      <c r="CDC178" s="36"/>
      <c r="CDD178" s="36"/>
      <c r="CDE178" s="36"/>
      <c r="CDF178" s="36"/>
      <c r="CDG178" s="36"/>
      <c r="CDH178" s="36"/>
      <c r="CDI178" s="36"/>
      <c r="CDJ178" s="36"/>
      <c r="CDK178" s="36"/>
      <c r="CDL178" s="36"/>
      <c r="CDM178" s="36"/>
      <c r="CDN178" s="36"/>
      <c r="CDO178" s="36"/>
      <c r="CDP178" s="36"/>
      <c r="CDQ178" s="36"/>
      <c r="CDR178" s="36"/>
      <c r="CDS178" s="36"/>
      <c r="CDT178" s="36"/>
      <c r="CDU178" s="36"/>
      <c r="CDV178" s="36"/>
      <c r="CDW178" s="36"/>
      <c r="CDX178" s="36"/>
      <c r="CDY178" s="36"/>
      <c r="CDZ178" s="36"/>
      <c r="CEA178" s="36"/>
      <c r="CEB178" s="36"/>
      <c r="CEC178" s="36"/>
      <c r="CED178" s="36"/>
      <c r="CEE178" s="36"/>
      <c r="CEF178" s="36"/>
      <c r="CEG178" s="36"/>
      <c r="CEH178" s="36"/>
      <c r="CEI178" s="36"/>
      <c r="CEJ178" s="36"/>
      <c r="CEK178" s="36"/>
      <c r="CEL178" s="36"/>
      <c r="CEM178" s="36"/>
      <c r="CEN178" s="36"/>
      <c r="CEO178" s="36"/>
      <c r="CEP178" s="36"/>
      <c r="CEQ178" s="36"/>
      <c r="CER178" s="36"/>
      <c r="CES178" s="36"/>
      <c r="CET178" s="36"/>
      <c r="CEU178" s="36"/>
      <c r="CEV178" s="36"/>
      <c r="CEW178" s="36"/>
      <c r="CEX178" s="36"/>
      <c r="CEY178" s="36"/>
      <c r="CEZ178" s="36"/>
      <c r="CFA178" s="36"/>
      <c r="CFB178" s="36"/>
      <c r="CFC178" s="36"/>
      <c r="CFD178" s="36"/>
      <c r="CFE178" s="36"/>
      <c r="CFF178" s="36"/>
      <c r="CFG178" s="36"/>
      <c r="CFH178" s="36"/>
      <c r="CFI178" s="36"/>
      <c r="CFJ178" s="36"/>
      <c r="CFK178" s="36"/>
      <c r="CFL178" s="36"/>
      <c r="CFM178" s="36"/>
      <c r="CFN178" s="36"/>
      <c r="CFO178" s="36"/>
      <c r="CFP178" s="36"/>
      <c r="CFQ178" s="36"/>
      <c r="CFR178" s="36"/>
      <c r="CFS178" s="36"/>
      <c r="CFT178" s="36"/>
      <c r="CFU178" s="36"/>
      <c r="CFV178" s="36"/>
      <c r="CFW178" s="36"/>
      <c r="CFX178" s="36"/>
      <c r="CFY178" s="36"/>
      <c r="CFZ178" s="36"/>
      <c r="CGA178" s="36"/>
      <c r="CGB178" s="36"/>
      <c r="CGC178" s="36"/>
      <c r="CGD178" s="36"/>
      <c r="CGE178" s="36"/>
      <c r="CGF178" s="36"/>
      <c r="CGG178" s="36"/>
      <c r="CGH178" s="36"/>
      <c r="CGI178" s="36"/>
      <c r="CGJ178" s="36"/>
      <c r="CGK178" s="36"/>
      <c r="CGL178" s="36"/>
      <c r="CGM178" s="36"/>
      <c r="CGN178" s="36"/>
      <c r="CGO178" s="36"/>
      <c r="CGP178" s="36"/>
      <c r="CGQ178" s="36"/>
      <c r="CGR178" s="36"/>
      <c r="CGS178" s="36"/>
      <c r="CGT178" s="36"/>
      <c r="CGU178" s="36"/>
      <c r="CGV178" s="36"/>
      <c r="CGW178" s="36"/>
      <c r="CGX178" s="36"/>
      <c r="CGY178" s="36"/>
      <c r="CGZ178" s="36"/>
      <c r="CHA178" s="36"/>
      <c r="CHB178" s="36"/>
      <c r="CHC178" s="36"/>
      <c r="CHD178" s="36"/>
      <c r="CHE178" s="36"/>
      <c r="CHF178" s="36"/>
      <c r="CHG178" s="36"/>
      <c r="CHH178" s="36"/>
      <c r="CHI178" s="36"/>
      <c r="CHJ178" s="36"/>
      <c r="CHK178" s="36"/>
      <c r="CHL178" s="36"/>
      <c r="CHM178" s="36"/>
      <c r="CHN178" s="36"/>
      <c r="CHO178" s="36"/>
      <c r="CHP178" s="36"/>
      <c r="CHQ178" s="36"/>
      <c r="CHR178" s="36"/>
      <c r="CHS178" s="36"/>
      <c r="CHT178" s="36"/>
      <c r="CHU178" s="36"/>
      <c r="CHV178" s="36"/>
      <c r="CHW178" s="36"/>
      <c r="CHX178" s="36"/>
      <c r="CHY178" s="36"/>
      <c r="CHZ178" s="36"/>
      <c r="CIA178" s="36"/>
      <c r="CIB178" s="36"/>
      <c r="CIC178" s="36"/>
      <c r="CID178" s="36"/>
      <c r="CIE178" s="36"/>
      <c r="CIF178" s="36"/>
      <c r="CIG178" s="36"/>
      <c r="CIH178" s="36"/>
      <c r="CII178" s="36"/>
      <c r="CIJ178" s="36"/>
      <c r="CIK178" s="36"/>
      <c r="CIL178" s="36"/>
      <c r="CIM178" s="36"/>
      <c r="CIN178" s="36"/>
      <c r="CIO178" s="36"/>
      <c r="CIP178" s="36"/>
      <c r="CIQ178" s="36"/>
      <c r="CIR178" s="36"/>
      <c r="CIS178" s="36"/>
      <c r="CIT178" s="36"/>
      <c r="CIU178" s="36"/>
      <c r="CIV178" s="36"/>
      <c r="CIW178" s="36"/>
      <c r="CIX178" s="36"/>
      <c r="CIY178" s="36"/>
      <c r="CIZ178" s="36"/>
      <c r="CJA178" s="36"/>
      <c r="CJB178" s="36"/>
      <c r="CJC178" s="36"/>
      <c r="CJD178" s="36"/>
      <c r="CJE178" s="36"/>
      <c r="CJF178" s="36"/>
      <c r="CJG178" s="36"/>
      <c r="CJH178" s="36"/>
      <c r="CJI178" s="36"/>
      <c r="CJJ178" s="36"/>
      <c r="CJK178" s="36"/>
      <c r="CJL178" s="36"/>
      <c r="CJM178" s="36"/>
      <c r="CJN178" s="36"/>
      <c r="CJO178" s="36"/>
      <c r="CJP178" s="36"/>
      <c r="CJQ178" s="36"/>
      <c r="CJR178" s="36"/>
      <c r="CJS178" s="36"/>
      <c r="CJT178" s="36"/>
      <c r="CJU178" s="36"/>
      <c r="CJV178" s="36"/>
      <c r="CJW178" s="36"/>
      <c r="CJX178" s="36"/>
      <c r="CJY178" s="36"/>
      <c r="CJZ178" s="36"/>
      <c r="CKA178" s="36"/>
      <c r="CKB178" s="36"/>
      <c r="CKC178" s="36"/>
      <c r="CKD178" s="36"/>
      <c r="CKE178" s="36"/>
      <c r="CKF178" s="36"/>
      <c r="CKG178" s="36"/>
      <c r="CKH178" s="36"/>
      <c r="CKI178" s="36"/>
      <c r="CKJ178" s="36"/>
      <c r="CKK178" s="36"/>
      <c r="CKL178" s="36"/>
      <c r="CKM178" s="36"/>
      <c r="CKN178" s="36"/>
      <c r="CKO178" s="36"/>
      <c r="CKP178" s="36"/>
      <c r="CKQ178" s="36"/>
      <c r="CKR178" s="36"/>
      <c r="CKS178" s="36"/>
      <c r="CKT178" s="36"/>
      <c r="CKU178" s="36"/>
      <c r="CKV178" s="36"/>
      <c r="CKW178" s="36"/>
      <c r="CKX178" s="36"/>
      <c r="CKY178" s="36"/>
      <c r="CKZ178" s="36"/>
      <c r="CLA178" s="36"/>
      <c r="CLB178" s="36"/>
      <c r="CLC178" s="36"/>
      <c r="CLD178" s="36"/>
      <c r="CLE178" s="36"/>
      <c r="CLF178" s="36"/>
      <c r="CLG178" s="36"/>
      <c r="CLH178" s="36"/>
      <c r="CLI178" s="36"/>
      <c r="CLJ178" s="36"/>
      <c r="CLK178" s="36"/>
      <c r="CLL178" s="36"/>
      <c r="CLM178" s="36"/>
      <c r="CLN178" s="36"/>
      <c r="CLO178" s="36"/>
      <c r="CLP178" s="36"/>
      <c r="CLQ178" s="36"/>
      <c r="CLR178" s="36"/>
      <c r="CLS178" s="36"/>
      <c r="CLT178" s="36"/>
      <c r="CLU178" s="36"/>
      <c r="CLV178" s="36"/>
      <c r="CLW178" s="36"/>
      <c r="CLX178" s="36"/>
      <c r="CLY178" s="36"/>
      <c r="CLZ178" s="36"/>
      <c r="CMA178" s="36"/>
      <c r="CMB178" s="36"/>
      <c r="CMC178" s="36"/>
      <c r="CMD178" s="36"/>
      <c r="CME178" s="36"/>
      <c r="CMF178" s="36"/>
      <c r="CMG178" s="36"/>
      <c r="CMH178" s="36"/>
      <c r="CMI178" s="36"/>
      <c r="CMJ178" s="36"/>
      <c r="CMK178" s="36"/>
      <c r="CML178" s="36"/>
      <c r="CMM178" s="36"/>
      <c r="CMN178" s="36"/>
      <c r="CMO178" s="36"/>
      <c r="CMP178" s="36"/>
      <c r="CMQ178" s="36"/>
      <c r="CMR178" s="36"/>
      <c r="CMS178" s="36"/>
      <c r="CMT178" s="36"/>
      <c r="CMU178" s="36"/>
      <c r="CMV178" s="36"/>
      <c r="CMW178" s="36"/>
      <c r="CMX178" s="36"/>
      <c r="CMY178" s="36"/>
      <c r="CMZ178" s="36"/>
      <c r="CNA178" s="36"/>
      <c r="CNB178" s="36"/>
      <c r="CNC178" s="36"/>
      <c r="CND178" s="36"/>
      <c r="CNE178" s="36"/>
      <c r="CNF178" s="36"/>
      <c r="CNG178" s="36"/>
      <c r="CNH178" s="36"/>
      <c r="CNI178" s="36"/>
      <c r="CNJ178" s="36"/>
      <c r="CNK178" s="36"/>
      <c r="CNL178" s="36"/>
      <c r="CNM178" s="36"/>
      <c r="CNN178" s="36"/>
      <c r="CNO178" s="36"/>
      <c r="CNP178" s="36"/>
      <c r="CNQ178" s="36"/>
      <c r="CNR178" s="36"/>
      <c r="CNS178" s="36"/>
      <c r="CNT178" s="36"/>
      <c r="CNU178" s="36"/>
      <c r="CNV178" s="36"/>
      <c r="CNW178" s="36"/>
      <c r="CNX178" s="36"/>
      <c r="CNY178" s="36"/>
      <c r="CNZ178" s="36"/>
      <c r="COA178" s="36"/>
      <c r="COB178" s="36"/>
      <c r="COC178" s="36"/>
      <c r="COD178" s="36"/>
      <c r="COE178" s="36"/>
      <c r="COF178" s="36"/>
      <c r="COG178" s="36"/>
      <c r="COH178" s="36"/>
      <c r="COI178" s="36"/>
      <c r="COJ178" s="36"/>
      <c r="COK178" s="36"/>
      <c r="COL178" s="36"/>
      <c r="COM178" s="36"/>
      <c r="CON178" s="36"/>
      <c r="COO178" s="36"/>
      <c r="COP178" s="36"/>
      <c r="COQ178" s="36"/>
      <c r="COR178" s="36"/>
      <c r="COS178" s="36"/>
      <c r="COT178" s="36"/>
      <c r="COU178" s="36"/>
      <c r="COV178" s="36"/>
      <c r="COW178" s="36"/>
      <c r="COX178" s="36"/>
      <c r="COY178" s="36"/>
      <c r="COZ178" s="36"/>
      <c r="CPA178" s="36"/>
      <c r="CPB178" s="36"/>
      <c r="CPC178" s="36"/>
      <c r="CPD178" s="36"/>
      <c r="CPE178" s="36"/>
      <c r="CPF178" s="36"/>
      <c r="CPG178" s="36"/>
      <c r="CPH178" s="36"/>
      <c r="CPI178" s="36"/>
      <c r="CPJ178" s="36"/>
      <c r="CPK178" s="36"/>
      <c r="CPL178" s="36"/>
      <c r="CPM178" s="36"/>
      <c r="CPN178" s="36"/>
      <c r="CPO178" s="36"/>
      <c r="CPP178" s="36"/>
      <c r="CPQ178" s="36"/>
      <c r="CPR178" s="36"/>
      <c r="CPS178" s="36"/>
      <c r="CPT178" s="36"/>
      <c r="CPU178" s="36"/>
      <c r="CPV178" s="36"/>
      <c r="CPW178" s="36"/>
      <c r="CPX178" s="36"/>
      <c r="CPY178" s="36"/>
      <c r="CPZ178" s="36"/>
      <c r="CQA178" s="36"/>
      <c r="CQB178" s="36"/>
      <c r="CQC178" s="36"/>
      <c r="CQD178" s="36"/>
      <c r="CQE178" s="36"/>
      <c r="CQF178" s="36"/>
      <c r="CQG178" s="36"/>
      <c r="CQH178" s="36"/>
      <c r="CQI178" s="36"/>
      <c r="CQJ178" s="36"/>
      <c r="CQK178" s="36"/>
      <c r="CQL178" s="36"/>
      <c r="CQM178" s="36"/>
      <c r="CQN178" s="36"/>
      <c r="CQO178" s="36"/>
      <c r="CQP178" s="36"/>
      <c r="CQQ178" s="36"/>
      <c r="CQR178" s="36"/>
      <c r="CQS178" s="36"/>
      <c r="CQT178" s="36"/>
      <c r="CQU178" s="36"/>
      <c r="CQV178" s="36"/>
      <c r="CQW178" s="36"/>
      <c r="CQX178" s="36"/>
      <c r="CQY178" s="36"/>
      <c r="CQZ178" s="36"/>
      <c r="CRA178" s="36"/>
      <c r="CRB178" s="36"/>
      <c r="CRC178" s="36"/>
      <c r="CRD178" s="36"/>
      <c r="CRE178" s="36"/>
      <c r="CRF178" s="36"/>
      <c r="CRG178" s="36"/>
      <c r="CRH178" s="36"/>
      <c r="CRI178" s="36"/>
      <c r="CRJ178" s="36"/>
      <c r="CRK178" s="36"/>
      <c r="CRL178" s="36"/>
      <c r="CRM178" s="36"/>
      <c r="CRN178" s="36"/>
      <c r="CRO178" s="36"/>
      <c r="CRP178" s="36"/>
      <c r="CRQ178" s="36"/>
      <c r="CRR178" s="36"/>
      <c r="CRS178" s="36"/>
      <c r="CRT178" s="36"/>
      <c r="CRU178" s="36"/>
      <c r="CRV178" s="36"/>
      <c r="CRW178" s="36"/>
      <c r="CRX178" s="36"/>
      <c r="CRY178" s="36"/>
      <c r="CRZ178" s="36"/>
      <c r="CSA178" s="36"/>
      <c r="CSB178" s="36"/>
      <c r="CSC178" s="36"/>
      <c r="CSD178" s="36"/>
      <c r="CSE178" s="36"/>
      <c r="CSF178" s="36"/>
      <c r="CSG178" s="36"/>
      <c r="CSH178" s="36"/>
      <c r="CSI178" s="36"/>
      <c r="CSJ178" s="36"/>
      <c r="CSK178" s="36"/>
      <c r="CSL178" s="36"/>
      <c r="CSM178" s="36"/>
      <c r="CSN178" s="36"/>
      <c r="CSO178" s="36"/>
      <c r="CSP178" s="36"/>
      <c r="CSQ178" s="36"/>
      <c r="CSR178" s="36"/>
      <c r="CSS178" s="36"/>
      <c r="CST178" s="36"/>
      <c r="CSU178" s="36"/>
      <c r="CSV178" s="36"/>
      <c r="CSW178" s="36"/>
      <c r="CSX178" s="36"/>
      <c r="CSY178" s="36"/>
      <c r="CSZ178" s="36"/>
      <c r="CTA178" s="36"/>
      <c r="CTB178" s="36"/>
      <c r="CTC178" s="36"/>
      <c r="CTD178" s="36"/>
      <c r="CTE178" s="36"/>
      <c r="CTF178" s="36"/>
      <c r="CTG178" s="36"/>
      <c r="CTH178" s="36"/>
      <c r="CTI178" s="36"/>
      <c r="CTJ178" s="36"/>
      <c r="CTK178" s="36"/>
      <c r="CTL178" s="36"/>
      <c r="CTM178" s="36"/>
      <c r="CTN178" s="36"/>
      <c r="CTO178" s="36"/>
      <c r="CTP178" s="36"/>
      <c r="CTQ178" s="36"/>
      <c r="CTR178" s="36"/>
      <c r="CTS178" s="36"/>
      <c r="CTT178" s="36"/>
      <c r="CTU178" s="36"/>
      <c r="CTV178" s="36"/>
      <c r="CTW178" s="36"/>
      <c r="CTX178" s="36"/>
      <c r="CTY178" s="36"/>
      <c r="CTZ178" s="36"/>
      <c r="CUA178" s="36"/>
      <c r="CUB178" s="36"/>
      <c r="CUC178" s="36"/>
      <c r="CUD178" s="36"/>
      <c r="CUE178" s="36"/>
      <c r="CUF178" s="36"/>
      <c r="CUG178" s="36"/>
      <c r="CUH178" s="36"/>
      <c r="CUI178" s="36"/>
      <c r="CUJ178" s="36"/>
      <c r="CUK178" s="36"/>
      <c r="CUL178" s="36"/>
      <c r="CUM178" s="36"/>
      <c r="CUN178" s="36"/>
      <c r="CUO178" s="36"/>
      <c r="CUP178" s="36"/>
      <c r="CUQ178" s="36"/>
      <c r="CUR178" s="36"/>
      <c r="CUS178" s="36"/>
      <c r="CUT178" s="36"/>
      <c r="CUU178" s="36"/>
      <c r="CUV178" s="36"/>
      <c r="CUW178" s="36"/>
      <c r="CUX178" s="36"/>
      <c r="CUY178" s="36"/>
      <c r="CUZ178" s="36"/>
      <c r="CVA178" s="36"/>
      <c r="CVB178" s="36"/>
      <c r="CVC178" s="36"/>
      <c r="CVD178" s="36"/>
      <c r="CVE178" s="36"/>
      <c r="CVF178" s="36"/>
      <c r="CVG178" s="36"/>
      <c r="CVH178" s="36"/>
      <c r="CVI178" s="36"/>
      <c r="CVJ178" s="36"/>
      <c r="CVK178" s="36"/>
      <c r="CVL178" s="36"/>
      <c r="CVM178" s="36"/>
      <c r="CVN178" s="36"/>
      <c r="CVO178" s="36"/>
      <c r="CVP178" s="36"/>
      <c r="CVQ178" s="36"/>
      <c r="CVR178" s="36"/>
      <c r="CVS178" s="36"/>
      <c r="CVT178" s="36"/>
      <c r="CVU178" s="36"/>
      <c r="CVV178" s="36"/>
      <c r="CVW178" s="36"/>
      <c r="CVX178" s="36"/>
      <c r="CVY178" s="36"/>
      <c r="CVZ178" s="36"/>
      <c r="CWA178" s="36"/>
      <c r="CWB178" s="36"/>
      <c r="CWC178" s="36"/>
      <c r="CWD178" s="36"/>
      <c r="CWE178" s="36"/>
      <c r="CWF178" s="36"/>
      <c r="CWG178" s="36"/>
      <c r="CWH178" s="36"/>
      <c r="CWI178" s="36"/>
      <c r="CWJ178" s="36"/>
      <c r="CWK178" s="36"/>
      <c r="CWL178" s="36"/>
      <c r="CWM178" s="36"/>
      <c r="CWN178" s="36"/>
      <c r="CWO178" s="36"/>
      <c r="CWP178" s="36"/>
      <c r="CWQ178" s="36"/>
      <c r="CWR178" s="36"/>
      <c r="CWS178" s="36"/>
      <c r="CWT178" s="36"/>
      <c r="CWU178" s="36"/>
      <c r="CWV178" s="36"/>
      <c r="CWW178" s="36"/>
      <c r="CWX178" s="36"/>
      <c r="CWY178" s="36"/>
      <c r="CWZ178" s="36"/>
      <c r="CXA178" s="36"/>
      <c r="CXB178" s="36"/>
      <c r="CXC178" s="36"/>
      <c r="CXD178" s="36"/>
      <c r="CXE178" s="36"/>
      <c r="CXF178" s="36"/>
      <c r="CXG178" s="36"/>
      <c r="CXH178" s="36"/>
      <c r="CXI178" s="36"/>
      <c r="CXJ178" s="36"/>
      <c r="CXK178" s="36"/>
      <c r="CXL178" s="36"/>
      <c r="CXM178" s="36"/>
      <c r="CXN178" s="36"/>
      <c r="CXO178" s="36"/>
      <c r="CXP178" s="36"/>
      <c r="CXQ178" s="36"/>
      <c r="CXR178" s="36"/>
      <c r="CXS178" s="36"/>
      <c r="CXT178" s="36"/>
      <c r="CXU178" s="36"/>
      <c r="CXV178" s="36"/>
      <c r="CXW178" s="36"/>
      <c r="CXX178" s="36"/>
      <c r="CXY178" s="36"/>
      <c r="CXZ178" s="36"/>
      <c r="CYA178" s="36"/>
      <c r="CYB178" s="36"/>
      <c r="CYC178" s="36"/>
      <c r="CYD178" s="36"/>
      <c r="CYE178" s="36"/>
      <c r="CYF178" s="36"/>
      <c r="CYG178" s="36"/>
      <c r="CYH178" s="36"/>
      <c r="CYI178" s="36"/>
      <c r="CYJ178" s="36"/>
      <c r="CYK178" s="36"/>
      <c r="CYL178" s="36"/>
      <c r="CYM178" s="36"/>
      <c r="CYN178" s="36"/>
      <c r="CYO178" s="36"/>
      <c r="CYP178" s="36"/>
      <c r="CYQ178" s="36"/>
      <c r="CYR178" s="36"/>
      <c r="CYS178" s="36"/>
      <c r="CYT178" s="36"/>
      <c r="CYU178" s="36"/>
      <c r="CYV178" s="36"/>
      <c r="CYW178" s="36"/>
      <c r="CYX178" s="36"/>
      <c r="CYY178" s="36"/>
      <c r="CYZ178" s="36"/>
      <c r="CZA178" s="36"/>
      <c r="CZB178" s="36"/>
      <c r="CZC178" s="36"/>
      <c r="CZD178" s="36"/>
      <c r="CZE178" s="36"/>
      <c r="CZF178" s="36"/>
      <c r="CZG178" s="36"/>
      <c r="CZH178" s="36"/>
      <c r="CZI178" s="36"/>
      <c r="CZJ178" s="36"/>
      <c r="CZK178" s="36"/>
      <c r="CZL178" s="36"/>
      <c r="CZM178" s="36"/>
      <c r="CZN178" s="36"/>
      <c r="CZO178" s="36"/>
      <c r="CZP178" s="36"/>
      <c r="CZQ178" s="36"/>
      <c r="CZR178" s="36"/>
      <c r="CZS178" s="36"/>
      <c r="CZT178" s="36"/>
      <c r="CZU178" s="36"/>
      <c r="CZV178" s="36"/>
      <c r="CZW178" s="36"/>
      <c r="CZX178" s="36"/>
      <c r="CZY178" s="36"/>
      <c r="CZZ178" s="36"/>
      <c r="DAA178" s="36"/>
      <c r="DAB178" s="36"/>
      <c r="DAC178" s="36"/>
      <c r="DAD178" s="36"/>
      <c r="DAE178" s="36"/>
      <c r="DAF178" s="36"/>
      <c r="DAG178" s="36"/>
      <c r="DAH178" s="36"/>
      <c r="DAI178" s="36"/>
      <c r="DAJ178" s="36"/>
      <c r="DAK178" s="36"/>
      <c r="DAL178" s="36"/>
      <c r="DAM178" s="36"/>
      <c r="DAN178" s="36"/>
      <c r="DAO178" s="36"/>
      <c r="DAP178" s="36"/>
      <c r="DAQ178" s="36"/>
      <c r="DAR178" s="36"/>
      <c r="DAS178" s="36"/>
      <c r="DAT178" s="36"/>
      <c r="DAU178" s="36"/>
      <c r="DAV178" s="36"/>
      <c r="DAW178" s="36"/>
      <c r="DAX178" s="36"/>
      <c r="DAY178" s="36"/>
      <c r="DAZ178" s="36"/>
      <c r="DBA178" s="36"/>
      <c r="DBB178" s="36"/>
      <c r="DBC178" s="36"/>
      <c r="DBD178" s="36"/>
      <c r="DBE178" s="36"/>
      <c r="DBF178" s="36"/>
      <c r="DBG178" s="36"/>
      <c r="DBH178" s="36"/>
      <c r="DBI178" s="36"/>
      <c r="DBJ178" s="36"/>
      <c r="DBK178" s="36"/>
      <c r="DBL178" s="36"/>
      <c r="DBM178" s="36"/>
      <c r="DBN178" s="36"/>
      <c r="DBO178" s="36"/>
      <c r="DBP178" s="36"/>
      <c r="DBQ178" s="36"/>
      <c r="DBR178" s="36"/>
      <c r="DBS178" s="36"/>
      <c r="DBT178" s="36"/>
      <c r="DBU178" s="36"/>
      <c r="DBV178" s="36"/>
      <c r="DBW178" s="36"/>
      <c r="DBX178" s="36"/>
      <c r="DBY178" s="36"/>
      <c r="DBZ178" s="36"/>
      <c r="DCA178" s="36"/>
      <c r="DCB178" s="36"/>
      <c r="DCC178" s="36"/>
      <c r="DCD178" s="36"/>
      <c r="DCE178" s="36"/>
      <c r="DCF178" s="36"/>
      <c r="DCG178" s="36"/>
      <c r="DCH178" s="36"/>
      <c r="DCI178" s="36"/>
      <c r="DCJ178" s="36"/>
      <c r="DCK178" s="36"/>
      <c r="DCL178" s="36"/>
      <c r="DCM178" s="36"/>
      <c r="DCN178" s="36"/>
      <c r="DCO178" s="36"/>
      <c r="DCP178" s="36"/>
      <c r="DCQ178" s="36"/>
      <c r="DCR178" s="36"/>
      <c r="DCS178" s="36"/>
      <c r="DCT178" s="36"/>
      <c r="DCU178" s="36"/>
      <c r="DCV178" s="36"/>
      <c r="DCW178" s="36"/>
      <c r="DCX178" s="36"/>
      <c r="DCY178" s="36"/>
      <c r="DCZ178" s="36"/>
      <c r="DDA178" s="36"/>
      <c r="DDB178" s="36"/>
      <c r="DDC178" s="36"/>
      <c r="DDD178" s="36"/>
      <c r="DDE178" s="36"/>
      <c r="DDF178" s="36"/>
      <c r="DDG178" s="36"/>
      <c r="DDH178" s="36"/>
      <c r="DDI178" s="36"/>
      <c r="DDJ178" s="36"/>
      <c r="DDK178" s="36"/>
      <c r="DDL178" s="36"/>
      <c r="DDM178" s="36"/>
      <c r="DDN178" s="36"/>
      <c r="DDO178" s="36"/>
      <c r="DDP178" s="36"/>
      <c r="DDQ178" s="36"/>
      <c r="DDR178" s="36"/>
      <c r="DDS178" s="36"/>
      <c r="DDT178" s="36"/>
      <c r="DDU178" s="36"/>
      <c r="DDV178" s="36"/>
      <c r="DDW178" s="36"/>
      <c r="DDX178" s="36"/>
      <c r="DDY178" s="36"/>
      <c r="DDZ178" s="36"/>
      <c r="DEA178" s="36"/>
      <c r="DEB178" s="36"/>
      <c r="DEC178" s="36"/>
      <c r="DED178" s="36"/>
      <c r="DEE178" s="36"/>
      <c r="DEF178" s="36"/>
      <c r="DEG178" s="36"/>
      <c r="DEH178" s="36"/>
      <c r="DEI178" s="36"/>
      <c r="DEJ178" s="36"/>
      <c r="DEK178" s="36"/>
      <c r="DEL178" s="36"/>
      <c r="DEM178" s="36"/>
      <c r="DEN178" s="36"/>
      <c r="DEO178" s="36"/>
      <c r="DEP178" s="36"/>
      <c r="DEQ178" s="36"/>
      <c r="DER178" s="36"/>
      <c r="DES178" s="36"/>
      <c r="DET178" s="36"/>
      <c r="DEU178" s="36"/>
      <c r="DEV178" s="36"/>
      <c r="DEW178" s="36"/>
      <c r="DEX178" s="36"/>
      <c r="DEY178" s="36"/>
      <c r="DEZ178" s="36"/>
      <c r="DFA178" s="36"/>
      <c r="DFB178" s="36"/>
      <c r="DFC178" s="36"/>
      <c r="DFD178" s="36"/>
      <c r="DFE178" s="36"/>
      <c r="DFF178" s="36"/>
      <c r="DFG178" s="36"/>
      <c r="DFH178" s="36"/>
      <c r="DFI178" s="36"/>
      <c r="DFJ178" s="36"/>
      <c r="DFK178" s="36"/>
      <c r="DFL178" s="36"/>
      <c r="DFM178" s="36"/>
      <c r="DFN178" s="36"/>
      <c r="DFO178" s="36"/>
      <c r="DFP178" s="36"/>
      <c r="DFQ178" s="36"/>
      <c r="DFR178" s="36"/>
      <c r="DFS178" s="36"/>
      <c r="DFT178" s="36"/>
      <c r="DFU178" s="36"/>
      <c r="DFV178" s="36"/>
      <c r="DFW178" s="36"/>
      <c r="DFX178" s="36"/>
      <c r="DFY178" s="36"/>
      <c r="DFZ178" s="36"/>
      <c r="DGA178" s="36"/>
      <c r="DGB178" s="36"/>
      <c r="DGC178" s="36"/>
      <c r="DGD178" s="36"/>
      <c r="DGE178" s="36"/>
      <c r="DGF178" s="36"/>
      <c r="DGG178" s="36"/>
      <c r="DGH178" s="36"/>
      <c r="DGI178" s="36"/>
      <c r="DGJ178" s="36"/>
      <c r="DGK178" s="36"/>
      <c r="DGL178" s="36"/>
      <c r="DGM178" s="36"/>
      <c r="DGN178" s="36"/>
      <c r="DGO178" s="36"/>
      <c r="DGP178" s="36"/>
      <c r="DGQ178" s="36"/>
      <c r="DGR178" s="36"/>
      <c r="DGS178" s="36"/>
      <c r="DGT178" s="36"/>
      <c r="DGU178" s="36"/>
      <c r="DGV178" s="36"/>
      <c r="DGW178" s="36"/>
      <c r="DGX178" s="36"/>
      <c r="DGY178" s="36"/>
      <c r="DGZ178" s="36"/>
      <c r="DHA178" s="36"/>
      <c r="DHB178" s="36"/>
      <c r="DHC178" s="36"/>
      <c r="DHD178" s="36"/>
      <c r="DHE178" s="36"/>
      <c r="DHF178" s="36"/>
      <c r="DHG178" s="36"/>
      <c r="DHH178" s="36"/>
      <c r="DHI178" s="36"/>
      <c r="DHJ178" s="36"/>
      <c r="DHK178" s="36"/>
      <c r="DHL178" s="36"/>
      <c r="DHM178" s="36"/>
      <c r="DHN178" s="36"/>
      <c r="DHO178" s="36"/>
      <c r="DHP178" s="36"/>
      <c r="DHQ178" s="36"/>
      <c r="DHR178" s="36"/>
      <c r="DHS178" s="36"/>
      <c r="DHT178" s="36"/>
      <c r="DHU178" s="36"/>
      <c r="DHV178" s="36"/>
      <c r="DHW178" s="36"/>
      <c r="DHX178" s="36"/>
      <c r="DHY178" s="36"/>
      <c r="DHZ178" s="36"/>
      <c r="DIA178" s="36"/>
      <c r="DIB178" s="36"/>
      <c r="DIC178" s="36"/>
      <c r="DID178" s="36"/>
      <c r="DIE178" s="36"/>
      <c r="DIF178" s="36"/>
      <c r="DIG178" s="36"/>
      <c r="DIH178" s="36"/>
      <c r="DII178" s="36"/>
      <c r="DIJ178" s="36"/>
      <c r="DIK178" s="36"/>
      <c r="DIL178" s="36"/>
      <c r="DIM178" s="36"/>
      <c r="DIN178" s="36"/>
      <c r="DIO178" s="36"/>
      <c r="DIP178" s="36"/>
      <c r="DIQ178" s="36"/>
      <c r="DIR178" s="36"/>
      <c r="DIS178" s="36"/>
      <c r="DIT178" s="36"/>
      <c r="DIU178" s="36"/>
      <c r="DIV178" s="36"/>
      <c r="DIW178" s="36"/>
      <c r="DIX178" s="36"/>
      <c r="DIY178" s="36"/>
      <c r="DIZ178" s="36"/>
      <c r="DJA178" s="36"/>
      <c r="DJB178" s="36"/>
      <c r="DJC178" s="36"/>
      <c r="DJD178" s="36"/>
      <c r="DJE178" s="36"/>
      <c r="DJF178" s="36"/>
      <c r="DJG178" s="36"/>
      <c r="DJH178" s="36"/>
      <c r="DJI178" s="36"/>
      <c r="DJJ178" s="36"/>
      <c r="DJK178" s="36"/>
      <c r="DJL178" s="36"/>
      <c r="DJM178" s="36"/>
      <c r="DJN178" s="36"/>
      <c r="DJO178" s="36"/>
      <c r="DJP178" s="36"/>
      <c r="DJQ178" s="36"/>
      <c r="DJR178" s="36"/>
      <c r="DJS178" s="36"/>
      <c r="DJT178" s="36"/>
      <c r="DJU178" s="36"/>
      <c r="DJV178" s="36"/>
      <c r="DJW178" s="36"/>
      <c r="DJX178" s="36"/>
      <c r="DJY178" s="36"/>
      <c r="DJZ178" s="36"/>
      <c r="DKA178" s="36"/>
      <c r="DKB178" s="36"/>
      <c r="DKC178" s="36"/>
      <c r="DKD178" s="36"/>
      <c r="DKE178" s="36"/>
      <c r="DKF178" s="36"/>
      <c r="DKG178" s="36"/>
      <c r="DKH178" s="36"/>
      <c r="DKI178" s="36"/>
      <c r="DKJ178" s="36"/>
      <c r="DKK178" s="36"/>
      <c r="DKL178" s="36"/>
      <c r="DKM178" s="36"/>
      <c r="DKN178" s="36"/>
      <c r="DKO178" s="36"/>
      <c r="DKP178" s="36"/>
      <c r="DKQ178" s="36"/>
      <c r="DKR178" s="36"/>
      <c r="DKS178" s="36"/>
      <c r="DKT178" s="36"/>
      <c r="DKU178" s="36"/>
      <c r="DKV178" s="36"/>
      <c r="DKW178" s="36"/>
      <c r="DKX178" s="36"/>
      <c r="DKY178" s="36"/>
      <c r="DKZ178" s="36"/>
      <c r="DLA178" s="36"/>
      <c r="DLB178" s="36"/>
      <c r="DLC178" s="36"/>
      <c r="DLD178" s="36"/>
      <c r="DLE178" s="36"/>
      <c r="DLF178" s="36"/>
      <c r="DLG178" s="36"/>
      <c r="DLH178" s="36"/>
      <c r="DLI178" s="36"/>
      <c r="DLJ178" s="36"/>
      <c r="DLK178" s="36"/>
      <c r="DLL178" s="36"/>
      <c r="DLM178" s="36"/>
      <c r="DLN178" s="36"/>
      <c r="DLO178" s="36"/>
      <c r="DLP178" s="36"/>
      <c r="DLQ178" s="36"/>
      <c r="DLR178" s="36"/>
      <c r="DLS178" s="36"/>
      <c r="DLT178" s="36"/>
      <c r="DLU178" s="36"/>
      <c r="DLV178" s="36"/>
      <c r="DLW178" s="36"/>
      <c r="DLX178" s="36"/>
      <c r="DLY178" s="36"/>
      <c r="DLZ178" s="36"/>
      <c r="DMA178" s="36"/>
      <c r="DMB178" s="36"/>
      <c r="DMC178" s="36"/>
      <c r="DMD178" s="36"/>
      <c r="DME178" s="36"/>
      <c r="DMF178" s="36"/>
      <c r="DMG178" s="36"/>
      <c r="DMH178" s="36"/>
      <c r="DMI178" s="36"/>
      <c r="DMJ178" s="36"/>
      <c r="DMK178" s="36"/>
      <c r="DML178" s="36"/>
      <c r="DMM178" s="36"/>
      <c r="DMN178" s="36"/>
      <c r="DMO178" s="36"/>
      <c r="DMP178" s="36"/>
      <c r="DMQ178" s="36"/>
      <c r="DMR178" s="36"/>
      <c r="DMS178" s="36"/>
      <c r="DMT178" s="36"/>
      <c r="DMU178" s="36"/>
      <c r="DMV178" s="36"/>
      <c r="DMW178" s="36"/>
      <c r="DMX178" s="36"/>
      <c r="DMY178" s="36"/>
      <c r="DMZ178" s="36"/>
      <c r="DNA178" s="36"/>
      <c r="DNB178" s="36"/>
      <c r="DNC178" s="36"/>
      <c r="DND178" s="36"/>
      <c r="DNE178" s="36"/>
      <c r="DNF178" s="36"/>
      <c r="DNG178" s="36"/>
      <c r="DNH178" s="36"/>
      <c r="DNI178" s="36"/>
      <c r="DNJ178" s="36"/>
      <c r="DNK178" s="36"/>
      <c r="DNL178" s="36"/>
      <c r="DNM178" s="36"/>
      <c r="DNN178" s="36"/>
      <c r="DNO178" s="36"/>
      <c r="DNP178" s="36"/>
      <c r="DNQ178" s="36"/>
      <c r="DNR178" s="36"/>
      <c r="DNS178" s="36"/>
      <c r="DNT178" s="36"/>
      <c r="DNU178" s="36"/>
      <c r="DNV178" s="36"/>
      <c r="DNW178" s="36"/>
      <c r="DNX178" s="36"/>
      <c r="DNY178" s="36"/>
      <c r="DNZ178" s="36"/>
      <c r="DOA178" s="36"/>
      <c r="DOB178" s="36"/>
      <c r="DOC178" s="36"/>
      <c r="DOD178" s="36"/>
      <c r="DOE178" s="36"/>
      <c r="DOF178" s="36"/>
      <c r="DOG178" s="36"/>
      <c r="DOH178" s="36"/>
      <c r="DOI178" s="36"/>
      <c r="DOJ178" s="36"/>
      <c r="DOK178" s="36"/>
      <c r="DOL178" s="36"/>
      <c r="DOM178" s="36"/>
      <c r="DON178" s="36"/>
      <c r="DOO178" s="36"/>
      <c r="DOP178" s="36"/>
      <c r="DOQ178" s="36"/>
      <c r="DOR178" s="36"/>
      <c r="DOS178" s="36"/>
      <c r="DOT178" s="36"/>
      <c r="DOU178" s="36"/>
      <c r="DOV178" s="36"/>
      <c r="DOW178" s="36"/>
      <c r="DOX178" s="36"/>
      <c r="DOY178" s="36"/>
      <c r="DOZ178" s="36"/>
      <c r="DPA178" s="36"/>
      <c r="DPB178" s="36"/>
      <c r="DPC178" s="36"/>
      <c r="DPD178" s="36"/>
      <c r="DPE178" s="36"/>
      <c r="DPF178" s="36"/>
      <c r="DPG178" s="36"/>
      <c r="DPH178" s="36"/>
      <c r="DPI178" s="36"/>
      <c r="DPJ178" s="36"/>
      <c r="DPK178" s="36"/>
      <c r="DPL178" s="36"/>
      <c r="DPM178" s="36"/>
      <c r="DPN178" s="36"/>
      <c r="DPO178" s="36"/>
      <c r="DPP178" s="36"/>
      <c r="DPQ178" s="36"/>
      <c r="DPR178" s="36"/>
      <c r="DPS178" s="36"/>
      <c r="DPT178" s="36"/>
      <c r="DPU178" s="36"/>
      <c r="DPV178" s="36"/>
      <c r="DPW178" s="36"/>
      <c r="DPX178" s="36"/>
      <c r="DPY178" s="36"/>
      <c r="DPZ178" s="36"/>
      <c r="DQA178" s="36"/>
      <c r="DQB178" s="36"/>
      <c r="DQC178" s="36"/>
      <c r="DQD178" s="36"/>
      <c r="DQE178" s="36"/>
      <c r="DQF178" s="36"/>
      <c r="DQG178" s="36"/>
      <c r="DQH178" s="36"/>
      <c r="DQI178" s="36"/>
      <c r="DQJ178" s="36"/>
      <c r="DQK178" s="36"/>
      <c r="DQL178" s="36"/>
      <c r="DQM178" s="36"/>
      <c r="DQN178" s="36"/>
      <c r="DQO178" s="36"/>
      <c r="DQP178" s="36"/>
      <c r="DQQ178" s="36"/>
      <c r="DQR178" s="36"/>
      <c r="DQS178" s="36"/>
      <c r="DQT178" s="36"/>
      <c r="DQU178" s="36"/>
      <c r="DQV178" s="36"/>
      <c r="DQW178" s="36"/>
      <c r="DQX178" s="36"/>
      <c r="DQY178" s="36"/>
      <c r="DQZ178" s="36"/>
      <c r="DRA178" s="36"/>
      <c r="DRB178" s="36"/>
      <c r="DRC178" s="36"/>
      <c r="DRD178" s="36"/>
      <c r="DRE178" s="36"/>
      <c r="DRF178" s="36"/>
      <c r="DRG178" s="36"/>
      <c r="DRH178" s="36"/>
      <c r="DRI178" s="36"/>
      <c r="DRJ178" s="36"/>
      <c r="DRK178" s="36"/>
      <c r="DRL178" s="36"/>
      <c r="DRM178" s="36"/>
      <c r="DRN178" s="36"/>
      <c r="DRO178" s="36"/>
      <c r="DRP178" s="36"/>
      <c r="DRQ178" s="36"/>
      <c r="DRR178" s="36"/>
      <c r="DRS178" s="36"/>
      <c r="DRT178" s="36"/>
      <c r="DRU178" s="36"/>
      <c r="DRV178" s="36"/>
      <c r="DRW178" s="36"/>
      <c r="DRX178" s="36"/>
      <c r="DRY178" s="36"/>
      <c r="DRZ178" s="36"/>
      <c r="DSA178" s="36"/>
      <c r="DSB178" s="36"/>
      <c r="DSC178" s="36"/>
      <c r="DSD178" s="36"/>
      <c r="DSE178" s="36"/>
      <c r="DSF178" s="36"/>
      <c r="DSG178" s="36"/>
      <c r="DSH178" s="36"/>
      <c r="DSI178" s="36"/>
      <c r="DSJ178" s="36"/>
      <c r="DSK178" s="36"/>
      <c r="DSL178" s="36"/>
      <c r="DSM178" s="36"/>
      <c r="DSN178" s="36"/>
      <c r="DSO178" s="36"/>
      <c r="DSP178" s="36"/>
      <c r="DSQ178" s="36"/>
      <c r="DSR178" s="36"/>
      <c r="DSS178" s="36"/>
      <c r="DST178" s="36"/>
      <c r="DSU178" s="36"/>
      <c r="DSV178" s="36"/>
      <c r="DSW178" s="36"/>
      <c r="DSX178" s="36"/>
      <c r="DSY178" s="36"/>
      <c r="DSZ178" s="36"/>
      <c r="DTA178" s="36"/>
      <c r="DTB178" s="36"/>
      <c r="DTC178" s="36"/>
      <c r="DTD178" s="36"/>
      <c r="DTE178" s="36"/>
      <c r="DTF178" s="36"/>
      <c r="DTG178" s="36"/>
      <c r="DTH178" s="36"/>
      <c r="DTI178" s="36"/>
      <c r="DTJ178" s="36"/>
      <c r="DTK178" s="36"/>
      <c r="DTL178" s="36"/>
      <c r="DTM178" s="36"/>
      <c r="DTN178" s="36"/>
      <c r="DTO178" s="36"/>
      <c r="DTP178" s="36"/>
      <c r="DTQ178" s="36"/>
      <c r="DTR178" s="36"/>
      <c r="DTS178" s="36"/>
      <c r="DTT178" s="36"/>
      <c r="DTU178" s="36"/>
      <c r="DTV178" s="36"/>
      <c r="DTW178" s="36"/>
      <c r="DTX178" s="36"/>
      <c r="DTY178" s="36"/>
      <c r="DTZ178" s="36"/>
      <c r="DUA178" s="36"/>
      <c r="DUB178" s="36"/>
      <c r="DUC178" s="36"/>
      <c r="DUD178" s="36"/>
      <c r="DUE178" s="36"/>
      <c r="DUF178" s="36"/>
      <c r="DUG178" s="36"/>
      <c r="DUH178" s="36"/>
      <c r="DUI178" s="36"/>
      <c r="DUJ178" s="36"/>
      <c r="DUK178" s="36"/>
      <c r="DUL178" s="36"/>
      <c r="DUM178" s="36"/>
      <c r="DUN178" s="36"/>
      <c r="DUO178" s="36"/>
      <c r="DUP178" s="36"/>
      <c r="DUQ178" s="36"/>
      <c r="DUR178" s="36"/>
      <c r="DUS178" s="36"/>
      <c r="DUT178" s="36"/>
      <c r="DUU178" s="36"/>
      <c r="DUV178" s="36"/>
      <c r="DUW178" s="36"/>
      <c r="DUX178" s="36"/>
      <c r="DUY178" s="36"/>
      <c r="DUZ178" s="36"/>
      <c r="DVA178" s="36"/>
      <c r="DVB178" s="36"/>
      <c r="DVC178" s="36"/>
      <c r="DVD178" s="36"/>
      <c r="DVE178" s="36"/>
      <c r="DVF178" s="36"/>
      <c r="DVG178" s="36"/>
      <c r="DVH178" s="36"/>
      <c r="DVI178" s="36"/>
      <c r="DVJ178" s="36"/>
      <c r="DVK178" s="36"/>
      <c r="DVL178" s="36"/>
      <c r="DVM178" s="36"/>
      <c r="DVN178" s="36"/>
      <c r="DVO178" s="36"/>
      <c r="DVP178" s="36"/>
      <c r="DVQ178" s="36"/>
      <c r="DVR178" s="36"/>
      <c r="DVS178" s="36"/>
      <c r="DVT178" s="36"/>
      <c r="DVU178" s="36"/>
      <c r="DVV178" s="36"/>
      <c r="DVW178" s="36"/>
      <c r="DVX178" s="36"/>
      <c r="DVY178" s="36"/>
      <c r="DVZ178" s="36"/>
      <c r="DWA178" s="36"/>
      <c r="DWB178" s="36"/>
      <c r="DWC178" s="36"/>
      <c r="DWD178" s="36"/>
      <c r="DWE178" s="36"/>
      <c r="DWF178" s="36"/>
      <c r="DWG178" s="36"/>
      <c r="DWH178" s="36"/>
      <c r="DWI178" s="36"/>
      <c r="DWJ178" s="36"/>
      <c r="DWK178" s="36"/>
      <c r="DWL178" s="36"/>
      <c r="DWM178" s="36"/>
      <c r="DWN178" s="36"/>
      <c r="DWO178" s="36"/>
      <c r="DWP178" s="36"/>
      <c r="DWQ178" s="36"/>
      <c r="DWR178" s="36"/>
      <c r="DWS178" s="36"/>
      <c r="DWT178" s="36"/>
      <c r="DWU178" s="36"/>
      <c r="DWV178" s="36"/>
      <c r="DWW178" s="36"/>
      <c r="DWX178" s="36"/>
      <c r="DWY178" s="36"/>
      <c r="DWZ178" s="36"/>
      <c r="DXA178" s="36"/>
      <c r="DXB178" s="36"/>
      <c r="DXC178" s="36"/>
      <c r="DXD178" s="36"/>
      <c r="DXE178" s="36"/>
      <c r="DXF178" s="36"/>
      <c r="DXG178" s="36"/>
      <c r="DXH178" s="36"/>
      <c r="DXI178" s="36"/>
      <c r="DXJ178" s="36"/>
      <c r="DXK178" s="36"/>
      <c r="DXL178" s="36"/>
      <c r="DXM178" s="36"/>
      <c r="DXN178" s="36"/>
      <c r="DXO178" s="36"/>
      <c r="DXP178" s="36"/>
      <c r="DXQ178" s="36"/>
      <c r="DXR178" s="36"/>
      <c r="DXS178" s="36"/>
      <c r="DXT178" s="36"/>
      <c r="DXU178" s="36"/>
      <c r="DXV178" s="36"/>
      <c r="DXW178" s="36"/>
      <c r="DXX178" s="36"/>
      <c r="DXY178" s="36"/>
      <c r="DXZ178" s="36"/>
      <c r="DYA178" s="36"/>
      <c r="DYB178" s="36"/>
      <c r="DYC178" s="36"/>
      <c r="DYD178" s="36"/>
      <c r="DYE178" s="36"/>
      <c r="DYF178" s="36"/>
      <c r="DYG178" s="36"/>
      <c r="DYH178" s="36"/>
      <c r="DYI178" s="36"/>
      <c r="DYJ178" s="36"/>
      <c r="DYK178" s="36"/>
      <c r="DYL178" s="36"/>
      <c r="DYM178" s="36"/>
      <c r="DYN178" s="36"/>
      <c r="DYO178" s="36"/>
      <c r="DYP178" s="36"/>
      <c r="DYQ178" s="36"/>
      <c r="DYR178" s="36"/>
      <c r="DYS178" s="36"/>
      <c r="DYT178" s="36"/>
      <c r="DYU178" s="36"/>
      <c r="DYV178" s="36"/>
      <c r="DYW178" s="36"/>
      <c r="DYX178" s="36"/>
      <c r="DYY178" s="36"/>
      <c r="DYZ178" s="36"/>
      <c r="DZA178" s="36"/>
      <c r="DZB178" s="36"/>
      <c r="DZC178" s="36"/>
      <c r="DZD178" s="36"/>
      <c r="DZE178" s="36"/>
      <c r="DZF178" s="36"/>
      <c r="DZG178" s="36"/>
      <c r="DZH178" s="36"/>
      <c r="DZI178" s="36"/>
      <c r="DZJ178" s="36"/>
      <c r="DZK178" s="36"/>
      <c r="DZL178" s="36"/>
      <c r="DZM178" s="36"/>
      <c r="DZN178" s="36"/>
      <c r="DZO178" s="36"/>
      <c r="DZP178" s="36"/>
      <c r="DZQ178" s="36"/>
      <c r="DZR178" s="36"/>
      <c r="DZS178" s="36"/>
      <c r="DZT178" s="36"/>
      <c r="DZU178" s="36"/>
      <c r="DZV178" s="36"/>
      <c r="DZW178" s="36"/>
      <c r="DZX178" s="36"/>
      <c r="DZY178" s="36"/>
      <c r="DZZ178" s="36"/>
      <c r="EAA178" s="36"/>
      <c r="EAB178" s="36"/>
      <c r="EAC178" s="36"/>
      <c r="EAD178" s="36"/>
      <c r="EAE178" s="36"/>
      <c r="EAF178" s="36"/>
      <c r="EAG178" s="36"/>
      <c r="EAH178" s="36"/>
      <c r="EAI178" s="36"/>
      <c r="EAJ178" s="36"/>
      <c r="EAK178" s="36"/>
      <c r="EAL178" s="36"/>
      <c r="EAM178" s="36"/>
      <c r="EAN178" s="36"/>
      <c r="EAO178" s="36"/>
      <c r="EAP178" s="36"/>
      <c r="EAQ178" s="36"/>
      <c r="EAR178" s="36"/>
      <c r="EAS178" s="36"/>
      <c r="EAT178" s="36"/>
      <c r="EAU178" s="36"/>
      <c r="EAV178" s="36"/>
      <c r="EAW178" s="36"/>
      <c r="EAX178" s="36"/>
      <c r="EAY178" s="36"/>
      <c r="EAZ178" s="36"/>
      <c r="EBA178" s="36"/>
      <c r="EBB178" s="36"/>
      <c r="EBC178" s="36"/>
      <c r="EBD178" s="36"/>
      <c r="EBE178" s="36"/>
      <c r="EBF178" s="36"/>
      <c r="EBG178" s="36"/>
      <c r="EBH178" s="36"/>
      <c r="EBI178" s="36"/>
      <c r="EBJ178" s="36"/>
      <c r="EBK178" s="36"/>
      <c r="EBL178" s="36"/>
      <c r="EBM178" s="36"/>
      <c r="EBN178" s="36"/>
      <c r="EBO178" s="36"/>
      <c r="EBP178" s="36"/>
      <c r="EBQ178" s="36"/>
      <c r="EBR178" s="36"/>
      <c r="EBS178" s="36"/>
      <c r="EBT178" s="36"/>
      <c r="EBU178" s="36"/>
      <c r="EBV178" s="36"/>
      <c r="EBW178" s="36"/>
      <c r="EBX178" s="36"/>
      <c r="EBY178" s="36"/>
      <c r="EBZ178" s="36"/>
      <c r="ECA178" s="36"/>
      <c r="ECB178" s="36"/>
      <c r="ECC178" s="36"/>
      <c r="ECD178" s="36"/>
      <c r="ECE178" s="36"/>
      <c r="ECF178" s="36"/>
      <c r="ECG178" s="36"/>
      <c r="ECH178" s="36"/>
      <c r="ECI178" s="36"/>
      <c r="ECJ178" s="36"/>
      <c r="ECK178" s="36"/>
      <c r="ECL178" s="36"/>
      <c r="ECM178" s="36"/>
      <c r="ECN178" s="36"/>
      <c r="ECO178" s="36"/>
      <c r="ECP178" s="36"/>
      <c r="ECQ178" s="36"/>
      <c r="ECR178" s="36"/>
      <c r="ECS178" s="36"/>
      <c r="ECT178" s="36"/>
      <c r="ECU178" s="36"/>
      <c r="ECV178" s="36"/>
      <c r="ECW178" s="36"/>
      <c r="ECX178" s="36"/>
      <c r="ECY178" s="36"/>
      <c r="ECZ178" s="36"/>
      <c r="EDA178" s="36"/>
      <c r="EDB178" s="36"/>
      <c r="EDC178" s="36"/>
      <c r="EDD178" s="36"/>
      <c r="EDE178" s="36"/>
      <c r="EDF178" s="36"/>
      <c r="EDG178" s="36"/>
      <c r="EDH178" s="36"/>
      <c r="EDI178" s="36"/>
      <c r="EDJ178" s="36"/>
      <c r="EDK178" s="36"/>
      <c r="EDL178" s="36"/>
      <c r="EDM178" s="36"/>
      <c r="EDN178" s="36"/>
      <c r="EDO178" s="36"/>
      <c r="EDP178" s="36"/>
      <c r="EDQ178" s="36"/>
      <c r="EDR178" s="36"/>
      <c r="EDS178" s="36"/>
      <c r="EDT178" s="36"/>
      <c r="EDU178" s="36"/>
      <c r="EDV178" s="36"/>
      <c r="EDW178" s="36"/>
      <c r="EDX178" s="36"/>
      <c r="EDY178" s="36"/>
      <c r="EDZ178" s="36"/>
      <c r="EEA178" s="36"/>
      <c r="EEB178" s="36"/>
      <c r="EEC178" s="36"/>
      <c r="EED178" s="36"/>
      <c r="EEE178" s="36"/>
      <c r="EEF178" s="36"/>
      <c r="EEG178" s="36"/>
      <c r="EEH178" s="36"/>
      <c r="EEI178" s="36"/>
      <c r="EEJ178" s="36"/>
      <c r="EEK178" s="36"/>
      <c r="EEL178" s="36"/>
      <c r="EEM178" s="36"/>
      <c r="EEN178" s="36"/>
      <c r="EEO178" s="36"/>
      <c r="EEP178" s="36"/>
      <c r="EEQ178" s="36"/>
      <c r="EER178" s="36"/>
      <c r="EES178" s="36"/>
      <c r="EET178" s="36"/>
      <c r="EEU178" s="36"/>
      <c r="EEV178" s="36"/>
      <c r="EEW178" s="36"/>
      <c r="EEX178" s="36"/>
      <c r="EEY178" s="36"/>
      <c r="EEZ178" s="36"/>
      <c r="EFA178" s="36"/>
      <c r="EFB178" s="36"/>
      <c r="EFC178" s="36"/>
      <c r="EFD178" s="36"/>
      <c r="EFE178" s="36"/>
      <c r="EFF178" s="36"/>
      <c r="EFG178" s="36"/>
      <c r="EFH178" s="36"/>
      <c r="EFI178" s="36"/>
      <c r="EFJ178" s="36"/>
      <c r="EFK178" s="36"/>
      <c r="EFL178" s="36"/>
      <c r="EFM178" s="36"/>
      <c r="EFN178" s="36"/>
      <c r="EFO178" s="36"/>
      <c r="EFP178" s="36"/>
      <c r="EFQ178" s="36"/>
      <c r="EFR178" s="36"/>
      <c r="EFS178" s="36"/>
      <c r="EFT178" s="36"/>
      <c r="EFU178" s="36"/>
      <c r="EFV178" s="36"/>
      <c r="EFW178" s="36"/>
      <c r="EFX178" s="36"/>
      <c r="EFY178" s="36"/>
      <c r="EFZ178" s="36"/>
      <c r="EGA178" s="36"/>
      <c r="EGB178" s="36"/>
      <c r="EGC178" s="36"/>
      <c r="EGD178" s="36"/>
      <c r="EGE178" s="36"/>
      <c r="EGF178" s="36"/>
      <c r="EGG178" s="36"/>
      <c r="EGH178" s="36"/>
      <c r="EGI178" s="36"/>
      <c r="EGJ178" s="36"/>
      <c r="EGK178" s="36"/>
      <c r="EGL178" s="36"/>
      <c r="EGM178" s="36"/>
      <c r="EGN178" s="36"/>
      <c r="EGO178" s="36"/>
      <c r="EGP178" s="36"/>
      <c r="EGQ178" s="36"/>
      <c r="EGR178" s="36"/>
      <c r="EGS178" s="36"/>
      <c r="EGT178" s="36"/>
      <c r="EGU178" s="36"/>
      <c r="EGV178" s="36"/>
      <c r="EGW178" s="36"/>
      <c r="EGX178" s="36"/>
      <c r="EGY178" s="36"/>
      <c r="EGZ178" s="36"/>
      <c r="EHA178" s="36"/>
      <c r="EHB178" s="36"/>
      <c r="EHC178" s="36"/>
      <c r="EHD178" s="36"/>
      <c r="EHE178" s="36"/>
      <c r="EHF178" s="36"/>
      <c r="EHG178" s="36"/>
      <c r="EHH178" s="36"/>
      <c r="EHI178" s="36"/>
      <c r="EHJ178" s="36"/>
      <c r="EHK178" s="36"/>
      <c r="EHL178" s="36"/>
      <c r="EHM178" s="36"/>
      <c r="EHN178" s="36"/>
      <c r="EHO178" s="36"/>
      <c r="EHP178" s="36"/>
      <c r="EHQ178" s="36"/>
      <c r="EHR178" s="36"/>
      <c r="EHS178" s="36"/>
      <c r="EHT178" s="36"/>
      <c r="EHU178" s="36"/>
      <c r="EHV178" s="36"/>
      <c r="EHW178" s="36"/>
      <c r="EHX178" s="36"/>
      <c r="EHY178" s="36"/>
      <c r="EHZ178" s="36"/>
      <c r="EIA178" s="36"/>
      <c r="EIB178" s="36"/>
      <c r="EIC178" s="36"/>
      <c r="EID178" s="36"/>
      <c r="EIE178" s="36"/>
      <c r="EIF178" s="36"/>
      <c r="EIG178" s="36"/>
      <c r="EIH178" s="36"/>
      <c r="EII178" s="36"/>
      <c r="EIJ178" s="36"/>
      <c r="EIK178" s="36"/>
      <c r="EIL178" s="36"/>
      <c r="EIM178" s="36"/>
      <c r="EIN178" s="36"/>
      <c r="EIO178" s="36"/>
      <c r="EIP178" s="36"/>
      <c r="EIQ178" s="36"/>
      <c r="EIR178" s="36"/>
      <c r="EIS178" s="36"/>
      <c r="EIT178" s="36"/>
      <c r="EIU178" s="36"/>
      <c r="EIV178" s="36"/>
      <c r="EIW178" s="36"/>
      <c r="EIX178" s="36"/>
      <c r="EIY178" s="36"/>
      <c r="EIZ178" s="36"/>
      <c r="EJA178" s="36"/>
      <c r="EJB178" s="36"/>
      <c r="EJC178" s="36"/>
      <c r="EJD178" s="36"/>
      <c r="EJE178" s="36"/>
      <c r="EJF178" s="36"/>
      <c r="EJG178" s="36"/>
      <c r="EJH178" s="36"/>
      <c r="EJI178" s="36"/>
      <c r="EJJ178" s="36"/>
      <c r="EJK178" s="36"/>
      <c r="EJL178" s="36"/>
      <c r="EJM178" s="36"/>
      <c r="EJN178" s="36"/>
      <c r="EJO178" s="36"/>
      <c r="EJP178" s="36"/>
      <c r="EJQ178" s="36"/>
      <c r="EJR178" s="36"/>
      <c r="EJS178" s="36"/>
      <c r="EJT178" s="36"/>
      <c r="EJU178" s="36"/>
      <c r="EJV178" s="36"/>
      <c r="EJW178" s="36"/>
      <c r="EJX178" s="36"/>
      <c r="EJY178" s="36"/>
      <c r="EJZ178" s="36"/>
      <c r="EKA178" s="36"/>
      <c r="EKB178" s="36"/>
      <c r="EKC178" s="36"/>
      <c r="EKD178" s="36"/>
      <c r="EKE178" s="36"/>
      <c r="EKF178" s="36"/>
      <c r="EKG178" s="36"/>
      <c r="EKH178" s="36"/>
      <c r="EKI178" s="36"/>
      <c r="EKJ178" s="36"/>
      <c r="EKK178" s="36"/>
      <c r="EKL178" s="36"/>
      <c r="EKM178" s="36"/>
      <c r="EKN178" s="36"/>
      <c r="EKO178" s="36"/>
      <c r="EKP178" s="36"/>
      <c r="EKQ178" s="36"/>
      <c r="EKR178" s="36"/>
      <c r="EKS178" s="36"/>
      <c r="EKT178" s="36"/>
      <c r="EKU178" s="36"/>
      <c r="EKV178" s="36"/>
      <c r="EKW178" s="36"/>
      <c r="EKX178" s="36"/>
      <c r="EKY178" s="36"/>
      <c r="EKZ178" s="36"/>
      <c r="ELA178" s="36"/>
      <c r="ELB178" s="36"/>
      <c r="ELC178" s="36"/>
      <c r="ELD178" s="36"/>
      <c r="ELE178" s="36"/>
      <c r="ELF178" s="36"/>
      <c r="ELG178" s="36"/>
      <c r="ELH178" s="36"/>
      <c r="ELI178" s="36"/>
      <c r="ELJ178" s="36"/>
      <c r="ELK178" s="36"/>
      <c r="ELL178" s="36"/>
      <c r="ELM178" s="36"/>
      <c r="ELN178" s="36"/>
      <c r="ELO178" s="36"/>
      <c r="ELP178" s="36"/>
      <c r="ELQ178" s="36"/>
      <c r="ELR178" s="36"/>
      <c r="ELS178" s="36"/>
      <c r="ELT178" s="36"/>
      <c r="ELU178" s="36"/>
      <c r="ELV178" s="36"/>
      <c r="ELW178" s="36"/>
      <c r="ELX178" s="36"/>
      <c r="ELY178" s="36"/>
      <c r="ELZ178" s="36"/>
      <c r="EMA178" s="36"/>
      <c r="EMB178" s="36"/>
      <c r="EMC178" s="36"/>
      <c r="EMD178" s="36"/>
      <c r="EME178" s="36"/>
      <c r="EMF178" s="36"/>
      <c r="EMG178" s="36"/>
      <c r="EMH178" s="36"/>
      <c r="EMI178" s="36"/>
      <c r="EMJ178" s="36"/>
      <c r="EMK178" s="36"/>
      <c r="EML178" s="36"/>
      <c r="EMM178" s="36"/>
      <c r="EMN178" s="36"/>
      <c r="EMO178" s="36"/>
      <c r="EMP178" s="36"/>
      <c r="EMQ178" s="36"/>
      <c r="EMR178" s="36"/>
      <c r="EMS178" s="36"/>
      <c r="EMT178" s="36"/>
      <c r="EMU178" s="36"/>
      <c r="EMV178" s="36"/>
      <c r="EMW178" s="36"/>
      <c r="EMX178" s="36"/>
      <c r="EMY178" s="36"/>
      <c r="EMZ178" s="36"/>
      <c r="ENA178" s="36"/>
      <c r="ENB178" s="36"/>
      <c r="ENC178" s="36"/>
      <c r="END178" s="36"/>
      <c r="ENE178" s="36"/>
      <c r="ENF178" s="36"/>
      <c r="ENG178" s="36"/>
      <c r="ENH178" s="36"/>
      <c r="ENI178" s="36"/>
      <c r="ENJ178" s="36"/>
      <c r="ENK178" s="36"/>
      <c r="ENL178" s="36"/>
      <c r="ENM178" s="36"/>
      <c r="ENN178" s="36"/>
      <c r="ENO178" s="36"/>
      <c r="ENP178" s="36"/>
      <c r="ENQ178" s="36"/>
      <c r="ENR178" s="36"/>
      <c r="ENS178" s="36"/>
      <c r="ENT178" s="36"/>
      <c r="ENU178" s="36"/>
      <c r="ENV178" s="36"/>
      <c r="ENW178" s="36"/>
      <c r="ENX178" s="36"/>
      <c r="ENY178" s="36"/>
      <c r="ENZ178" s="36"/>
      <c r="EOA178" s="36"/>
      <c r="EOB178" s="36"/>
      <c r="EOC178" s="36"/>
      <c r="EOD178" s="36"/>
      <c r="EOE178" s="36"/>
      <c r="EOF178" s="36"/>
      <c r="EOG178" s="36"/>
      <c r="EOH178" s="36"/>
      <c r="EOI178" s="36"/>
      <c r="EOJ178" s="36"/>
      <c r="EOK178" s="36"/>
      <c r="EOL178" s="36"/>
      <c r="EOM178" s="36"/>
      <c r="EON178" s="36"/>
      <c r="EOO178" s="36"/>
      <c r="EOP178" s="36"/>
      <c r="EOQ178" s="36"/>
      <c r="EOR178" s="36"/>
      <c r="EOS178" s="36"/>
      <c r="EOT178" s="36"/>
      <c r="EOU178" s="36"/>
      <c r="EOV178" s="36"/>
      <c r="EOW178" s="36"/>
      <c r="EOX178" s="36"/>
      <c r="EOY178" s="36"/>
      <c r="EOZ178" s="36"/>
      <c r="EPA178" s="36"/>
      <c r="EPB178" s="36"/>
      <c r="EPC178" s="36"/>
      <c r="EPD178" s="36"/>
      <c r="EPE178" s="36"/>
      <c r="EPF178" s="36"/>
      <c r="EPG178" s="36"/>
      <c r="EPH178" s="36"/>
      <c r="EPI178" s="36"/>
      <c r="EPJ178" s="36"/>
      <c r="EPK178" s="36"/>
      <c r="EPL178" s="36"/>
      <c r="EPM178" s="36"/>
      <c r="EPN178" s="36"/>
      <c r="EPO178" s="36"/>
      <c r="EPP178" s="36"/>
      <c r="EPQ178" s="36"/>
      <c r="EPR178" s="36"/>
      <c r="EPS178" s="36"/>
      <c r="EPT178" s="36"/>
      <c r="EPU178" s="36"/>
      <c r="EPV178" s="36"/>
      <c r="EPW178" s="36"/>
      <c r="EPX178" s="36"/>
      <c r="EPY178" s="36"/>
      <c r="EPZ178" s="36"/>
      <c r="EQA178" s="36"/>
      <c r="EQB178" s="36"/>
      <c r="EQC178" s="36"/>
      <c r="EQD178" s="36"/>
      <c r="EQE178" s="36"/>
      <c r="EQF178" s="36"/>
      <c r="EQG178" s="36"/>
      <c r="EQH178" s="36"/>
      <c r="EQI178" s="36"/>
      <c r="EQJ178" s="36"/>
      <c r="EQK178" s="36"/>
      <c r="EQL178" s="36"/>
      <c r="EQM178" s="36"/>
      <c r="EQN178" s="36"/>
      <c r="EQO178" s="36"/>
      <c r="EQP178" s="36"/>
      <c r="EQQ178" s="36"/>
      <c r="EQR178" s="36"/>
      <c r="EQS178" s="36"/>
      <c r="EQT178" s="36"/>
      <c r="EQU178" s="36"/>
      <c r="EQV178" s="36"/>
      <c r="EQW178" s="36"/>
      <c r="EQX178" s="36"/>
      <c r="EQY178" s="36"/>
      <c r="EQZ178" s="36"/>
      <c r="ERA178" s="36"/>
      <c r="ERB178" s="36"/>
      <c r="ERC178" s="36"/>
      <c r="ERD178" s="36"/>
      <c r="ERE178" s="36"/>
      <c r="ERF178" s="36"/>
      <c r="ERG178" s="36"/>
      <c r="ERH178" s="36"/>
      <c r="ERI178" s="36"/>
      <c r="ERJ178" s="36"/>
      <c r="ERK178" s="36"/>
      <c r="ERL178" s="36"/>
      <c r="ERM178" s="36"/>
      <c r="ERN178" s="36"/>
      <c r="ERO178" s="36"/>
      <c r="ERP178" s="36"/>
      <c r="ERQ178" s="36"/>
      <c r="ERR178" s="36"/>
      <c r="ERS178" s="36"/>
      <c r="ERT178" s="36"/>
      <c r="ERU178" s="36"/>
      <c r="ERV178" s="36"/>
      <c r="ERW178" s="36"/>
      <c r="ERX178" s="36"/>
      <c r="ERY178" s="36"/>
      <c r="ERZ178" s="36"/>
      <c r="ESA178" s="36"/>
      <c r="ESB178" s="36"/>
      <c r="ESC178" s="36"/>
      <c r="ESD178" s="36"/>
      <c r="ESE178" s="36"/>
      <c r="ESF178" s="36"/>
      <c r="ESG178" s="36"/>
      <c r="ESH178" s="36"/>
      <c r="ESI178" s="36"/>
      <c r="ESJ178" s="36"/>
      <c r="ESK178" s="36"/>
      <c r="ESL178" s="36"/>
      <c r="ESM178" s="36"/>
      <c r="ESN178" s="36"/>
      <c r="ESO178" s="36"/>
      <c r="ESP178" s="36"/>
      <c r="ESQ178" s="36"/>
      <c r="ESR178" s="36"/>
      <c r="ESS178" s="36"/>
      <c r="EST178" s="36"/>
      <c r="ESU178" s="36"/>
      <c r="ESV178" s="36"/>
      <c r="ESW178" s="36"/>
      <c r="ESX178" s="36"/>
      <c r="ESY178" s="36"/>
      <c r="ESZ178" s="36"/>
      <c r="ETA178" s="36"/>
      <c r="ETB178" s="36"/>
      <c r="ETC178" s="36"/>
      <c r="ETD178" s="36"/>
      <c r="ETE178" s="36"/>
      <c r="ETF178" s="36"/>
      <c r="ETG178" s="36"/>
      <c r="ETH178" s="36"/>
      <c r="ETI178" s="36"/>
      <c r="ETJ178" s="36"/>
      <c r="ETK178" s="36"/>
      <c r="ETL178" s="36"/>
      <c r="ETM178" s="36"/>
      <c r="ETN178" s="36"/>
      <c r="ETO178" s="36"/>
      <c r="ETP178" s="36"/>
      <c r="ETQ178" s="36"/>
      <c r="ETR178" s="36"/>
      <c r="ETS178" s="36"/>
      <c r="ETT178" s="36"/>
      <c r="ETU178" s="36"/>
      <c r="ETV178" s="36"/>
      <c r="ETW178" s="36"/>
      <c r="ETX178" s="36"/>
      <c r="ETY178" s="36"/>
      <c r="ETZ178" s="36"/>
      <c r="EUA178" s="36"/>
      <c r="EUB178" s="36"/>
      <c r="EUC178" s="36"/>
      <c r="EUD178" s="36"/>
      <c r="EUE178" s="36"/>
      <c r="EUF178" s="36"/>
      <c r="EUG178" s="36"/>
      <c r="EUH178" s="36"/>
      <c r="EUI178" s="36"/>
      <c r="EUJ178" s="36"/>
      <c r="EUK178" s="36"/>
      <c r="EUL178" s="36"/>
      <c r="EUM178" s="36"/>
      <c r="EUN178" s="36"/>
      <c r="EUO178" s="36"/>
      <c r="EUP178" s="36"/>
      <c r="EUQ178" s="36"/>
      <c r="EUR178" s="36"/>
      <c r="EUS178" s="36"/>
      <c r="EUT178" s="36"/>
      <c r="EUU178" s="36"/>
      <c r="EUV178" s="36"/>
      <c r="EUW178" s="36"/>
      <c r="EUX178" s="36"/>
      <c r="EUY178" s="36"/>
      <c r="EUZ178" s="36"/>
      <c r="EVA178" s="36"/>
      <c r="EVB178" s="36"/>
      <c r="EVC178" s="36"/>
      <c r="EVD178" s="36"/>
      <c r="EVE178" s="36"/>
      <c r="EVF178" s="36"/>
      <c r="EVG178" s="36"/>
      <c r="EVH178" s="36"/>
      <c r="EVI178" s="36"/>
      <c r="EVJ178" s="36"/>
      <c r="EVK178" s="36"/>
      <c r="EVL178" s="36"/>
      <c r="EVM178" s="36"/>
      <c r="EVN178" s="36"/>
      <c r="EVO178" s="36"/>
      <c r="EVP178" s="36"/>
      <c r="EVQ178" s="36"/>
      <c r="EVR178" s="36"/>
      <c r="EVS178" s="36"/>
      <c r="EVT178" s="36"/>
      <c r="EVU178" s="36"/>
      <c r="EVV178" s="36"/>
      <c r="EVW178" s="36"/>
      <c r="EVX178" s="36"/>
      <c r="EVY178" s="36"/>
      <c r="EVZ178" s="36"/>
      <c r="EWA178" s="36"/>
      <c r="EWB178" s="36"/>
      <c r="EWC178" s="36"/>
      <c r="EWD178" s="36"/>
      <c r="EWE178" s="36"/>
      <c r="EWF178" s="36"/>
      <c r="EWG178" s="36"/>
      <c r="EWH178" s="36"/>
      <c r="EWI178" s="36"/>
      <c r="EWJ178" s="36"/>
      <c r="EWK178" s="36"/>
      <c r="EWL178" s="36"/>
      <c r="EWM178" s="36"/>
      <c r="EWN178" s="36"/>
      <c r="EWO178" s="36"/>
      <c r="EWP178" s="36"/>
      <c r="EWQ178" s="36"/>
      <c r="EWR178" s="36"/>
      <c r="EWS178" s="36"/>
      <c r="EWT178" s="36"/>
      <c r="EWU178" s="36"/>
      <c r="EWV178" s="36"/>
      <c r="EWW178" s="36"/>
      <c r="EWX178" s="36"/>
      <c r="EWY178" s="36"/>
      <c r="EWZ178" s="36"/>
      <c r="EXA178" s="36"/>
      <c r="EXB178" s="36"/>
      <c r="EXC178" s="36"/>
      <c r="EXD178" s="36"/>
      <c r="EXE178" s="36"/>
      <c r="EXF178" s="36"/>
      <c r="EXG178" s="36"/>
      <c r="EXH178" s="36"/>
      <c r="EXI178" s="36"/>
      <c r="EXJ178" s="36"/>
      <c r="EXK178" s="36"/>
      <c r="EXL178" s="36"/>
      <c r="EXM178" s="36"/>
      <c r="EXN178" s="36"/>
      <c r="EXO178" s="36"/>
      <c r="EXP178" s="36"/>
      <c r="EXQ178" s="36"/>
      <c r="EXR178" s="36"/>
      <c r="EXS178" s="36"/>
      <c r="EXT178" s="36"/>
      <c r="EXU178" s="36"/>
      <c r="EXV178" s="36"/>
      <c r="EXW178" s="36"/>
      <c r="EXX178" s="36"/>
      <c r="EXY178" s="36"/>
      <c r="EXZ178" s="36"/>
      <c r="EYA178" s="36"/>
      <c r="EYB178" s="36"/>
      <c r="EYC178" s="36"/>
      <c r="EYD178" s="36"/>
      <c r="EYE178" s="36"/>
      <c r="EYF178" s="36"/>
      <c r="EYG178" s="36"/>
      <c r="EYH178" s="36"/>
      <c r="EYI178" s="36"/>
      <c r="EYJ178" s="36"/>
      <c r="EYK178" s="36"/>
      <c r="EYL178" s="36"/>
      <c r="EYM178" s="36"/>
      <c r="EYN178" s="36"/>
      <c r="EYO178" s="36"/>
      <c r="EYP178" s="36"/>
      <c r="EYQ178" s="36"/>
      <c r="EYR178" s="36"/>
      <c r="EYS178" s="36"/>
      <c r="EYT178" s="36"/>
      <c r="EYU178" s="36"/>
      <c r="EYV178" s="36"/>
      <c r="EYW178" s="36"/>
      <c r="EYX178" s="36"/>
      <c r="EYY178" s="36"/>
      <c r="EYZ178" s="36"/>
      <c r="EZA178" s="36"/>
      <c r="EZB178" s="36"/>
      <c r="EZC178" s="36"/>
      <c r="EZD178" s="36"/>
      <c r="EZE178" s="36"/>
      <c r="EZF178" s="36"/>
      <c r="EZG178" s="36"/>
      <c r="EZH178" s="36"/>
      <c r="EZI178" s="36"/>
      <c r="EZJ178" s="36"/>
      <c r="EZK178" s="36"/>
      <c r="EZL178" s="36"/>
      <c r="EZM178" s="36"/>
      <c r="EZN178" s="36"/>
      <c r="EZO178" s="36"/>
      <c r="EZP178" s="36"/>
      <c r="EZQ178" s="36"/>
      <c r="EZR178" s="36"/>
      <c r="EZS178" s="36"/>
      <c r="EZT178" s="36"/>
      <c r="EZU178" s="36"/>
      <c r="EZV178" s="36"/>
      <c r="EZW178" s="36"/>
      <c r="EZX178" s="36"/>
      <c r="EZY178" s="36"/>
      <c r="EZZ178" s="36"/>
      <c r="FAA178" s="36"/>
      <c r="FAB178" s="36"/>
      <c r="FAC178" s="36"/>
      <c r="FAD178" s="36"/>
      <c r="FAE178" s="36"/>
      <c r="FAF178" s="36"/>
      <c r="FAG178" s="36"/>
      <c r="FAH178" s="36"/>
      <c r="FAI178" s="36"/>
      <c r="FAJ178" s="36"/>
      <c r="FAK178" s="36"/>
      <c r="FAL178" s="36"/>
      <c r="FAM178" s="36"/>
      <c r="FAN178" s="36"/>
      <c r="FAO178" s="36"/>
      <c r="FAP178" s="36"/>
      <c r="FAQ178" s="36"/>
      <c r="FAR178" s="36"/>
      <c r="FAS178" s="36"/>
      <c r="FAT178" s="36"/>
      <c r="FAU178" s="36"/>
      <c r="FAV178" s="36"/>
      <c r="FAW178" s="36"/>
      <c r="FAX178" s="36"/>
      <c r="FAY178" s="36"/>
      <c r="FAZ178" s="36"/>
      <c r="FBA178" s="36"/>
      <c r="FBB178" s="36"/>
      <c r="FBC178" s="36"/>
      <c r="FBD178" s="36"/>
      <c r="FBE178" s="36"/>
      <c r="FBF178" s="36"/>
      <c r="FBG178" s="36"/>
      <c r="FBH178" s="36"/>
      <c r="FBI178" s="36"/>
      <c r="FBJ178" s="36"/>
      <c r="FBK178" s="36"/>
      <c r="FBL178" s="36"/>
      <c r="FBM178" s="36"/>
      <c r="FBN178" s="36"/>
      <c r="FBO178" s="36"/>
      <c r="FBP178" s="36"/>
      <c r="FBQ178" s="36"/>
      <c r="FBR178" s="36"/>
      <c r="FBS178" s="36"/>
      <c r="FBT178" s="36"/>
      <c r="FBU178" s="36"/>
      <c r="FBV178" s="36"/>
      <c r="FBW178" s="36"/>
      <c r="FBX178" s="36"/>
      <c r="FBY178" s="36"/>
      <c r="FBZ178" s="36"/>
      <c r="FCA178" s="36"/>
      <c r="FCB178" s="36"/>
      <c r="FCC178" s="36"/>
      <c r="FCD178" s="36"/>
      <c r="FCE178" s="36"/>
      <c r="FCF178" s="36"/>
      <c r="FCG178" s="36"/>
      <c r="FCH178" s="36"/>
      <c r="FCI178" s="36"/>
      <c r="FCJ178" s="36"/>
      <c r="FCK178" s="36"/>
      <c r="FCL178" s="36"/>
      <c r="FCM178" s="36"/>
      <c r="FCN178" s="36"/>
      <c r="FCO178" s="36"/>
      <c r="FCP178" s="36"/>
      <c r="FCQ178" s="36"/>
      <c r="FCR178" s="36"/>
      <c r="FCS178" s="36"/>
      <c r="FCT178" s="36"/>
      <c r="FCU178" s="36"/>
      <c r="FCV178" s="36"/>
      <c r="FCW178" s="36"/>
      <c r="FCX178" s="36"/>
      <c r="FCY178" s="36"/>
      <c r="FCZ178" s="36"/>
      <c r="FDA178" s="36"/>
      <c r="FDB178" s="36"/>
      <c r="FDC178" s="36"/>
      <c r="FDD178" s="36"/>
      <c r="FDE178" s="36"/>
      <c r="FDF178" s="36"/>
      <c r="FDG178" s="36"/>
      <c r="FDH178" s="36"/>
      <c r="FDI178" s="36"/>
      <c r="FDJ178" s="36"/>
      <c r="FDK178" s="36"/>
      <c r="FDL178" s="36"/>
      <c r="FDM178" s="36"/>
      <c r="FDN178" s="36"/>
      <c r="FDO178" s="36"/>
      <c r="FDP178" s="36"/>
      <c r="FDQ178" s="36"/>
      <c r="FDR178" s="36"/>
      <c r="FDS178" s="36"/>
      <c r="FDT178" s="36"/>
      <c r="FDU178" s="36"/>
      <c r="FDV178" s="36"/>
      <c r="FDW178" s="36"/>
      <c r="FDX178" s="36"/>
      <c r="FDY178" s="36"/>
      <c r="FDZ178" s="36"/>
      <c r="FEA178" s="36"/>
      <c r="FEB178" s="36"/>
      <c r="FEC178" s="36"/>
      <c r="FED178" s="36"/>
      <c r="FEE178" s="36"/>
      <c r="FEF178" s="36"/>
      <c r="FEG178" s="36"/>
      <c r="FEH178" s="36"/>
      <c r="FEI178" s="36"/>
      <c r="FEJ178" s="36"/>
      <c r="FEK178" s="36"/>
      <c r="FEL178" s="36"/>
      <c r="FEM178" s="36"/>
      <c r="FEN178" s="36"/>
      <c r="FEO178" s="36"/>
      <c r="FEP178" s="36"/>
      <c r="FEQ178" s="36"/>
      <c r="FER178" s="36"/>
      <c r="FES178" s="36"/>
      <c r="FET178" s="36"/>
      <c r="FEU178" s="36"/>
      <c r="FEV178" s="36"/>
      <c r="FEW178" s="36"/>
      <c r="FEX178" s="36"/>
      <c r="FEY178" s="36"/>
      <c r="FEZ178" s="36"/>
      <c r="FFA178" s="36"/>
      <c r="FFB178" s="36"/>
      <c r="FFC178" s="36"/>
      <c r="FFD178" s="36"/>
      <c r="FFE178" s="36"/>
      <c r="FFF178" s="36"/>
      <c r="FFG178" s="36"/>
      <c r="FFH178" s="36"/>
      <c r="FFI178" s="36"/>
      <c r="FFJ178" s="36"/>
      <c r="FFK178" s="36"/>
      <c r="FFL178" s="36"/>
      <c r="FFM178" s="36"/>
      <c r="FFN178" s="36"/>
      <c r="FFO178" s="36"/>
      <c r="FFP178" s="36"/>
      <c r="FFQ178" s="36"/>
      <c r="FFR178" s="36"/>
      <c r="FFS178" s="36"/>
      <c r="FFT178" s="36"/>
      <c r="FFU178" s="36"/>
      <c r="FFV178" s="36"/>
      <c r="FFW178" s="36"/>
      <c r="FFX178" s="36"/>
      <c r="FFY178" s="36"/>
      <c r="FFZ178" s="36"/>
      <c r="FGA178" s="36"/>
      <c r="FGB178" s="36"/>
      <c r="FGC178" s="36"/>
      <c r="FGD178" s="36"/>
      <c r="FGE178" s="36"/>
      <c r="FGF178" s="36"/>
      <c r="FGG178" s="36"/>
      <c r="FGH178" s="36"/>
      <c r="FGI178" s="36"/>
      <c r="FGJ178" s="36"/>
      <c r="FGK178" s="36"/>
      <c r="FGL178" s="36"/>
      <c r="FGM178" s="36"/>
      <c r="FGN178" s="36"/>
      <c r="FGO178" s="36"/>
      <c r="FGP178" s="36"/>
      <c r="FGQ178" s="36"/>
      <c r="FGR178" s="36"/>
      <c r="FGS178" s="36"/>
      <c r="FGT178" s="36"/>
      <c r="FGU178" s="36"/>
      <c r="FGV178" s="36"/>
      <c r="FGW178" s="36"/>
      <c r="FGX178" s="36"/>
      <c r="FGY178" s="36"/>
      <c r="FGZ178" s="36"/>
      <c r="FHA178" s="36"/>
      <c r="FHB178" s="36"/>
      <c r="FHC178" s="36"/>
      <c r="FHD178" s="36"/>
      <c r="FHE178" s="36"/>
      <c r="FHF178" s="36"/>
      <c r="FHG178" s="36"/>
      <c r="FHH178" s="36"/>
      <c r="FHI178" s="36"/>
      <c r="FHJ178" s="36"/>
      <c r="FHK178" s="36"/>
      <c r="FHL178" s="36"/>
      <c r="FHM178" s="36"/>
      <c r="FHN178" s="36"/>
      <c r="FHO178" s="36"/>
      <c r="FHP178" s="36"/>
      <c r="FHQ178" s="36"/>
      <c r="FHR178" s="36"/>
      <c r="FHS178" s="36"/>
      <c r="FHT178" s="36"/>
      <c r="FHU178" s="36"/>
      <c r="FHV178" s="36"/>
      <c r="FHW178" s="36"/>
      <c r="FHX178" s="36"/>
      <c r="FHY178" s="36"/>
      <c r="FHZ178" s="36"/>
      <c r="FIA178" s="36"/>
      <c r="FIB178" s="36"/>
      <c r="FIC178" s="36"/>
      <c r="FID178" s="36"/>
      <c r="FIE178" s="36"/>
      <c r="FIF178" s="36"/>
      <c r="FIG178" s="36"/>
      <c r="FIH178" s="36"/>
      <c r="FII178" s="36"/>
      <c r="FIJ178" s="36"/>
      <c r="FIK178" s="36"/>
      <c r="FIL178" s="36"/>
      <c r="FIM178" s="36"/>
      <c r="FIN178" s="36"/>
      <c r="FIO178" s="36"/>
      <c r="FIP178" s="36"/>
      <c r="FIQ178" s="36"/>
      <c r="FIR178" s="36"/>
      <c r="FIS178" s="36"/>
      <c r="FIT178" s="36"/>
      <c r="FIU178" s="36"/>
      <c r="FIV178" s="36"/>
      <c r="FIW178" s="36"/>
      <c r="FIX178" s="36"/>
      <c r="FIY178" s="36"/>
      <c r="FIZ178" s="36"/>
      <c r="FJA178" s="36"/>
      <c r="FJB178" s="36"/>
      <c r="FJC178" s="36"/>
      <c r="FJD178" s="36"/>
      <c r="FJE178" s="36"/>
      <c r="FJF178" s="36"/>
      <c r="FJG178" s="36"/>
      <c r="FJH178" s="36"/>
      <c r="FJI178" s="36"/>
      <c r="FJJ178" s="36"/>
      <c r="FJK178" s="36"/>
      <c r="FJL178" s="36"/>
      <c r="FJM178" s="36"/>
      <c r="FJN178" s="36"/>
      <c r="FJO178" s="36"/>
      <c r="FJP178" s="36"/>
      <c r="FJQ178" s="36"/>
      <c r="FJR178" s="36"/>
      <c r="FJS178" s="36"/>
      <c r="FJT178" s="36"/>
      <c r="FJU178" s="36"/>
      <c r="FJV178" s="36"/>
      <c r="FJW178" s="36"/>
      <c r="FJX178" s="36"/>
      <c r="FJY178" s="36"/>
      <c r="FJZ178" s="36"/>
      <c r="FKA178" s="36"/>
      <c r="FKB178" s="36"/>
      <c r="FKC178" s="36"/>
      <c r="FKD178" s="36"/>
      <c r="FKE178" s="36"/>
      <c r="FKF178" s="36"/>
      <c r="FKG178" s="36"/>
      <c r="FKH178" s="36"/>
      <c r="FKI178" s="36"/>
      <c r="FKJ178" s="36"/>
      <c r="FKK178" s="36"/>
      <c r="FKL178" s="36"/>
      <c r="FKM178" s="36"/>
      <c r="FKN178" s="36"/>
      <c r="FKO178" s="36"/>
      <c r="FKP178" s="36"/>
      <c r="FKQ178" s="36"/>
      <c r="FKR178" s="36"/>
      <c r="FKS178" s="36"/>
      <c r="FKT178" s="36"/>
      <c r="FKU178" s="36"/>
      <c r="FKV178" s="36"/>
      <c r="FKW178" s="36"/>
      <c r="FKX178" s="36"/>
      <c r="FKY178" s="36"/>
      <c r="FKZ178" s="36"/>
      <c r="FLA178" s="36"/>
      <c r="FLB178" s="36"/>
      <c r="FLC178" s="36"/>
      <c r="FLD178" s="36"/>
      <c r="FLE178" s="36"/>
      <c r="FLF178" s="36"/>
      <c r="FLG178" s="36"/>
      <c r="FLH178" s="36"/>
      <c r="FLI178" s="36"/>
      <c r="FLJ178" s="36"/>
      <c r="FLK178" s="36"/>
      <c r="FLL178" s="36"/>
      <c r="FLM178" s="36"/>
      <c r="FLN178" s="36"/>
      <c r="FLO178" s="36"/>
      <c r="FLP178" s="36"/>
      <c r="FLQ178" s="36"/>
      <c r="FLR178" s="36"/>
      <c r="FLS178" s="36"/>
      <c r="FLT178" s="36"/>
      <c r="FLU178" s="36"/>
      <c r="FLV178" s="36"/>
      <c r="FLW178" s="36"/>
      <c r="FLX178" s="36"/>
      <c r="FLY178" s="36"/>
      <c r="FLZ178" s="36"/>
      <c r="FMA178" s="36"/>
      <c r="FMB178" s="36"/>
      <c r="FMC178" s="36"/>
      <c r="FMD178" s="36"/>
      <c r="FME178" s="36"/>
      <c r="FMF178" s="36"/>
      <c r="FMG178" s="36"/>
      <c r="FMH178" s="36"/>
      <c r="FMI178" s="36"/>
      <c r="FMJ178" s="36"/>
      <c r="FMK178" s="36"/>
      <c r="FML178" s="36"/>
      <c r="FMM178" s="36"/>
      <c r="FMN178" s="36"/>
      <c r="FMO178" s="36"/>
      <c r="FMP178" s="36"/>
      <c r="FMQ178" s="36"/>
      <c r="FMR178" s="36"/>
      <c r="FMS178" s="36"/>
      <c r="FMT178" s="36"/>
      <c r="FMU178" s="36"/>
      <c r="FMV178" s="36"/>
      <c r="FMW178" s="36"/>
      <c r="FMX178" s="36"/>
      <c r="FMY178" s="36"/>
      <c r="FMZ178" s="36"/>
      <c r="FNA178" s="36"/>
      <c r="FNB178" s="36"/>
      <c r="FNC178" s="36"/>
      <c r="FND178" s="36"/>
      <c r="FNE178" s="36"/>
      <c r="FNF178" s="36"/>
      <c r="FNG178" s="36"/>
      <c r="FNH178" s="36"/>
      <c r="FNI178" s="36"/>
      <c r="FNJ178" s="36"/>
      <c r="FNK178" s="36"/>
      <c r="FNL178" s="36"/>
      <c r="FNM178" s="36"/>
      <c r="FNN178" s="36"/>
      <c r="FNO178" s="36"/>
      <c r="FNP178" s="36"/>
      <c r="FNQ178" s="36"/>
      <c r="FNR178" s="36"/>
      <c r="FNS178" s="36"/>
      <c r="FNT178" s="36"/>
      <c r="FNU178" s="36"/>
      <c r="FNV178" s="36"/>
      <c r="FNW178" s="36"/>
      <c r="FNX178" s="36"/>
      <c r="FNY178" s="36"/>
      <c r="FNZ178" s="36"/>
      <c r="FOA178" s="36"/>
      <c r="FOB178" s="36"/>
      <c r="FOC178" s="36"/>
      <c r="FOD178" s="36"/>
      <c r="FOE178" s="36"/>
      <c r="FOF178" s="36"/>
      <c r="FOG178" s="36"/>
      <c r="FOH178" s="36"/>
      <c r="FOI178" s="36"/>
      <c r="FOJ178" s="36"/>
      <c r="FOK178" s="36"/>
      <c r="FOL178" s="36"/>
      <c r="FOM178" s="36"/>
      <c r="FON178" s="36"/>
      <c r="FOO178" s="36"/>
      <c r="FOP178" s="36"/>
      <c r="FOQ178" s="36"/>
      <c r="FOR178" s="36"/>
      <c r="FOS178" s="36"/>
      <c r="FOT178" s="36"/>
      <c r="FOU178" s="36"/>
      <c r="FOV178" s="36"/>
      <c r="FOW178" s="36"/>
      <c r="FOX178" s="36"/>
      <c r="FOY178" s="36"/>
      <c r="FOZ178" s="36"/>
      <c r="FPA178" s="36"/>
      <c r="FPB178" s="36"/>
      <c r="FPC178" s="36"/>
      <c r="FPD178" s="36"/>
      <c r="FPE178" s="36"/>
      <c r="FPF178" s="36"/>
      <c r="FPG178" s="36"/>
      <c r="FPH178" s="36"/>
      <c r="FPI178" s="36"/>
      <c r="FPJ178" s="36"/>
      <c r="FPK178" s="36"/>
      <c r="FPL178" s="36"/>
      <c r="FPM178" s="36"/>
      <c r="FPN178" s="36"/>
      <c r="FPO178" s="36"/>
      <c r="FPP178" s="36"/>
      <c r="FPQ178" s="36"/>
      <c r="FPR178" s="36"/>
      <c r="FPS178" s="36"/>
      <c r="FPT178" s="36"/>
      <c r="FPU178" s="36"/>
      <c r="FPV178" s="36"/>
      <c r="FPW178" s="36"/>
      <c r="FPX178" s="36"/>
      <c r="FPY178" s="36"/>
      <c r="FPZ178" s="36"/>
      <c r="FQA178" s="36"/>
      <c r="FQB178" s="36"/>
      <c r="FQC178" s="36"/>
      <c r="FQD178" s="36"/>
      <c r="FQE178" s="36"/>
      <c r="FQF178" s="36"/>
      <c r="FQG178" s="36"/>
      <c r="FQH178" s="36"/>
      <c r="FQI178" s="36"/>
      <c r="FQJ178" s="36"/>
      <c r="FQK178" s="36"/>
      <c r="FQL178" s="36"/>
      <c r="FQM178" s="36"/>
      <c r="FQN178" s="36"/>
      <c r="FQO178" s="36"/>
      <c r="FQP178" s="36"/>
      <c r="FQQ178" s="36"/>
      <c r="FQR178" s="36"/>
      <c r="FQS178" s="36"/>
      <c r="FQT178" s="36"/>
      <c r="FQU178" s="36"/>
      <c r="FQV178" s="36"/>
      <c r="FQW178" s="36"/>
      <c r="FQX178" s="36"/>
      <c r="FQY178" s="36"/>
      <c r="FQZ178" s="36"/>
      <c r="FRA178" s="36"/>
      <c r="FRB178" s="36"/>
      <c r="FRC178" s="36"/>
      <c r="FRD178" s="36"/>
      <c r="FRE178" s="36"/>
      <c r="FRF178" s="36"/>
      <c r="FRG178" s="36"/>
      <c r="FRH178" s="36"/>
      <c r="FRI178" s="36"/>
      <c r="FRJ178" s="36"/>
      <c r="FRK178" s="36"/>
      <c r="FRL178" s="36"/>
      <c r="FRM178" s="36"/>
      <c r="FRN178" s="36"/>
      <c r="FRO178" s="36"/>
      <c r="FRP178" s="36"/>
      <c r="FRQ178" s="36"/>
      <c r="FRR178" s="36"/>
      <c r="FRS178" s="36"/>
      <c r="FRT178" s="36"/>
      <c r="FRU178" s="36"/>
      <c r="FRV178" s="36"/>
      <c r="FRW178" s="36"/>
      <c r="FRX178" s="36"/>
      <c r="FRY178" s="36"/>
      <c r="FRZ178" s="36"/>
      <c r="FSA178" s="36"/>
      <c r="FSB178" s="36"/>
      <c r="FSC178" s="36"/>
      <c r="FSD178" s="36"/>
      <c r="FSE178" s="36"/>
      <c r="FSF178" s="36"/>
      <c r="FSG178" s="36"/>
      <c r="FSH178" s="36"/>
      <c r="FSI178" s="36"/>
      <c r="FSJ178" s="36"/>
      <c r="FSK178" s="36"/>
      <c r="FSL178" s="36"/>
      <c r="FSM178" s="36"/>
      <c r="FSN178" s="36"/>
      <c r="FSO178" s="36"/>
      <c r="FSP178" s="36"/>
      <c r="FSQ178" s="36"/>
      <c r="FSR178" s="36"/>
      <c r="FSS178" s="36"/>
      <c r="FST178" s="36"/>
      <c r="FSU178" s="36"/>
      <c r="FSV178" s="36"/>
      <c r="FSW178" s="36"/>
      <c r="FSX178" s="36"/>
      <c r="FSY178" s="36"/>
      <c r="FSZ178" s="36"/>
      <c r="FTA178" s="36"/>
      <c r="FTB178" s="36"/>
      <c r="FTC178" s="36"/>
      <c r="FTD178" s="36"/>
      <c r="FTE178" s="36"/>
      <c r="FTF178" s="36"/>
      <c r="FTG178" s="36"/>
      <c r="FTH178" s="36"/>
      <c r="FTI178" s="36"/>
      <c r="FTJ178" s="36"/>
      <c r="FTK178" s="36"/>
      <c r="FTL178" s="36"/>
      <c r="FTM178" s="36"/>
      <c r="FTN178" s="36"/>
      <c r="FTO178" s="36"/>
      <c r="FTP178" s="36"/>
      <c r="FTQ178" s="36"/>
      <c r="FTR178" s="36"/>
      <c r="FTS178" s="36"/>
      <c r="FTT178" s="36"/>
      <c r="FTU178" s="36"/>
      <c r="FTV178" s="36"/>
      <c r="FTW178" s="36"/>
      <c r="FTX178" s="36"/>
      <c r="FTY178" s="36"/>
      <c r="FTZ178" s="36"/>
      <c r="FUA178" s="36"/>
      <c r="FUB178" s="36"/>
      <c r="FUC178" s="36"/>
      <c r="FUD178" s="36"/>
      <c r="FUE178" s="36"/>
      <c r="FUF178" s="36"/>
      <c r="FUG178" s="36"/>
      <c r="FUH178" s="36"/>
      <c r="FUI178" s="36"/>
      <c r="FUJ178" s="36"/>
      <c r="FUK178" s="36"/>
      <c r="FUL178" s="36"/>
      <c r="FUM178" s="36"/>
      <c r="FUN178" s="36"/>
      <c r="FUO178" s="36"/>
      <c r="FUP178" s="36"/>
      <c r="FUQ178" s="36"/>
      <c r="FUR178" s="36"/>
      <c r="FUS178" s="36"/>
      <c r="FUT178" s="36"/>
      <c r="FUU178" s="36"/>
      <c r="FUV178" s="36"/>
      <c r="FUW178" s="36"/>
      <c r="FUX178" s="36"/>
      <c r="FUY178" s="36"/>
      <c r="FUZ178" s="36"/>
      <c r="FVA178" s="36"/>
      <c r="FVB178" s="36"/>
      <c r="FVC178" s="36"/>
      <c r="FVD178" s="36"/>
      <c r="FVE178" s="36"/>
      <c r="FVF178" s="36"/>
      <c r="FVG178" s="36"/>
      <c r="FVH178" s="36"/>
      <c r="FVI178" s="36"/>
      <c r="FVJ178" s="36"/>
      <c r="FVK178" s="36"/>
      <c r="FVL178" s="36"/>
      <c r="FVM178" s="36"/>
      <c r="FVN178" s="36"/>
      <c r="FVO178" s="36"/>
      <c r="FVP178" s="36"/>
      <c r="FVQ178" s="36"/>
      <c r="FVR178" s="36"/>
      <c r="FVS178" s="36"/>
      <c r="FVT178" s="36"/>
      <c r="FVU178" s="36"/>
      <c r="FVV178" s="36"/>
      <c r="FVW178" s="36"/>
      <c r="FVX178" s="36"/>
      <c r="FVY178" s="36"/>
      <c r="FVZ178" s="36"/>
      <c r="FWA178" s="36"/>
      <c r="FWB178" s="36"/>
      <c r="FWC178" s="36"/>
      <c r="FWD178" s="36"/>
      <c r="FWE178" s="36"/>
      <c r="FWF178" s="36"/>
      <c r="FWG178" s="36"/>
      <c r="FWH178" s="36"/>
      <c r="FWI178" s="36"/>
      <c r="FWJ178" s="36"/>
      <c r="FWK178" s="36"/>
      <c r="FWL178" s="36"/>
      <c r="FWM178" s="36"/>
      <c r="FWN178" s="36"/>
      <c r="FWO178" s="36"/>
      <c r="FWP178" s="36"/>
      <c r="FWQ178" s="36"/>
      <c r="FWR178" s="36"/>
      <c r="FWS178" s="36"/>
      <c r="FWT178" s="36"/>
      <c r="FWU178" s="36"/>
      <c r="FWV178" s="36"/>
      <c r="FWW178" s="36"/>
      <c r="FWX178" s="36"/>
      <c r="FWY178" s="36"/>
      <c r="FWZ178" s="36"/>
      <c r="FXA178" s="36"/>
      <c r="FXB178" s="36"/>
      <c r="FXC178" s="36"/>
      <c r="FXD178" s="36"/>
      <c r="FXE178" s="36"/>
      <c r="FXF178" s="36"/>
      <c r="FXG178" s="36"/>
      <c r="FXH178" s="36"/>
      <c r="FXI178" s="36"/>
      <c r="FXJ178" s="36"/>
      <c r="FXK178" s="36"/>
      <c r="FXL178" s="36"/>
      <c r="FXM178" s="36"/>
      <c r="FXN178" s="36"/>
      <c r="FXO178" s="36"/>
      <c r="FXP178" s="36"/>
      <c r="FXQ178" s="36"/>
      <c r="FXR178" s="36"/>
      <c r="FXS178" s="36"/>
      <c r="FXT178" s="36"/>
      <c r="FXU178" s="36"/>
      <c r="FXV178" s="36"/>
      <c r="FXW178" s="36"/>
      <c r="FXX178" s="36"/>
      <c r="FXY178" s="36"/>
      <c r="FXZ178" s="36"/>
      <c r="FYA178" s="36"/>
      <c r="FYB178" s="36"/>
      <c r="FYC178" s="36"/>
      <c r="FYD178" s="36"/>
      <c r="FYE178" s="36"/>
      <c r="FYF178" s="36"/>
      <c r="FYG178" s="36"/>
      <c r="FYH178" s="36"/>
      <c r="FYI178" s="36"/>
      <c r="FYJ178" s="36"/>
      <c r="FYK178" s="36"/>
      <c r="FYL178" s="36"/>
      <c r="FYM178" s="36"/>
      <c r="FYN178" s="36"/>
      <c r="FYO178" s="36"/>
      <c r="FYP178" s="36"/>
      <c r="FYQ178" s="36"/>
      <c r="FYR178" s="36"/>
      <c r="FYS178" s="36"/>
      <c r="FYT178" s="36"/>
      <c r="FYU178" s="36"/>
      <c r="FYV178" s="36"/>
      <c r="FYW178" s="36"/>
      <c r="FYX178" s="36"/>
      <c r="FYY178" s="36"/>
      <c r="FYZ178" s="36"/>
      <c r="FZA178" s="36"/>
      <c r="FZB178" s="36"/>
      <c r="FZC178" s="36"/>
      <c r="FZD178" s="36"/>
      <c r="FZE178" s="36"/>
      <c r="FZF178" s="36"/>
      <c r="FZG178" s="36"/>
      <c r="FZH178" s="36"/>
      <c r="FZI178" s="36"/>
      <c r="FZJ178" s="36"/>
      <c r="FZK178" s="36"/>
      <c r="FZL178" s="36"/>
      <c r="FZM178" s="36"/>
      <c r="FZN178" s="36"/>
      <c r="FZO178" s="36"/>
      <c r="FZP178" s="36"/>
      <c r="FZQ178" s="36"/>
      <c r="FZR178" s="36"/>
      <c r="FZS178" s="36"/>
      <c r="FZT178" s="36"/>
      <c r="FZU178" s="36"/>
      <c r="FZV178" s="36"/>
      <c r="FZW178" s="36"/>
      <c r="FZX178" s="36"/>
      <c r="FZY178" s="36"/>
      <c r="FZZ178" s="36"/>
      <c r="GAA178" s="36"/>
      <c r="GAB178" s="36"/>
      <c r="GAC178" s="36"/>
      <c r="GAD178" s="36"/>
      <c r="GAE178" s="36"/>
      <c r="GAF178" s="36"/>
      <c r="GAG178" s="36"/>
      <c r="GAH178" s="36"/>
      <c r="GAI178" s="36"/>
      <c r="GAJ178" s="36"/>
      <c r="GAK178" s="36"/>
      <c r="GAL178" s="36"/>
      <c r="GAM178" s="36"/>
      <c r="GAN178" s="36"/>
      <c r="GAO178" s="36"/>
      <c r="GAP178" s="36"/>
      <c r="GAQ178" s="36"/>
      <c r="GAR178" s="36"/>
      <c r="GAS178" s="36"/>
      <c r="GAT178" s="36"/>
      <c r="GAU178" s="36"/>
      <c r="GAV178" s="36"/>
      <c r="GAW178" s="36"/>
      <c r="GAX178" s="36"/>
      <c r="GAY178" s="36"/>
      <c r="GAZ178" s="36"/>
      <c r="GBA178" s="36"/>
      <c r="GBB178" s="36"/>
      <c r="GBC178" s="36"/>
      <c r="GBD178" s="36"/>
      <c r="GBE178" s="36"/>
      <c r="GBF178" s="36"/>
      <c r="GBG178" s="36"/>
      <c r="GBH178" s="36"/>
      <c r="GBI178" s="36"/>
      <c r="GBJ178" s="36"/>
      <c r="GBK178" s="36"/>
      <c r="GBL178" s="36"/>
      <c r="GBM178" s="36"/>
      <c r="GBN178" s="36"/>
      <c r="GBO178" s="36"/>
      <c r="GBP178" s="36"/>
      <c r="GBQ178" s="36"/>
      <c r="GBR178" s="36"/>
      <c r="GBS178" s="36"/>
      <c r="GBT178" s="36"/>
      <c r="GBU178" s="36"/>
      <c r="GBV178" s="36"/>
      <c r="GBW178" s="36"/>
      <c r="GBX178" s="36"/>
      <c r="GBY178" s="36"/>
      <c r="GBZ178" s="36"/>
      <c r="GCA178" s="36"/>
      <c r="GCB178" s="36"/>
      <c r="GCC178" s="36"/>
      <c r="GCD178" s="36"/>
      <c r="GCE178" s="36"/>
      <c r="GCF178" s="36"/>
      <c r="GCG178" s="36"/>
      <c r="GCH178" s="36"/>
      <c r="GCI178" s="36"/>
      <c r="GCJ178" s="36"/>
      <c r="GCK178" s="36"/>
      <c r="GCL178" s="36"/>
      <c r="GCM178" s="36"/>
      <c r="GCN178" s="36"/>
      <c r="GCO178" s="36"/>
      <c r="GCP178" s="36"/>
      <c r="GCQ178" s="36"/>
      <c r="GCR178" s="36"/>
      <c r="GCS178" s="36"/>
      <c r="GCT178" s="36"/>
      <c r="GCU178" s="36"/>
      <c r="GCV178" s="36"/>
      <c r="GCW178" s="36"/>
      <c r="GCX178" s="36"/>
      <c r="GCY178" s="36"/>
      <c r="GCZ178" s="36"/>
      <c r="GDA178" s="36"/>
      <c r="GDB178" s="36"/>
      <c r="GDC178" s="36"/>
      <c r="GDD178" s="36"/>
      <c r="GDE178" s="36"/>
      <c r="GDF178" s="36"/>
      <c r="GDG178" s="36"/>
      <c r="GDH178" s="36"/>
      <c r="GDI178" s="36"/>
      <c r="GDJ178" s="36"/>
      <c r="GDK178" s="36"/>
      <c r="GDL178" s="36"/>
      <c r="GDM178" s="36"/>
      <c r="GDN178" s="36"/>
      <c r="GDO178" s="36"/>
      <c r="GDP178" s="36"/>
      <c r="GDQ178" s="36"/>
      <c r="GDR178" s="36"/>
      <c r="GDS178" s="36"/>
      <c r="GDT178" s="36"/>
      <c r="GDU178" s="36"/>
      <c r="GDV178" s="36"/>
      <c r="GDW178" s="36"/>
      <c r="GDX178" s="36"/>
      <c r="GDY178" s="36"/>
      <c r="GDZ178" s="36"/>
      <c r="GEA178" s="36"/>
      <c r="GEB178" s="36"/>
      <c r="GEC178" s="36"/>
      <c r="GED178" s="36"/>
      <c r="GEE178" s="36"/>
      <c r="GEF178" s="36"/>
      <c r="GEG178" s="36"/>
      <c r="GEH178" s="36"/>
      <c r="GEI178" s="36"/>
      <c r="GEJ178" s="36"/>
      <c r="GEK178" s="36"/>
      <c r="GEL178" s="36"/>
      <c r="GEM178" s="36"/>
      <c r="GEN178" s="36"/>
      <c r="GEO178" s="36"/>
      <c r="GEP178" s="36"/>
      <c r="GEQ178" s="36"/>
      <c r="GER178" s="36"/>
      <c r="GES178" s="36"/>
      <c r="GET178" s="36"/>
      <c r="GEU178" s="36"/>
      <c r="GEV178" s="36"/>
      <c r="GEW178" s="36"/>
      <c r="GEX178" s="36"/>
      <c r="GEY178" s="36"/>
      <c r="GEZ178" s="36"/>
      <c r="GFA178" s="36"/>
      <c r="GFB178" s="36"/>
      <c r="GFC178" s="36"/>
      <c r="GFD178" s="36"/>
      <c r="GFE178" s="36"/>
      <c r="GFF178" s="36"/>
      <c r="GFG178" s="36"/>
      <c r="GFH178" s="36"/>
      <c r="GFI178" s="36"/>
      <c r="GFJ178" s="36"/>
      <c r="GFK178" s="36"/>
      <c r="GFL178" s="36"/>
      <c r="GFM178" s="36"/>
      <c r="GFN178" s="36"/>
      <c r="GFO178" s="36"/>
      <c r="GFP178" s="36"/>
      <c r="GFQ178" s="36"/>
      <c r="GFR178" s="36"/>
      <c r="GFS178" s="36"/>
      <c r="GFT178" s="36"/>
      <c r="GFU178" s="36"/>
      <c r="GFV178" s="36"/>
      <c r="GFW178" s="36"/>
      <c r="GFX178" s="36"/>
      <c r="GFY178" s="36"/>
      <c r="GFZ178" s="36"/>
      <c r="GGA178" s="36"/>
      <c r="GGB178" s="36"/>
      <c r="GGC178" s="36"/>
      <c r="GGD178" s="36"/>
      <c r="GGE178" s="36"/>
      <c r="GGF178" s="36"/>
      <c r="GGG178" s="36"/>
      <c r="GGH178" s="36"/>
      <c r="GGI178" s="36"/>
      <c r="GGJ178" s="36"/>
      <c r="GGK178" s="36"/>
      <c r="GGL178" s="36"/>
      <c r="GGM178" s="36"/>
      <c r="GGN178" s="36"/>
      <c r="GGO178" s="36"/>
      <c r="GGP178" s="36"/>
      <c r="GGQ178" s="36"/>
      <c r="GGR178" s="36"/>
      <c r="GGS178" s="36"/>
      <c r="GGT178" s="36"/>
      <c r="GGU178" s="36"/>
      <c r="GGV178" s="36"/>
      <c r="GGW178" s="36"/>
      <c r="GGX178" s="36"/>
      <c r="GGY178" s="36"/>
      <c r="GGZ178" s="36"/>
      <c r="GHA178" s="36"/>
      <c r="GHB178" s="36"/>
      <c r="GHC178" s="36"/>
      <c r="GHD178" s="36"/>
      <c r="GHE178" s="36"/>
      <c r="GHF178" s="36"/>
      <c r="GHG178" s="36"/>
      <c r="GHH178" s="36"/>
      <c r="GHI178" s="36"/>
      <c r="GHJ178" s="36"/>
      <c r="GHK178" s="36"/>
      <c r="GHL178" s="36"/>
      <c r="GHM178" s="36"/>
      <c r="GHN178" s="36"/>
      <c r="GHO178" s="36"/>
      <c r="GHP178" s="36"/>
      <c r="GHQ178" s="36"/>
      <c r="GHR178" s="36"/>
      <c r="GHS178" s="36"/>
      <c r="GHT178" s="36"/>
      <c r="GHU178" s="36"/>
      <c r="GHV178" s="36"/>
      <c r="GHW178" s="36"/>
      <c r="GHX178" s="36"/>
      <c r="GHY178" s="36"/>
      <c r="GHZ178" s="36"/>
      <c r="GIA178" s="36"/>
      <c r="GIB178" s="36"/>
      <c r="GIC178" s="36"/>
      <c r="GID178" s="36"/>
      <c r="GIE178" s="36"/>
      <c r="GIF178" s="36"/>
      <c r="GIG178" s="36"/>
      <c r="GIH178" s="36"/>
      <c r="GII178" s="36"/>
      <c r="GIJ178" s="36"/>
      <c r="GIK178" s="36"/>
      <c r="GIL178" s="36"/>
      <c r="GIM178" s="36"/>
      <c r="GIN178" s="36"/>
      <c r="GIO178" s="36"/>
      <c r="GIP178" s="36"/>
      <c r="GIQ178" s="36"/>
      <c r="GIR178" s="36"/>
      <c r="GIS178" s="36"/>
      <c r="GIT178" s="36"/>
      <c r="GIU178" s="36"/>
      <c r="GIV178" s="36"/>
      <c r="GIW178" s="36"/>
      <c r="GIX178" s="36"/>
      <c r="GIY178" s="36"/>
      <c r="GIZ178" s="36"/>
      <c r="GJA178" s="36"/>
      <c r="GJB178" s="36"/>
      <c r="GJC178" s="36"/>
      <c r="GJD178" s="36"/>
      <c r="GJE178" s="36"/>
      <c r="GJF178" s="36"/>
      <c r="GJG178" s="36"/>
      <c r="GJH178" s="36"/>
      <c r="GJI178" s="36"/>
      <c r="GJJ178" s="36"/>
      <c r="GJK178" s="36"/>
      <c r="GJL178" s="36"/>
      <c r="GJM178" s="36"/>
      <c r="GJN178" s="36"/>
      <c r="GJO178" s="36"/>
      <c r="GJP178" s="36"/>
      <c r="GJQ178" s="36"/>
      <c r="GJR178" s="36"/>
      <c r="GJS178" s="36"/>
      <c r="GJT178" s="36"/>
      <c r="GJU178" s="36"/>
      <c r="GJV178" s="36"/>
      <c r="GJW178" s="36"/>
      <c r="GJX178" s="36"/>
      <c r="GJY178" s="36"/>
      <c r="GJZ178" s="36"/>
      <c r="GKA178" s="36"/>
      <c r="GKB178" s="36"/>
      <c r="GKC178" s="36"/>
      <c r="GKD178" s="36"/>
      <c r="GKE178" s="36"/>
      <c r="GKF178" s="36"/>
      <c r="GKG178" s="36"/>
      <c r="GKH178" s="36"/>
      <c r="GKI178" s="36"/>
      <c r="GKJ178" s="36"/>
      <c r="GKK178" s="36"/>
      <c r="GKL178" s="36"/>
      <c r="GKM178" s="36"/>
      <c r="GKN178" s="36"/>
      <c r="GKO178" s="36"/>
      <c r="GKP178" s="36"/>
      <c r="GKQ178" s="36"/>
      <c r="GKR178" s="36"/>
      <c r="GKS178" s="36"/>
      <c r="GKT178" s="36"/>
      <c r="GKU178" s="36"/>
      <c r="GKV178" s="36"/>
      <c r="GKW178" s="36"/>
      <c r="GKX178" s="36"/>
      <c r="GKY178" s="36"/>
      <c r="GKZ178" s="36"/>
      <c r="GLA178" s="36"/>
      <c r="GLB178" s="36"/>
      <c r="GLC178" s="36"/>
      <c r="GLD178" s="36"/>
      <c r="GLE178" s="36"/>
      <c r="GLF178" s="36"/>
      <c r="GLG178" s="36"/>
      <c r="GLH178" s="36"/>
      <c r="GLI178" s="36"/>
      <c r="GLJ178" s="36"/>
      <c r="GLK178" s="36"/>
      <c r="GLL178" s="36"/>
      <c r="GLM178" s="36"/>
      <c r="GLN178" s="36"/>
      <c r="GLO178" s="36"/>
      <c r="GLP178" s="36"/>
      <c r="GLQ178" s="36"/>
      <c r="GLR178" s="36"/>
      <c r="GLS178" s="36"/>
      <c r="GLT178" s="36"/>
      <c r="GLU178" s="36"/>
      <c r="GLV178" s="36"/>
      <c r="GLW178" s="36"/>
      <c r="GLX178" s="36"/>
      <c r="GLY178" s="36"/>
      <c r="GLZ178" s="36"/>
      <c r="GMA178" s="36"/>
      <c r="GMB178" s="36"/>
      <c r="GMC178" s="36"/>
      <c r="GMD178" s="36"/>
      <c r="GME178" s="36"/>
      <c r="GMF178" s="36"/>
      <c r="GMG178" s="36"/>
      <c r="GMH178" s="36"/>
      <c r="GMI178" s="36"/>
      <c r="GMJ178" s="36"/>
      <c r="GMK178" s="36"/>
      <c r="GML178" s="36"/>
      <c r="GMM178" s="36"/>
      <c r="GMN178" s="36"/>
      <c r="GMO178" s="36"/>
      <c r="GMP178" s="36"/>
      <c r="GMQ178" s="36"/>
      <c r="GMR178" s="36"/>
      <c r="GMS178" s="36"/>
      <c r="GMT178" s="36"/>
      <c r="GMU178" s="36"/>
      <c r="GMV178" s="36"/>
      <c r="GMW178" s="36"/>
      <c r="GMX178" s="36"/>
      <c r="GMY178" s="36"/>
      <c r="GMZ178" s="36"/>
      <c r="GNA178" s="36"/>
      <c r="GNB178" s="36"/>
      <c r="GNC178" s="36"/>
      <c r="GND178" s="36"/>
      <c r="GNE178" s="36"/>
      <c r="GNF178" s="36"/>
      <c r="GNG178" s="36"/>
      <c r="GNH178" s="36"/>
      <c r="GNI178" s="36"/>
      <c r="GNJ178" s="36"/>
      <c r="GNK178" s="36"/>
      <c r="GNL178" s="36"/>
      <c r="GNM178" s="36"/>
      <c r="GNN178" s="36"/>
      <c r="GNO178" s="36"/>
      <c r="GNP178" s="36"/>
      <c r="GNQ178" s="36"/>
      <c r="GNR178" s="36"/>
      <c r="GNS178" s="36"/>
      <c r="GNT178" s="36"/>
      <c r="GNU178" s="36"/>
      <c r="GNV178" s="36"/>
      <c r="GNW178" s="36"/>
      <c r="GNX178" s="36"/>
      <c r="GNY178" s="36"/>
      <c r="GNZ178" s="36"/>
      <c r="GOA178" s="36"/>
      <c r="GOB178" s="36"/>
      <c r="GOC178" s="36"/>
      <c r="GOD178" s="36"/>
      <c r="GOE178" s="36"/>
      <c r="GOF178" s="36"/>
      <c r="GOG178" s="36"/>
      <c r="GOH178" s="36"/>
      <c r="GOI178" s="36"/>
      <c r="GOJ178" s="36"/>
      <c r="GOK178" s="36"/>
      <c r="GOL178" s="36"/>
      <c r="GOM178" s="36"/>
      <c r="GON178" s="36"/>
      <c r="GOO178" s="36"/>
      <c r="GOP178" s="36"/>
      <c r="GOQ178" s="36"/>
      <c r="GOR178" s="36"/>
      <c r="GOS178" s="36"/>
      <c r="GOT178" s="36"/>
      <c r="GOU178" s="36"/>
      <c r="GOV178" s="36"/>
      <c r="GOW178" s="36"/>
      <c r="GOX178" s="36"/>
      <c r="GOY178" s="36"/>
      <c r="GOZ178" s="36"/>
      <c r="GPA178" s="36"/>
      <c r="GPB178" s="36"/>
      <c r="GPC178" s="36"/>
      <c r="GPD178" s="36"/>
      <c r="GPE178" s="36"/>
      <c r="GPF178" s="36"/>
      <c r="GPG178" s="36"/>
      <c r="GPH178" s="36"/>
      <c r="GPI178" s="36"/>
      <c r="GPJ178" s="36"/>
      <c r="GPK178" s="36"/>
      <c r="GPL178" s="36"/>
      <c r="GPM178" s="36"/>
      <c r="GPN178" s="36"/>
      <c r="GPO178" s="36"/>
      <c r="GPP178" s="36"/>
      <c r="GPQ178" s="36"/>
      <c r="GPR178" s="36"/>
      <c r="GPS178" s="36"/>
      <c r="GPT178" s="36"/>
      <c r="GPU178" s="36"/>
      <c r="GPV178" s="36"/>
      <c r="GPW178" s="36"/>
      <c r="GPX178" s="36"/>
      <c r="GPY178" s="36"/>
      <c r="GPZ178" s="36"/>
      <c r="GQA178" s="36"/>
      <c r="GQB178" s="36"/>
      <c r="GQC178" s="36"/>
      <c r="GQD178" s="36"/>
      <c r="GQE178" s="36"/>
      <c r="GQF178" s="36"/>
      <c r="GQG178" s="36"/>
      <c r="GQH178" s="36"/>
      <c r="GQI178" s="36"/>
      <c r="GQJ178" s="36"/>
      <c r="GQK178" s="36"/>
      <c r="GQL178" s="36"/>
      <c r="GQM178" s="36"/>
      <c r="GQN178" s="36"/>
      <c r="GQO178" s="36"/>
      <c r="GQP178" s="36"/>
      <c r="GQQ178" s="36"/>
      <c r="GQR178" s="36"/>
      <c r="GQS178" s="36"/>
      <c r="GQT178" s="36"/>
      <c r="GQU178" s="36"/>
      <c r="GQV178" s="36"/>
      <c r="GQW178" s="36"/>
      <c r="GQX178" s="36"/>
      <c r="GQY178" s="36"/>
      <c r="GQZ178" s="36"/>
      <c r="GRA178" s="36"/>
      <c r="GRB178" s="36"/>
      <c r="GRC178" s="36"/>
      <c r="GRD178" s="36"/>
      <c r="GRE178" s="36"/>
      <c r="GRF178" s="36"/>
      <c r="GRG178" s="36"/>
      <c r="GRH178" s="36"/>
      <c r="GRI178" s="36"/>
      <c r="GRJ178" s="36"/>
      <c r="GRK178" s="36"/>
      <c r="GRL178" s="36"/>
      <c r="GRM178" s="36"/>
      <c r="GRN178" s="36"/>
      <c r="GRO178" s="36"/>
      <c r="GRP178" s="36"/>
      <c r="GRQ178" s="36"/>
      <c r="GRR178" s="36"/>
      <c r="GRS178" s="36"/>
      <c r="GRT178" s="36"/>
      <c r="GRU178" s="36"/>
      <c r="GRV178" s="36"/>
      <c r="GRW178" s="36"/>
      <c r="GRX178" s="36"/>
      <c r="GRY178" s="36"/>
      <c r="GRZ178" s="36"/>
      <c r="GSA178" s="36"/>
      <c r="GSB178" s="36"/>
      <c r="GSC178" s="36"/>
      <c r="GSD178" s="36"/>
      <c r="GSE178" s="36"/>
      <c r="GSF178" s="36"/>
      <c r="GSG178" s="36"/>
      <c r="GSH178" s="36"/>
      <c r="GSI178" s="36"/>
      <c r="GSJ178" s="36"/>
      <c r="GSK178" s="36"/>
      <c r="GSL178" s="36"/>
      <c r="GSM178" s="36"/>
      <c r="GSN178" s="36"/>
      <c r="GSO178" s="36"/>
      <c r="GSP178" s="36"/>
      <c r="GSQ178" s="36"/>
      <c r="GSR178" s="36"/>
      <c r="GSS178" s="36"/>
      <c r="GST178" s="36"/>
      <c r="GSU178" s="36"/>
      <c r="GSV178" s="36"/>
      <c r="GSW178" s="36"/>
      <c r="GSX178" s="36"/>
      <c r="GSY178" s="36"/>
      <c r="GSZ178" s="36"/>
      <c r="GTA178" s="36"/>
      <c r="GTB178" s="36"/>
      <c r="GTC178" s="36"/>
      <c r="GTD178" s="36"/>
      <c r="GTE178" s="36"/>
      <c r="GTF178" s="36"/>
      <c r="GTG178" s="36"/>
      <c r="GTH178" s="36"/>
      <c r="GTI178" s="36"/>
      <c r="GTJ178" s="36"/>
      <c r="GTK178" s="36"/>
      <c r="GTL178" s="36"/>
      <c r="GTM178" s="36"/>
      <c r="GTN178" s="36"/>
      <c r="GTO178" s="36"/>
      <c r="GTP178" s="36"/>
      <c r="GTQ178" s="36"/>
      <c r="GTR178" s="36"/>
      <c r="GTS178" s="36"/>
      <c r="GTT178" s="36"/>
      <c r="GTU178" s="36"/>
      <c r="GTV178" s="36"/>
      <c r="GTW178" s="36"/>
      <c r="GTX178" s="36"/>
      <c r="GTY178" s="36"/>
      <c r="GTZ178" s="36"/>
      <c r="GUA178" s="36"/>
      <c r="GUB178" s="36"/>
      <c r="GUC178" s="36"/>
      <c r="GUD178" s="36"/>
      <c r="GUE178" s="36"/>
      <c r="GUF178" s="36"/>
      <c r="GUG178" s="36"/>
      <c r="GUH178" s="36"/>
      <c r="GUI178" s="36"/>
      <c r="GUJ178" s="36"/>
      <c r="GUK178" s="36"/>
      <c r="GUL178" s="36"/>
      <c r="GUM178" s="36"/>
      <c r="GUN178" s="36"/>
      <c r="GUO178" s="36"/>
      <c r="GUP178" s="36"/>
      <c r="GUQ178" s="36"/>
      <c r="GUR178" s="36"/>
      <c r="GUS178" s="36"/>
      <c r="GUT178" s="36"/>
      <c r="GUU178" s="36"/>
      <c r="GUV178" s="36"/>
      <c r="GUW178" s="36"/>
      <c r="GUX178" s="36"/>
      <c r="GUY178" s="36"/>
      <c r="GUZ178" s="36"/>
      <c r="GVA178" s="36"/>
      <c r="GVB178" s="36"/>
      <c r="GVC178" s="36"/>
      <c r="GVD178" s="36"/>
      <c r="GVE178" s="36"/>
      <c r="GVF178" s="36"/>
      <c r="GVG178" s="36"/>
      <c r="GVH178" s="36"/>
      <c r="GVI178" s="36"/>
      <c r="GVJ178" s="36"/>
      <c r="GVK178" s="36"/>
      <c r="GVL178" s="36"/>
      <c r="GVM178" s="36"/>
      <c r="GVN178" s="36"/>
      <c r="GVO178" s="36"/>
      <c r="GVP178" s="36"/>
      <c r="GVQ178" s="36"/>
      <c r="GVR178" s="36"/>
      <c r="GVS178" s="36"/>
      <c r="GVT178" s="36"/>
      <c r="GVU178" s="36"/>
      <c r="GVV178" s="36"/>
      <c r="GVW178" s="36"/>
      <c r="GVX178" s="36"/>
      <c r="GVY178" s="36"/>
      <c r="GVZ178" s="36"/>
      <c r="GWA178" s="36"/>
      <c r="GWB178" s="36"/>
      <c r="GWC178" s="36"/>
      <c r="GWD178" s="36"/>
      <c r="GWE178" s="36"/>
      <c r="GWF178" s="36"/>
      <c r="GWG178" s="36"/>
      <c r="GWH178" s="36"/>
      <c r="GWI178" s="36"/>
      <c r="GWJ178" s="36"/>
      <c r="GWK178" s="36"/>
      <c r="GWL178" s="36"/>
      <c r="GWM178" s="36"/>
      <c r="GWN178" s="36"/>
      <c r="GWO178" s="36"/>
      <c r="GWP178" s="36"/>
      <c r="GWQ178" s="36"/>
      <c r="GWR178" s="36"/>
      <c r="GWS178" s="36"/>
      <c r="GWT178" s="36"/>
      <c r="GWU178" s="36"/>
      <c r="GWV178" s="36"/>
      <c r="GWW178" s="36"/>
      <c r="GWX178" s="36"/>
      <c r="GWY178" s="36"/>
      <c r="GWZ178" s="36"/>
      <c r="GXA178" s="36"/>
      <c r="GXB178" s="36"/>
      <c r="GXC178" s="36"/>
      <c r="GXD178" s="36"/>
      <c r="GXE178" s="36"/>
      <c r="GXF178" s="36"/>
      <c r="GXG178" s="36"/>
      <c r="GXH178" s="36"/>
      <c r="GXI178" s="36"/>
      <c r="GXJ178" s="36"/>
      <c r="GXK178" s="36"/>
      <c r="GXL178" s="36"/>
      <c r="GXM178" s="36"/>
      <c r="GXN178" s="36"/>
      <c r="GXO178" s="36"/>
      <c r="GXP178" s="36"/>
      <c r="GXQ178" s="36"/>
      <c r="GXR178" s="36"/>
      <c r="GXS178" s="36"/>
      <c r="GXT178" s="36"/>
      <c r="GXU178" s="36"/>
      <c r="GXV178" s="36"/>
      <c r="GXW178" s="36"/>
      <c r="GXX178" s="36"/>
      <c r="GXY178" s="36"/>
      <c r="GXZ178" s="36"/>
      <c r="GYA178" s="36"/>
      <c r="GYB178" s="36"/>
      <c r="GYC178" s="36"/>
      <c r="GYD178" s="36"/>
      <c r="GYE178" s="36"/>
      <c r="GYF178" s="36"/>
      <c r="GYG178" s="36"/>
      <c r="GYH178" s="36"/>
      <c r="GYI178" s="36"/>
      <c r="GYJ178" s="36"/>
      <c r="GYK178" s="36"/>
      <c r="GYL178" s="36"/>
      <c r="GYM178" s="36"/>
      <c r="GYN178" s="36"/>
      <c r="GYO178" s="36"/>
      <c r="GYP178" s="36"/>
      <c r="GYQ178" s="36"/>
      <c r="GYR178" s="36"/>
      <c r="GYS178" s="36"/>
      <c r="GYT178" s="36"/>
      <c r="GYU178" s="36"/>
      <c r="GYV178" s="36"/>
      <c r="GYW178" s="36"/>
      <c r="GYX178" s="36"/>
      <c r="GYY178" s="36"/>
      <c r="GYZ178" s="36"/>
      <c r="GZA178" s="36"/>
      <c r="GZB178" s="36"/>
      <c r="GZC178" s="36"/>
      <c r="GZD178" s="36"/>
      <c r="GZE178" s="36"/>
      <c r="GZF178" s="36"/>
      <c r="GZG178" s="36"/>
      <c r="GZH178" s="36"/>
      <c r="GZI178" s="36"/>
      <c r="GZJ178" s="36"/>
      <c r="GZK178" s="36"/>
      <c r="GZL178" s="36"/>
      <c r="GZM178" s="36"/>
      <c r="GZN178" s="36"/>
      <c r="GZO178" s="36"/>
      <c r="GZP178" s="36"/>
      <c r="GZQ178" s="36"/>
      <c r="GZR178" s="36"/>
      <c r="GZS178" s="36"/>
      <c r="GZT178" s="36"/>
      <c r="GZU178" s="36"/>
      <c r="GZV178" s="36"/>
      <c r="GZW178" s="36"/>
      <c r="GZX178" s="36"/>
      <c r="GZY178" s="36"/>
      <c r="GZZ178" s="36"/>
      <c r="HAA178" s="36"/>
      <c r="HAB178" s="36"/>
      <c r="HAC178" s="36"/>
      <c r="HAD178" s="36"/>
      <c r="HAE178" s="36"/>
      <c r="HAF178" s="36"/>
      <c r="HAG178" s="36"/>
      <c r="HAH178" s="36"/>
      <c r="HAI178" s="36"/>
      <c r="HAJ178" s="36"/>
      <c r="HAK178" s="36"/>
      <c r="HAL178" s="36"/>
      <c r="HAM178" s="36"/>
      <c r="HAN178" s="36"/>
      <c r="HAO178" s="36"/>
      <c r="HAP178" s="36"/>
      <c r="HAQ178" s="36"/>
      <c r="HAR178" s="36"/>
      <c r="HAS178" s="36"/>
      <c r="HAT178" s="36"/>
      <c r="HAU178" s="36"/>
      <c r="HAV178" s="36"/>
      <c r="HAW178" s="36"/>
      <c r="HAX178" s="36"/>
      <c r="HAY178" s="36"/>
      <c r="HAZ178" s="36"/>
      <c r="HBA178" s="36"/>
      <c r="HBB178" s="36"/>
      <c r="HBC178" s="36"/>
      <c r="HBD178" s="36"/>
      <c r="HBE178" s="36"/>
      <c r="HBF178" s="36"/>
      <c r="HBG178" s="36"/>
      <c r="HBH178" s="36"/>
      <c r="HBI178" s="36"/>
      <c r="HBJ178" s="36"/>
      <c r="HBK178" s="36"/>
      <c r="HBL178" s="36"/>
      <c r="HBM178" s="36"/>
      <c r="HBN178" s="36"/>
      <c r="HBO178" s="36"/>
      <c r="HBP178" s="36"/>
      <c r="HBQ178" s="36"/>
      <c r="HBR178" s="36"/>
      <c r="HBS178" s="36"/>
      <c r="HBT178" s="36"/>
      <c r="HBU178" s="36"/>
      <c r="HBV178" s="36"/>
      <c r="HBW178" s="36"/>
      <c r="HBX178" s="36"/>
      <c r="HBY178" s="36"/>
      <c r="HBZ178" s="36"/>
      <c r="HCA178" s="36"/>
      <c r="HCB178" s="36"/>
      <c r="HCC178" s="36"/>
      <c r="HCD178" s="36"/>
      <c r="HCE178" s="36"/>
      <c r="HCF178" s="36"/>
      <c r="HCG178" s="36"/>
      <c r="HCH178" s="36"/>
      <c r="HCI178" s="36"/>
      <c r="HCJ178" s="36"/>
      <c r="HCK178" s="36"/>
      <c r="HCL178" s="36"/>
      <c r="HCM178" s="36"/>
      <c r="HCN178" s="36"/>
      <c r="HCO178" s="36"/>
      <c r="HCP178" s="36"/>
      <c r="HCQ178" s="36"/>
      <c r="HCR178" s="36"/>
      <c r="HCS178" s="36"/>
      <c r="HCT178" s="36"/>
      <c r="HCU178" s="36"/>
      <c r="HCV178" s="36"/>
      <c r="HCW178" s="36"/>
      <c r="HCX178" s="36"/>
      <c r="HCY178" s="36"/>
      <c r="HCZ178" s="36"/>
      <c r="HDA178" s="36"/>
      <c r="HDB178" s="36"/>
      <c r="HDC178" s="36"/>
      <c r="HDD178" s="36"/>
      <c r="HDE178" s="36"/>
      <c r="HDF178" s="36"/>
      <c r="HDG178" s="36"/>
      <c r="HDH178" s="36"/>
      <c r="HDI178" s="36"/>
      <c r="HDJ178" s="36"/>
      <c r="HDK178" s="36"/>
      <c r="HDL178" s="36"/>
      <c r="HDM178" s="36"/>
      <c r="HDN178" s="36"/>
      <c r="HDO178" s="36"/>
      <c r="HDP178" s="36"/>
      <c r="HDQ178" s="36"/>
      <c r="HDR178" s="36"/>
      <c r="HDS178" s="36"/>
      <c r="HDT178" s="36"/>
      <c r="HDU178" s="36"/>
      <c r="HDV178" s="36"/>
      <c r="HDW178" s="36"/>
      <c r="HDX178" s="36"/>
      <c r="HDY178" s="36"/>
      <c r="HDZ178" s="36"/>
      <c r="HEA178" s="36"/>
      <c r="HEB178" s="36"/>
      <c r="HEC178" s="36"/>
      <c r="HED178" s="36"/>
      <c r="HEE178" s="36"/>
      <c r="HEF178" s="36"/>
      <c r="HEG178" s="36"/>
      <c r="HEH178" s="36"/>
      <c r="HEI178" s="36"/>
      <c r="HEJ178" s="36"/>
      <c r="HEK178" s="36"/>
      <c r="HEL178" s="36"/>
      <c r="HEM178" s="36"/>
      <c r="HEN178" s="36"/>
      <c r="HEO178" s="36"/>
      <c r="HEP178" s="36"/>
      <c r="HEQ178" s="36"/>
      <c r="HER178" s="36"/>
      <c r="HES178" s="36"/>
      <c r="HET178" s="36"/>
      <c r="HEU178" s="36"/>
      <c r="HEV178" s="36"/>
      <c r="HEW178" s="36"/>
      <c r="HEX178" s="36"/>
      <c r="HEY178" s="36"/>
      <c r="HEZ178" s="36"/>
      <c r="HFA178" s="36"/>
      <c r="HFB178" s="36"/>
      <c r="HFC178" s="36"/>
      <c r="HFD178" s="36"/>
      <c r="HFE178" s="36"/>
      <c r="HFF178" s="36"/>
      <c r="HFG178" s="36"/>
      <c r="HFH178" s="36"/>
      <c r="HFI178" s="36"/>
      <c r="HFJ178" s="36"/>
      <c r="HFK178" s="36"/>
      <c r="HFL178" s="36"/>
      <c r="HFM178" s="36"/>
      <c r="HFN178" s="36"/>
      <c r="HFO178" s="36"/>
      <c r="HFP178" s="36"/>
      <c r="HFQ178" s="36"/>
      <c r="HFR178" s="36"/>
      <c r="HFS178" s="36"/>
      <c r="HFT178" s="36"/>
      <c r="HFU178" s="36"/>
      <c r="HFV178" s="36"/>
      <c r="HFW178" s="36"/>
      <c r="HFX178" s="36"/>
      <c r="HFY178" s="36"/>
      <c r="HFZ178" s="36"/>
      <c r="HGA178" s="36"/>
      <c r="HGB178" s="36"/>
      <c r="HGC178" s="36"/>
      <c r="HGD178" s="36"/>
      <c r="HGE178" s="36"/>
      <c r="HGF178" s="36"/>
      <c r="HGG178" s="36"/>
      <c r="HGH178" s="36"/>
      <c r="HGI178" s="36"/>
      <c r="HGJ178" s="36"/>
      <c r="HGK178" s="36"/>
      <c r="HGL178" s="36"/>
      <c r="HGM178" s="36"/>
      <c r="HGN178" s="36"/>
      <c r="HGO178" s="36"/>
      <c r="HGP178" s="36"/>
      <c r="HGQ178" s="36"/>
      <c r="HGR178" s="36"/>
      <c r="HGS178" s="36"/>
      <c r="HGT178" s="36"/>
      <c r="HGU178" s="36"/>
      <c r="HGV178" s="36"/>
      <c r="HGW178" s="36"/>
      <c r="HGX178" s="36"/>
      <c r="HGY178" s="36"/>
      <c r="HGZ178" s="36"/>
      <c r="HHA178" s="36"/>
      <c r="HHB178" s="36"/>
      <c r="HHC178" s="36"/>
      <c r="HHD178" s="36"/>
      <c r="HHE178" s="36"/>
      <c r="HHF178" s="36"/>
      <c r="HHG178" s="36"/>
      <c r="HHH178" s="36"/>
      <c r="HHI178" s="36"/>
      <c r="HHJ178" s="36"/>
      <c r="HHK178" s="36"/>
      <c r="HHL178" s="36"/>
      <c r="HHM178" s="36"/>
      <c r="HHN178" s="36"/>
      <c r="HHO178" s="36"/>
      <c r="HHP178" s="36"/>
      <c r="HHQ178" s="36"/>
      <c r="HHR178" s="36"/>
      <c r="HHS178" s="36"/>
      <c r="HHT178" s="36"/>
      <c r="HHU178" s="36"/>
      <c r="HHV178" s="36"/>
      <c r="HHW178" s="36"/>
      <c r="HHX178" s="36"/>
      <c r="HHY178" s="36"/>
      <c r="HHZ178" s="36"/>
      <c r="HIA178" s="36"/>
      <c r="HIB178" s="36"/>
      <c r="HIC178" s="36"/>
      <c r="HID178" s="36"/>
      <c r="HIE178" s="36"/>
      <c r="HIF178" s="36"/>
      <c r="HIG178" s="36"/>
      <c r="HIH178" s="36"/>
      <c r="HII178" s="36"/>
      <c r="HIJ178" s="36"/>
      <c r="HIK178" s="36"/>
      <c r="HIL178" s="36"/>
      <c r="HIM178" s="36"/>
      <c r="HIN178" s="36"/>
      <c r="HIO178" s="36"/>
      <c r="HIP178" s="36"/>
      <c r="HIQ178" s="36"/>
      <c r="HIR178" s="36"/>
      <c r="HIS178" s="36"/>
      <c r="HIT178" s="36"/>
      <c r="HIU178" s="36"/>
      <c r="HIV178" s="36"/>
      <c r="HIW178" s="36"/>
      <c r="HIX178" s="36"/>
      <c r="HIY178" s="36"/>
      <c r="HIZ178" s="36"/>
      <c r="HJA178" s="36"/>
      <c r="HJB178" s="36"/>
      <c r="HJC178" s="36"/>
      <c r="HJD178" s="36"/>
      <c r="HJE178" s="36"/>
      <c r="HJF178" s="36"/>
      <c r="HJG178" s="36"/>
      <c r="HJH178" s="36"/>
      <c r="HJI178" s="36"/>
      <c r="HJJ178" s="36"/>
      <c r="HJK178" s="36"/>
      <c r="HJL178" s="36"/>
      <c r="HJM178" s="36"/>
      <c r="HJN178" s="36"/>
      <c r="HJO178" s="36"/>
      <c r="HJP178" s="36"/>
      <c r="HJQ178" s="36"/>
      <c r="HJR178" s="36"/>
      <c r="HJS178" s="36"/>
      <c r="HJT178" s="36"/>
      <c r="HJU178" s="36"/>
      <c r="HJV178" s="36"/>
      <c r="HJW178" s="36"/>
      <c r="HJX178" s="36"/>
      <c r="HJY178" s="36"/>
      <c r="HJZ178" s="36"/>
      <c r="HKA178" s="36"/>
      <c r="HKB178" s="36"/>
      <c r="HKC178" s="36"/>
      <c r="HKD178" s="36"/>
      <c r="HKE178" s="36"/>
      <c r="HKF178" s="36"/>
      <c r="HKG178" s="36"/>
      <c r="HKH178" s="36"/>
      <c r="HKI178" s="36"/>
      <c r="HKJ178" s="36"/>
      <c r="HKK178" s="36"/>
      <c r="HKL178" s="36"/>
      <c r="HKM178" s="36"/>
      <c r="HKN178" s="36"/>
      <c r="HKO178" s="36"/>
      <c r="HKP178" s="36"/>
      <c r="HKQ178" s="36"/>
      <c r="HKR178" s="36"/>
      <c r="HKS178" s="36"/>
      <c r="HKT178" s="36"/>
      <c r="HKU178" s="36"/>
      <c r="HKV178" s="36"/>
      <c r="HKW178" s="36"/>
      <c r="HKX178" s="36"/>
      <c r="HKY178" s="36"/>
      <c r="HKZ178" s="36"/>
      <c r="HLA178" s="36"/>
      <c r="HLB178" s="36"/>
      <c r="HLC178" s="36"/>
      <c r="HLD178" s="36"/>
      <c r="HLE178" s="36"/>
      <c r="HLF178" s="36"/>
      <c r="HLG178" s="36"/>
      <c r="HLH178" s="36"/>
      <c r="HLI178" s="36"/>
      <c r="HLJ178" s="36"/>
      <c r="HLK178" s="36"/>
      <c r="HLL178" s="36"/>
      <c r="HLM178" s="36"/>
      <c r="HLN178" s="36"/>
      <c r="HLO178" s="36"/>
      <c r="HLP178" s="36"/>
      <c r="HLQ178" s="36"/>
      <c r="HLR178" s="36"/>
      <c r="HLS178" s="36"/>
      <c r="HLT178" s="36"/>
      <c r="HLU178" s="36"/>
      <c r="HLV178" s="36"/>
      <c r="HLW178" s="36"/>
      <c r="HLX178" s="36"/>
      <c r="HLY178" s="36"/>
      <c r="HLZ178" s="36"/>
      <c r="HMA178" s="36"/>
      <c r="HMB178" s="36"/>
      <c r="HMC178" s="36"/>
      <c r="HMD178" s="36"/>
      <c r="HME178" s="36"/>
      <c r="HMF178" s="36"/>
      <c r="HMG178" s="36"/>
      <c r="HMH178" s="36"/>
      <c r="HMI178" s="36"/>
      <c r="HMJ178" s="36"/>
      <c r="HMK178" s="36"/>
      <c r="HML178" s="36"/>
      <c r="HMM178" s="36"/>
      <c r="HMN178" s="36"/>
      <c r="HMO178" s="36"/>
      <c r="HMP178" s="36"/>
      <c r="HMQ178" s="36"/>
      <c r="HMR178" s="36"/>
      <c r="HMS178" s="36"/>
      <c r="HMT178" s="36"/>
      <c r="HMU178" s="36"/>
      <c r="HMV178" s="36"/>
      <c r="HMW178" s="36"/>
      <c r="HMX178" s="36"/>
      <c r="HMY178" s="36"/>
      <c r="HMZ178" s="36"/>
      <c r="HNA178" s="36"/>
      <c r="HNB178" s="36"/>
      <c r="HNC178" s="36"/>
      <c r="HND178" s="36"/>
      <c r="HNE178" s="36"/>
      <c r="HNF178" s="36"/>
      <c r="HNG178" s="36"/>
      <c r="HNH178" s="36"/>
      <c r="HNI178" s="36"/>
      <c r="HNJ178" s="36"/>
      <c r="HNK178" s="36"/>
      <c r="HNL178" s="36"/>
      <c r="HNM178" s="36"/>
      <c r="HNN178" s="36"/>
      <c r="HNO178" s="36"/>
      <c r="HNP178" s="36"/>
      <c r="HNQ178" s="36"/>
      <c r="HNR178" s="36"/>
      <c r="HNS178" s="36"/>
      <c r="HNT178" s="36"/>
      <c r="HNU178" s="36"/>
      <c r="HNV178" s="36"/>
      <c r="HNW178" s="36"/>
      <c r="HNX178" s="36"/>
      <c r="HNY178" s="36"/>
      <c r="HNZ178" s="36"/>
      <c r="HOA178" s="36"/>
      <c r="HOB178" s="36"/>
      <c r="HOC178" s="36"/>
      <c r="HOD178" s="36"/>
      <c r="HOE178" s="36"/>
      <c r="HOF178" s="36"/>
      <c r="HOG178" s="36"/>
      <c r="HOH178" s="36"/>
      <c r="HOI178" s="36"/>
      <c r="HOJ178" s="36"/>
      <c r="HOK178" s="36"/>
      <c r="HOL178" s="36"/>
      <c r="HOM178" s="36"/>
      <c r="HON178" s="36"/>
      <c r="HOO178" s="36"/>
      <c r="HOP178" s="36"/>
      <c r="HOQ178" s="36"/>
      <c r="HOR178" s="36"/>
      <c r="HOS178" s="36"/>
      <c r="HOT178" s="36"/>
      <c r="HOU178" s="36"/>
      <c r="HOV178" s="36"/>
      <c r="HOW178" s="36"/>
      <c r="HOX178" s="36"/>
      <c r="HOY178" s="36"/>
      <c r="HOZ178" s="36"/>
      <c r="HPA178" s="36"/>
      <c r="HPB178" s="36"/>
      <c r="HPC178" s="36"/>
      <c r="HPD178" s="36"/>
      <c r="HPE178" s="36"/>
      <c r="HPF178" s="36"/>
      <c r="HPG178" s="36"/>
      <c r="HPH178" s="36"/>
      <c r="HPI178" s="36"/>
      <c r="HPJ178" s="36"/>
      <c r="HPK178" s="36"/>
      <c r="HPL178" s="36"/>
      <c r="HPM178" s="36"/>
      <c r="HPN178" s="36"/>
      <c r="HPO178" s="36"/>
      <c r="HPP178" s="36"/>
      <c r="HPQ178" s="36"/>
      <c r="HPR178" s="36"/>
      <c r="HPS178" s="36"/>
      <c r="HPT178" s="36"/>
      <c r="HPU178" s="36"/>
      <c r="HPV178" s="36"/>
      <c r="HPW178" s="36"/>
      <c r="HPX178" s="36"/>
      <c r="HPY178" s="36"/>
      <c r="HPZ178" s="36"/>
      <c r="HQA178" s="36"/>
      <c r="HQB178" s="36"/>
      <c r="HQC178" s="36"/>
      <c r="HQD178" s="36"/>
      <c r="HQE178" s="36"/>
      <c r="HQF178" s="36"/>
      <c r="HQG178" s="36"/>
      <c r="HQH178" s="36"/>
      <c r="HQI178" s="36"/>
      <c r="HQJ178" s="36"/>
      <c r="HQK178" s="36"/>
      <c r="HQL178" s="36"/>
      <c r="HQM178" s="36"/>
      <c r="HQN178" s="36"/>
      <c r="HQO178" s="36"/>
      <c r="HQP178" s="36"/>
      <c r="HQQ178" s="36"/>
      <c r="HQR178" s="36"/>
      <c r="HQS178" s="36"/>
      <c r="HQT178" s="36"/>
      <c r="HQU178" s="36"/>
      <c r="HQV178" s="36"/>
      <c r="HQW178" s="36"/>
      <c r="HQX178" s="36"/>
      <c r="HQY178" s="36"/>
      <c r="HQZ178" s="36"/>
      <c r="HRA178" s="36"/>
      <c r="HRB178" s="36"/>
      <c r="HRC178" s="36"/>
      <c r="HRD178" s="36"/>
      <c r="HRE178" s="36"/>
      <c r="HRF178" s="36"/>
      <c r="HRG178" s="36"/>
      <c r="HRH178" s="36"/>
      <c r="HRI178" s="36"/>
      <c r="HRJ178" s="36"/>
      <c r="HRK178" s="36"/>
      <c r="HRL178" s="36"/>
      <c r="HRM178" s="36"/>
      <c r="HRN178" s="36"/>
      <c r="HRO178" s="36"/>
      <c r="HRP178" s="36"/>
      <c r="HRQ178" s="36"/>
      <c r="HRR178" s="36"/>
      <c r="HRS178" s="36"/>
      <c r="HRT178" s="36"/>
      <c r="HRU178" s="36"/>
      <c r="HRV178" s="36"/>
      <c r="HRW178" s="36"/>
      <c r="HRX178" s="36"/>
      <c r="HRY178" s="36"/>
      <c r="HRZ178" s="36"/>
      <c r="HSA178" s="36"/>
      <c r="HSB178" s="36"/>
      <c r="HSC178" s="36"/>
      <c r="HSD178" s="36"/>
      <c r="HSE178" s="36"/>
      <c r="HSF178" s="36"/>
      <c r="HSG178" s="36"/>
      <c r="HSH178" s="36"/>
      <c r="HSI178" s="36"/>
      <c r="HSJ178" s="36"/>
      <c r="HSK178" s="36"/>
      <c r="HSL178" s="36"/>
      <c r="HSM178" s="36"/>
      <c r="HSN178" s="36"/>
      <c r="HSO178" s="36"/>
      <c r="HSP178" s="36"/>
      <c r="HSQ178" s="36"/>
      <c r="HSR178" s="36"/>
      <c r="HSS178" s="36"/>
      <c r="HST178" s="36"/>
      <c r="HSU178" s="36"/>
      <c r="HSV178" s="36"/>
      <c r="HSW178" s="36"/>
      <c r="HSX178" s="36"/>
      <c r="HSY178" s="36"/>
      <c r="HSZ178" s="36"/>
      <c r="HTA178" s="36"/>
      <c r="HTB178" s="36"/>
      <c r="HTC178" s="36"/>
      <c r="HTD178" s="36"/>
      <c r="HTE178" s="36"/>
      <c r="HTF178" s="36"/>
      <c r="HTG178" s="36"/>
      <c r="HTH178" s="36"/>
      <c r="HTI178" s="36"/>
      <c r="HTJ178" s="36"/>
      <c r="HTK178" s="36"/>
      <c r="HTL178" s="36"/>
      <c r="HTM178" s="36"/>
      <c r="HTN178" s="36"/>
      <c r="HTO178" s="36"/>
      <c r="HTP178" s="36"/>
      <c r="HTQ178" s="36"/>
      <c r="HTR178" s="36"/>
      <c r="HTS178" s="36"/>
      <c r="HTT178" s="36"/>
      <c r="HTU178" s="36"/>
      <c r="HTV178" s="36"/>
      <c r="HTW178" s="36"/>
      <c r="HTX178" s="36"/>
      <c r="HTY178" s="36"/>
      <c r="HTZ178" s="36"/>
      <c r="HUA178" s="36"/>
      <c r="HUB178" s="36"/>
      <c r="HUC178" s="36"/>
      <c r="HUD178" s="36"/>
      <c r="HUE178" s="36"/>
      <c r="HUF178" s="36"/>
      <c r="HUG178" s="36"/>
      <c r="HUH178" s="36"/>
      <c r="HUI178" s="36"/>
      <c r="HUJ178" s="36"/>
      <c r="HUK178" s="36"/>
      <c r="HUL178" s="36"/>
      <c r="HUM178" s="36"/>
      <c r="HUN178" s="36"/>
      <c r="HUO178" s="36"/>
      <c r="HUP178" s="36"/>
      <c r="HUQ178" s="36"/>
      <c r="HUR178" s="36"/>
      <c r="HUS178" s="36"/>
      <c r="HUT178" s="36"/>
      <c r="HUU178" s="36"/>
      <c r="HUV178" s="36"/>
      <c r="HUW178" s="36"/>
      <c r="HUX178" s="36"/>
      <c r="HUY178" s="36"/>
      <c r="HUZ178" s="36"/>
      <c r="HVA178" s="36"/>
      <c r="HVB178" s="36"/>
      <c r="HVC178" s="36"/>
      <c r="HVD178" s="36"/>
      <c r="HVE178" s="36"/>
      <c r="HVF178" s="36"/>
      <c r="HVG178" s="36"/>
      <c r="HVH178" s="36"/>
      <c r="HVI178" s="36"/>
      <c r="HVJ178" s="36"/>
      <c r="HVK178" s="36"/>
      <c r="HVL178" s="36"/>
      <c r="HVM178" s="36"/>
      <c r="HVN178" s="36"/>
      <c r="HVO178" s="36"/>
      <c r="HVP178" s="36"/>
      <c r="HVQ178" s="36"/>
      <c r="HVR178" s="36"/>
      <c r="HVS178" s="36"/>
      <c r="HVT178" s="36"/>
      <c r="HVU178" s="36"/>
      <c r="HVV178" s="36"/>
      <c r="HVW178" s="36"/>
      <c r="HVX178" s="36"/>
      <c r="HVY178" s="36"/>
      <c r="HVZ178" s="36"/>
      <c r="HWA178" s="36"/>
      <c r="HWB178" s="36"/>
      <c r="HWC178" s="36"/>
      <c r="HWD178" s="36"/>
      <c r="HWE178" s="36"/>
      <c r="HWF178" s="36"/>
      <c r="HWG178" s="36"/>
      <c r="HWH178" s="36"/>
      <c r="HWI178" s="36"/>
      <c r="HWJ178" s="36"/>
      <c r="HWK178" s="36"/>
      <c r="HWL178" s="36"/>
      <c r="HWM178" s="36"/>
      <c r="HWN178" s="36"/>
      <c r="HWO178" s="36"/>
      <c r="HWP178" s="36"/>
      <c r="HWQ178" s="36"/>
      <c r="HWR178" s="36"/>
      <c r="HWS178" s="36"/>
      <c r="HWT178" s="36"/>
      <c r="HWU178" s="36"/>
      <c r="HWV178" s="36"/>
      <c r="HWW178" s="36"/>
      <c r="HWX178" s="36"/>
      <c r="HWY178" s="36"/>
      <c r="HWZ178" s="36"/>
      <c r="HXA178" s="36"/>
      <c r="HXB178" s="36"/>
      <c r="HXC178" s="36"/>
      <c r="HXD178" s="36"/>
      <c r="HXE178" s="36"/>
      <c r="HXF178" s="36"/>
      <c r="HXG178" s="36"/>
      <c r="HXH178" s="36"/>
      <c r="HXI178" s="36"/>
      <c r="HXJ178" s="36"/>
      <c r="HXK178" s="36"/>
      <c r="HXL178" s="36"/>
      <c r="HXM178" s="36"/>
      <c r="HXN178" s="36"/>
      <c r="HXO178" s="36"/>
      <c r="HXP178" s="36"/>
      <c r="HXQ178" s="36"/>
      <c r="HXR178" s="36"/>
      <c r="HXS178" s="36"/>
      <c r="HXT178" s="36"/>
      <c r="HXU178" s="36"/>
      <c r="HXV178" s="36"/>
      <c r="HXW178" s="36"/>
      <c r="HXX178" s="36"/>
      <c r="HXY178" s="36"/>
      <c r="HXZ178" s="36"/>
      <c r="HYA178" s="36"/>
      <c r="HYB178" s="36"/>
      <c r="HYC178" s="36"/>
      <c r="HYD178" s="36"/>
      <c r="HYE178" s="36"/>
      <c r="HYF178" s="36"/>
      <c r="HYG178" s="36"/>
      <c r="HYH178" s="36"/>
      <c r="HYI178" s="36"/>
      <c r="HYJ178" s="36"/>
      <c r="HYK178" s="36"/>
      <c r="HYL178" s="36"/>
      <c r="HYM178" s="36"/>
      <c r="HYN178" s="36"/>
      <c r="HYO178" s="36"/>
      <c r="HYP178" s="36"/>
      <c r="HYQ178" s="36"/>
      <c r="HYR178" s="36"/>
      <c r="HYS178" s="36"/>
      <c r="HYT178" s="36"/>
      <c r="HYU178" s="36"/>
      <c r="HYV178" s="36"/>
      <c r="HYW178" s="36"/>
      <c r="HYX178" s="36"/>
      <c r="HYY178" s="36"/>
      <c r="HYZ178" s="36"/>
      <c r="HZA178" s="36"/>
      <c r="HZB178" s="36"/>
      <c r="HZC178" s="36"/>
      <c r="HZD178" s="36"/>
      <c r="HZE178" s="36"/>
      <c r="HZF178" s="36"/>
      <c r="HZG178" s="36"/>
      <c r="HZH178" s="36"/>
      <c r="HZI178" s="36"/>
      <c r="HZJ178" s="36"/>
      <c r="HZK178" s="36"/>
      <c r="HZL178" s="36"/>
      <c r="HZM178" s="36"/>
      <c r="HZN178" s="36"/>
      <c r="HZO178" s="36"/>
      <c r="HZP178" s="36"/>
      <c r="HZQ178" s="36"/>
      <c r="HZR178" s="36"/>
      <c r="HZS178" s="36"/>
      <c r="HZT178" s="36"/>
      <c r="HZU178" s="36"/>
      <c r="HZV178" s="36"/>
      <c r="HZW178" s="36"/>
      <c r="HZX178" s="36"/>
      <c r="HZY178" s="36"/>
      <c r="HZZ178" s="36"/>
      <c r="IAA178" s="36"/>
      <c r="IAB178" s="36"/>
      <c r="IAC178" s="36"/>
      <c r="IAD178" s="36"/>
      <c r="IAE178" s="36"/>
      <c r="IAF178" s="36"/>
      <c r="IAG178" s="36"/>
      <c r="IAH178" s="36"/>
      <c r="IAI178" s="36"/>
      <c r="IAJ178" s="36"/>
      <c r="IAK178" s="36"/>
      <c r="IAL178" s="36"/>
      <c r="IAM178" s="36"/>
      <c r="IAN178" s="36"/>
      <c r="IAO178" s="36"/>
      <c r="IAP178" s="36"/>
      <c r="IAQ178" s="36"/>
      <c r="IAR178" s="36"/>
      <c r="IAS178" s="36"/>
      <c r="IAT178" s="36"/>
      <c r="IAU178" s="36"/>
      <c r="IAV178" s="36"/>
      <c r="IAW178" s="36"/>
      <c r="IAX178" s="36"/>
      <c r="IAY178" s="36"/>
      <c r="IAZ178" s="36"/>
      <c r="IBA178" s="36"/>
      <c r="IBB178" s="36"/>
      <c r="IBC178" s="36"/>
      <c r="IBD178" s="36"/>
      <c r="IBE178" s="36"/>
      <c r="IBF178" s="36"/>
      <c r="IBG178" s="36"/>
      <c r="IBH178" s="36"/>
      <c r="IBI178" s="36"/>
      <c r="IBJ178" s="36"/>
      <c r="IBK178" s="36"/>
      <c r="IBL178" s="36"/>
      <c r="IBM178" s="36"/>
      <c r="IBN178" s="36"/>
      <c r="IBO178" s="36"/>
      <c r="IBP178" s="36"/>
      <c r="IBQ178" s="36"/>
      <c r="IBR178" s="36"/>
      <c r="IBS178" s="36"/>
      <c r="IBT178" s="36"/>
      <c r="IBU178" s="36"/>
      <c r="IBV178" s="36"/>
      <c r="IBW178" s="36"/>
      <c r="IBX178" s="36"/>
      <c r="IBY178" s="36"/>
      <c r="IBZ178" s="36"/>
      <c r="ICA178" s="36"/>
      <c r="ICB178" s="36"/>
      <c r="ICC178" s="36"/>
      <c r="ICD178" s="36"/>
      <c r="ICE178" s="36"/>
      <c r="ICF178" s="36"/>
      <c r="ICG178" s="36"/>
      <c r="ICH178" s="36"/>
      <c r="ICI178" s="36"/>
      <c r="ICJ178" s="36"/>
      <c r="ICK178" s="36"/>
      <c r="ICL178" s="36"/>
      <c r="ICM178" s="36"/>
      <c r="ICN178" s="36"/>
      <c r="ICO178" s="36"/>
      <c r="ICP178" s="36"/>
      <c r="ICQ178" s="36"/>
      <c r="ICR178" s="36"/>
      <c r="ICS178" s="36"/>
      <c r="ICT178" s="36"/>
      <c r="ICU178" s="36"/>
      <c r="ICV178" s="36"/>
      <c r="ICW178" s="36"/>
      <c r="ICX178" s="36"/>
      <c r="ICY178" s="36"/>
      <c r="ICZ178" s="36"/>
      <c r="IDA178" s="36"/>
      <c r="IDB178" s="36"/>
      <c r="IDC178" s="36"/>
      <c r="IDD178" s="36"/>
      <c r="IDE178" s="36"/>
      <c r="IDF178" s="36"/>
      <c r="IDG178" s="36"/>
      <c r="IDH178" s="36"/>
      <c r="IDI178" s="36"/>
      <c r="IDJ178" s="36"/>
      <c r="IDK178" s="36"/>
      <c r="IDL178" s="36"/>
      <c r="IDM178" s="36"/>
      <c r="IDN178" s="36"/>
      <c r="IDO178" s="36"/>
      <c r="IDP178" s="36"/>
      <c r="IDQ178" s="36"/>
      <c r="IDR178" s="36"/>
      <c r="IDS178" s="36"/>
      <c r="IDT178" s="36"/>
      <c r="IDU178" s="36"/>
      <c r="IDV178" s="36"/>
      <c r="IDW178" s="36"/>
      <c r="IDX178" s="36"/>
      <c r="IDY178" s="36"/>
      <c r="IDZ178" s="36"/>
      <c r="IEA178" s="36"/>
      <c r="IEB178" s="36"/>
      <c r="IEC178" s="36"/>
      <c r="IED178" s="36"/>
      <c r="IEE178" s="36"/>
      <c r="IEF178" s="36"/>
      <c r="IEG178" s="36"/>
      <c r="IEH178" s="36"/>
      <c r="IEI178" s="36"/>
      <c r="IEJ178" s="36"/>
      <c r="IEK178" s="36"/>
      <c r="IEL178" s="36"/>
      <c r="IEM178" s="36"/>
      <c r="IEN178" s="36"/>
      <c r="IEO178" s="36"/>
      <c r="IEP178" s="36"/>
      <c r="IEQ178" s="36"/>
      <c r="IER178" s="36"/>
      <c r="IES178" s="36"/>
      <c r="IET178" s="36"/>
      <c r="IEU178" s="36"/>
      <c r="IEV178" s="36"/>
      <c r="IEW178" s="36"/>
      <c r="IEX178" s="36"/>
      <c r="IEY178" s="36"/>
      <c r="IEZ178" s="36"/>
      <c r="IFA178" s="36"/>
      <c r="IFB178" s="36"/>
      <c r="IFC178" s="36"/>
      <c r="IFD178" s="36"/>
      <c r="IFE178" s="36"/>
      <c r="IFF178" s="36"/>
      <c r="IFG178" s="36"/>
      <c r="IFH178" s="36"/>
      <c r="IFI178" s="36"/>
      <c r="IFJ178" s="36"/>
      <c r="IFK178" s="36"/>
      <c r="IFL178" s="36"/>
      <c r="IFM178" s="36"/>
      <c r="IFN178" s="36"/>
      <c r="IFO178" s="36"/>
      <c r="IFP178" s="36"/>
      <c r="IFQ178" s="36"/>
      <c r="IFR178" s="36"/>
      <c r="IFS178" s="36"/>
      <c r="IFT178" s="36"/>
      <c r="IFU178" s="36"/>
      <c r="IFV178" s="36"/>
      <c r="IFW178" s="36"/>
      <c r="IFX178" s="36"/>
      <c r="IFY178" s="36"/>
      <c r="IFZ178" s="36"/>
      <c r="IGA178" s="36"/>
      <c r="IGB178" s="36"/>
      <c r="IGC178" s="36"/>
      <c r="IGD178" s="36"/>
      <c r="IGE178" s="36"/>
      <c r="IGF178" s="36"/>
      <c r="IGG178" s="36"/>
      <c r="IGH178" s="36"/>
      <c r="IGI178" s="36"/>
      <c r="IGJ178" s="36"/>
      <c r="IGK178" s="36"/>
      <c r="IGL178" s="36"/>
      <c r="IGM178" s="36"/>
      <c r="IGN178" s="36"/>
      <c r="IGO178" s="36"/>
      <c r="IGP178" s="36"/>
      <c r="IGQ178" s="36"/>
      <c r="IGR178" s="36"/>
      <c r="IGS178" s="36"/>
      <c r="IGT178" s="36"/>
      <c r="IGU178" s="36"/>
      <c r="IGV178" s="36"/>
      <c r="IGW178" s="36"/>
      <c r="IGX178" s="36"/>
      <c r="IGY178" s="36"/>
      <c r="IGZ178" s="36"/>
      <c r="IHA178" s="36"/>
      <c r="IHB178" s="36"/>
      <c r="IHC178" s="36"/>
      <c r="IHD178" s="36"/>
      <c r="IHE178" s="36"/>
      <c r="IHF178" s="36"/>
      <c r="IHG178" s="36"/>
      <c r="IHH178" s="36"/>
      <c r="IHI178" s="36"/>
      <c r="IHJ178" s="36"/>
      <c r="IHK178" s="36"/>
      <c r="IHL178" s="36"/>
      <c r="IHM178" s="36"/>
      <c r="IHN178" s="36"/>
      <c r="IHO178" s="36"/>
      <c r="IHP178" s="36"/>
      <c r="IHQ178" s="36"/>
      <c r="IHR178" s="36"/>
      <c r="IHS178" s="36"/>
      <c r="IHT178" s="36"/>
      <c r="IHU178" s="36"/>
      <c r="IHV178" s="36"/>
      <c r="IHW178" s="36"/>
      <c r="IHX178" s="36"/>
      <c r="IHY178" s="36"/>
      <c r="IHZ178" s="36"/>
      <c r="IIA178" s="36"/>
      <c r="IIB178" s="36"/>
      <c r="IIC178" s="36"/>
      <c r="IID178" s="36"/>
      <c r="IIE178" s="36"/>
      <c r="IIF178" s="36"/>
      <c r="IIG178" s="36"/>
      <c r="IIH178" s="36"/>
      <c r="III178" s="36"/>
      <c r="IIJ178" s="36"/>
      <c r="IIK178" s="36"/>
      <c r="IIL178" s="36"/>
      <c r="IIM178" s="36"/>
      <c r="IIN178" s="36"/>
      <c r="IIO178" s="36"/>
      <c r="IIP178" s="36"/>
      <c r="IIQ178" s="36"/>
      <c r="IIR178" s="36"/>
      <c r="IIS178" s="36"/>
      <c r="IIT178" s="36"/>
      <c r="IIU178" s="36"/>
      <c r="IIV178" s="36"/>
      <c r="IIW178" s="36"/>
      <c r="IIX178" s="36"/>
      <c r="IIY178" s="36"/>
      <c r="IIZ178" s="36"/>
      <c r="IJA178" s="36"/>
      <c r="IJB178" s="36"/>
      <c r="IJC178" s="36"/>
      <c r="IJD178" s="36"/>
      <c r="IJE178" s="36"/>
      <c r="IJF178" s="36"/>
      <c r="IJG178" s="36"/>
      <c r="IJH178" s="36"/>
      <c r="IJI178" s="36"/>
      <c r="IJJ178" s="36"/>
      <c r="IJK178" s="36"/>
      <c r="IJL178" s="36"/>
      <c r="IJM178" s="36"/>
      <c r="IJN178" s="36"/>
      <c r="IJO178" s="36"/>
      <c r="IJP178" s="36"/>
      <c r="IJQ178" s="36"/>
      <c r="IJR178" s="36"/>
      <c r="IJS178" s="36"/>
      <c r="IJT178" s="36"/>
      <c r="IJU178" s="36"/>
      <c r="IJV178" s="36"/>
      <c r="IJW178" s="36"/>
      <c r="IJX178" s="36"/>
      <c r="IJY178" s="36"/>
      <c r="IJZ178" s="36"/>
      <c r="IKA178" s="36"/>
      <c r="IKB178" s="36"/>
      <c r="IKC178" s="36"/>
      <c r="IKD178" s="36"/>
      <c r="IKE178" s="36"/>
      <c r="IKF178" s="36"/>
      <c r="IKG178" s="36"/>
      <c r="IKH178" s="36"/>
      <c r="IKI178" s="36"/>
      <c r="IKJ178" s="36"/>
      <c r="IKK178" s="36"/>
      <c r="IKL178" s="36"/>
      <c r="IKM178" s="36"/>
      <c r="IKN178" s="36"/>
      <c r="IKO178" s="36"/>
      <c r="IKP178" s="36"/>
      <c r="IKQ178" s="36"/>
      <c r="IKR178" s="36"/>
      <c r="IKS178" s="36"/>
      <c r="IKT178" s="36"/>
      <c r="IKU178" s="36"/>
      <c r="IKV178" s="36"/>
      <c r="IKW178" s="36"/>
      <c r="IKX178" s="36"/>
      <c r="IKY178" s="36"/>
      <c r="IKZ178" s="36"/>
      <c r="ILA178" s="36"/>
      <c r="ILB178" s="36"/>
      <c r="ILC178" s="36"/>
      <c r="ILD178" s="36"/>
      <c r="ILE178" s="36"/>
      <c r="ILF178" s="36"/>
      <c r="ILG178" s="36"/>
      <c r="ILH178" s="36"/>
      <c r="ILI178" s="36"/>
      <c r="ILJ178" s="36"/>
      <c r="ILK178" s="36"/>
      <c r="ILL178" s="36"/>
      <c r="ILM178" s="36"/>
      <c r="ILN178" s="36"/>
      <c r="ILO178" s="36"/>
      <c r="ILP178" s="36"/>
      <c r="ILQ178" s="36"/>
      <c r="ILR178" s="36"/>
      <c r="ILS178" s="36"/>
      <c r="ILT178" s="36"/>
      <c r="ILU178" s="36"/>
      <c r="ILV178" s="36"/>
      <c r="ILW178" s="36"/>
      <c r="ILX178" s="36"/>
      <c r="ILY178" s="36"/>
      <c r="ILZ178" s="36"/>
      <c r="IMA178" s="36"/>
      <c r="IMB178" s="36"/>
      <c r="IMC178" s="36"/>
      <c r="IMD178" s="36"/>
      <c r="IME178" s="36"/>
      <c r="IMF178" s="36"/>
      <c r="IMG178" s="36"/>
      <c r="IMH178" s="36"/>
      <c r="IMI178" s="36"/>
      <c r="IMJ178" s="36"/>
      <c r="IMK178" s="36"/>
      <c r="IML178" s="36"/>
      <c r="IMM178" s="36"/>
      <c r="IMN178" s="36"/>
      <c r="IMO178" s="36"/>
      <c r="IMP178" s="36"/>
      <c r="IMQ178" s="36"/>
      <c r="IMR178" s="36"/>
      <c r="IMS178" s="36"/>
      <c r="IMT178" s="36"/>
      <c r="IMU178" s="36"/>
      <c r="IMV178" s="36"/>
      <c r="IMW178" s="36"/>
      <c r="IMX178" s="36"/>
      <c r="IMY178" s="36"/>
      <c r="IMZ178" s="36"/>
      <c r="INA178" s="36"/>
      <c r="INB178" s="36"/>
      <c r="INC178" s="36"/>
      <c r="IND178" s="36"/>
      <c r="INE178" s="36"/>
      <c r="INF178" s="36"/>
      <c r="ING178" s="36"/>
      <c r="INH178" s="36"/>
      <c r="INI178" s="36"/>
      <c r="INJ178" s="36"/>
      <c r="INK178" s="36"/>
      <c r="INL178" s="36"/>
      <c r="INM178" s="36"/>
      <c r="INN178" s="36"/>
      <c r="INO178" s="36"/>
      <c r="INP178" s="36"/>
      <c r="INQ178" s="36"/>
      <c r="INR178" s="36"/>
      <c r="INS178" s="36"/>
      <c r="INT178" s="36"/>
      <c r="INU178" s="36"/>
      <c r="INV178" s="36"/>
      <c r="INW178" s="36"/>
      <c r="INX178" s="36"/>
      <c r="INY178" s="36"/>
      <c r="INZ178" s="36"/>
      <c r="IOA178" s="36"/>
      <c r="IOB178" s="36"/>
      <c r="IOC178" s="36"/>
      <c r="IOD178" s="36"/>
      <c r="IOE178" s="36"/>
      <c r="IOF178" s="36"/>
      <c r="IOG178" s="36"/>
      <c r="IOH178" s="36"/>
      <c r="IOI178" s="36"/>
      <c r="IOJ178" s="36"/>
      <c r="IOK178" s="36"/>
      <c r="IOL178" s="36"/>
      <c r="IOM178" s="36"/>
      <c r="ION178" s="36"/>
      <c r="IOO178" s="36"/>
      <c r="IOP178" s="36"/>
      <c r="IOQ178" s="36"/>
      <c r="IOR178" s="36"/>
      <c r="IOS178" s="36"/>
      <c r="IOT178" s="36"/>
      <c r="IOU178" s="36"/>
      <c r="IOV178" s="36"/>
      <c r="IOW178" s="36"/>
      <c r="IOX178" s="36"/>
      <c r="IOY178" s="36"/>
      <c r="IOZ178" s="36"/>
      <c r="IPA178" s="36"/>
      <c r="IPB178" s="36"/>
      <c r="IPC178" s="36"/>
      <c r="IPD178" s="36"/>
      <c r="IPE178" s="36"/>
      <c r="IPF178" s="36"/>
      <c r="IPG178" s="36"/>
      <c r="IPH178" s="36"/>
      <c r="IPI178" s="36"/>
      <c r="IPJ178" s="36"/>
      <c r="IPK178" s="36"/>
      <c r="IPL178" s="36"/>
      <c r="IPM178" s="36"/>
      <c r="IPN178" s="36"/>
      <c r="IPO178" s="36"/>
      <c r="IPP178" s="36"/>
      <c r="IPQ178" s="36"/>
      <c r="IPR178" s="36"/>
      <c r="IPS178" s="36"/>
      <c r="IPT178" s="36"/>
      <c r="IPU178" s="36"/>
      <c r="IPV178" s="36"/>
      <c r="IPW178" s="36"/>
      <c r="IPX178" s="36"/>
      <c r="IPY178" s="36"/>
      <c r="IPZ178" s="36"/>
      <c r="IQA178" s="36"/>
      <c r="IQB178" s="36"/>
      <c r="IQC178" s="36"/>
      <c r="IQD178" s="36"/>
      <c r="IQE178" s="36"/>
      <c r="IQF178" s="36"/>
      <c r="IQG178" s="36"/>
      <c r="IQH178" s="36"/>
      <c r="IQI178" s="36"/>
      <c r="IQJ178" s="36"/>
      <c r="IQK178" s="36"/>
      <c r="IQL178" s="36"/>
      <c r="IQM178" s="36"/>
      <c r="IQN178" s="36"/>
      <c r="IQO178" s="36"/>
      <c r="IQP178" s="36"/>
      <c r="IQQ178" s="36"/>
      <c r="IQR178" s="36"/>
      <c r="IQS178" s="36"/>
      <c r="IQT178" s="36"/>
      <c r="IQU178" s="36"/>
      <c r="IQV178" s="36"/>
      <c r="IQW178" s="36"/>
      <c r="IQX178" s="36"/>
      <c r="IQY178" s="36"/>
      <c r="IQZ178" s="36"/>
      <c r="IRA178" s="36"/>
      <c r="IRB178" s="36"/>
      <c r="IRC178" s="36"/>
      <c r="IRD178" s="36"/>
      <c r="IRE178" s="36"/>
      <c r="IRF178" s="36"/>
      <c r="IRG178" s="36"/>
      <c r="IRH178" s="36"/>
      <c r="IRI178" s="36"/>
      <c r="IRJ178" s="36"/>
      <c r="IRK178" s="36"/>
      <c r="IRL178" s="36"/>
      <c r="IRM178" s="36"/>
      <c r="IRN178" s="36"/>
      <c r="IRO178" s="36"/>
      <c r="IRP178" s="36"/>
      <c r="IRQ178" s="36"/>
      <c r="IRR178" s="36"/>
      <c r="IRS178" s="36"/>
      <c r="IRT178" s="36"/>
      <c r="IRU178" s="36"/>
      <c r="IRV178" s="36"/>
      <c r="IRW178" s="36"/>
      <c r="IRX178" s="36"/>
      <c r="IRY178" s="36"/>
      <c r="IRZ178" s="36"/>
      <c r="ISA178" s="36"/>
      <c r="ISB178" s="36"/>
      <c r="ISC178" s="36"/>
      <c r="ISD178" s="36"/>
      <c r="ISE178" s="36"/>
      <c r="ISF178" s="36"/>
      <c r="ISG178" s="36"/>
      <c r="ISH178" s="36"/>
      <c r="ISI178" s="36"/>
      <c r="ISJ178" s="36"/>
      <c r="ISK178" s="36"/>
      <c r="ISL178" s="36"/>
      <c r="ISM178" s="36"/>
      <c r="ISN178" s="36"/>
      <c r="ISO178" s="36"/>
      <c r="ISP178" s="36"/>
      <c r="ISQ178" s="36"/>
      <c r="ISR178" s="36"/>
      <c r="ISS178" s="36"/>
      <c r="IST178" s="36"/>
      <c r="ISU178" s="36"/>
      <c r="ISV178" s="36"/>
      <c r="ISW178" s="36"/>
      <c r="ISX178" s="36"/>
      <c r="ISY178" s="36"/>
      <c r="ISZ178" s="36"/>
      <c r="ITA178" s="36"/>
      <c r="ITB178" s="36"/>
      <c r="ITC178" s="36"/>
      <c r="ITD178" s="36"/>
      <c r="ITE178" s="36"/>
      <c r="ITF178" s="36"/>
      <c r="ITG178" s="36"/>
      <c r="ITH178" s="36"/>
      <c r="ITI178" s="36"/>
      <c r="ITJ178" s="36"/>
      <c r="ITK178" s="36"/>
      <c r="ITL178" s="36"/>
      <c r="ITM178" s="36"/>
      <c r="ITN178" s="36"/>
      <c r="ITO178" s="36"/>
      <c r="ITP178" s="36"/>
      <c r="ITQ178" s="36"/>
      <c r="ITR178" s="36"/>
      <c r="ITS178" s="36"/>
      <c r="ITT178" s="36"/>
      <c r="ITU178" s="36"/>
      <c r="ITV178" s="36"/>
      <c r="ITW178" s="36"/>
      <c r="ITX178" s="36"/>
      <c r="ITY178" s="36"/>
      <c r="ITZ178" s="36"/>
      <c r="IUA178" s="36"/>
      <c r="IUB178" s="36"/>
      <c r="IUC178" s="36"/>
      <c r="IUD178" s="36"/>
      <c r="IUE178" s="36"/>
      <c r="IUF178" s="36"/>
      <c r="IUG178" s="36"/>
      <c r="IUH178" s="36"/>
      <c r="IUI178" s="36"/>
      <c r="IUJ178" s="36"/>
      <c r="IUK178" s="36"/>
      <c r="IUL178" s="36"/>
      <c r="IUM178" s="36"/>
      <c r="IUN178" s="36"/>
      <c r="IUO178" s="36"/>
      <c r="IUP178" s="36"/>
      <c r="IUQ178" s="36"/>
      <c r="IUR178" s="36"/>
      <c r="IUS178" s="36"/>
      <c r="IUT178" s="36"/>
      <c r="IUU178" s="36"/>
      <c r="IUV178" s="36"/>
      <c r="IUW178" s="36"/>
      <c r="IUX178" s="36"/>
      <c r="IUY178" s="36"/>
      <c r="IUZ178" s="36"/>
      <c r="IVA178" s="36"/>
      <c r="IVB178" s="36"/>
      <c r="IVC178" s="36"/>
      <c r="IVD178" s="36"/>
      <c r="IVE178" s="36"/>
      <c r="IVF178" s="36"/>
      <c r="IVG178" s="36"/>
      <c r="IVH178" s="36"/>
      <c r="IVI178" s="36"/>
      <c r="IVJ178" s="36"/>
      <c r="IVK178" s="36"/>
      <c r="IVL178" s="36"/>
      <c r="IVM178" s="36"/>
      <c r="IVN178" s="36"/>
      <c r="IVO178" s="36"/>
      <c r="IVP178" s="36"/>
      <c r="IVQ178" s="36"/>
      <c r="IVR178" s="36"/>
      <c r="IVS178" s="36"/>
      <c r="IVT178" s="36"/>
      <c r="IVU178" s="36"/>
      <c r="IVV178" s="36"/>
      <c r="IVW178" s="36"/>
      <c r="IVX178" s="36"/>
      <c r="IVY178" s="36"/>
      <c r="IVZ178" s="36"/>
      <c r="IWA178" s="36"/>
      <c r="IWB178" s="36"/>
      <c r="IWC178" s="36"/>
      <c r="IWD178" s="36"/>
      <c r="IWE178" s="36"/>
      <c r="IWF178" s="36"/>
      <c r="IWG178" s="36"/>
      <c r="IWH178" s="36"/>
      <c r="IWI178" s="36"/>
      <c r="IWJ178" s="36"/>
      <c r="IWK178" s="36"/>
      <c r="IWL178" s="36"/>
      <c r="IWM178" s="36"/>
      <c r="IWN178" s="36"/>
      <c r="IWO178" s="36"/>
      <c r="IWP178" s="36"/>
      <c r="IWQ178" s="36"/>
      <c r="IWR178" s="36"/>
      <c r="IWS178" s="36"/>
      <c r="IWT178" s="36"/>
      <c r="IWU178" s="36"/>
      <c r="IWV178" s="36"/>
      <c r="IWW178" s="36"/>
      <c r="IWX178" s="36"/>
      <c r="IWY178" s="36"/>
      <c r="IWZ178" s="36"/>
      <c r="IXA178" s="36"/>
      <c r="IXB178" s="36"/>
      <c r="IXC178" s="36"/>
      <c r="IXD178" s="36"/>
      <c r="IXE178" s="36"/>
      <c r="IXF178" s="36"/>
      <c r="IXG178" s="36"/>
      <c r="IXH178" s="36"/>
      <c r="IXI178" s="36"/>
      <c r="IXJ178" s="36"/>
      <c r="IXK178" s="36"/>
      <c r="IXL178" s="36"/>
      <c r="IXM178" s="36"/>
      <c r="IXN178" s="36"/>
      <c r="IXO178" s="36"/>
      <c r="IXP178" s="36"/>
      <c r="IXQ178" s="36"/>
      <c r="IXR178" s="36"/>
      <c r="IXS178" s="36"/>
      <c r="IXT178" s="36"/>
      <c r="IXU178" s="36"/>
      <c r="IXV178" s="36"/>
      <c r="IXW178" s="36"/>
      <c r="IXX178" s="36"/>
      <c r="IXY178" s="36"/>
      <c r="IXZ178" s="36"/>
      <c r="IYA178" s="36"/>
      <c r="IYB178" s="36"/>
      <c r="IYC178" s="36"/>
      <c r="IYD178" s="36"/>
      <c r="IYE178" s="36"/>
      <c r="IYF178" s="36"/>
      <c r="IYG178" s="36"/>
      <c r="IYH178" s="36"/>
      <c r="IYI178" s="36"/>
      <c r="IYJ178" s="36"/>
      <c r="IYK178" s="36"/>
      <c r="IYL178" s="36"/>
      <c r="IYM178" s="36"/>
      <c r="IYN178" s="36"/>
      <c r="IYO178" s="36"/>
      <c r="IYP178" s="36"/>
      <c r="IYQ178" s="36"/>
      <c r="IYR178" s="36"/>
      <c r="IYS178" s="36"/>
      <c r="IYT178" s="36"/>
      <c r="IYU178" s="36"/>
      <c r="IYV178" s="36"/>
      <c r="IYW178" s="36"/>
      <c r="IYX178" s="36"/>
      <c r="IYY178" s="36"/>
      <c r="IYZ178" s="36"/>
      <c r="IZA178" s="36"/>
      <c r="IZB178" s="36"/>
      <c r="IZC178" s="36"/>
      <c r="IZD178" s="36"/>
      <c r="IZE178" s="36"/>
      <c r="IZF178" s="36"/>
      <c r="IZG178" s="36"/>
      <c r="IZH178" s="36"/>
      <c r="IZI178" s="36"/>
      <c r="IZJ178" s="36"/>
      <c r="IZK178" s="36"/>
      <c r="IZL178" s="36"/>
      <c r="IZM178" s="36"/>
      <c r="IZN178" s="36"/>
      <c r="IZO178" s="36"/>
      <c r="IZP178" s="36"/>
      <c r="IZQ178" s="36"/>
      <c r="IZR178" s="36"/>
      <c r="IZS178" s="36"/>
      <c r="IZT178" s="36"/>
      <c r="IZU178" s="36"/>
      <c r="IZV178" s="36"/>
      <c r="IZW178" s="36"/>
      <c r="IZX178" s="36"/>
      <c r="IZY178" s="36"/>
      <c r="IZZ178" s="36"/>
      <c r="JAA178" s="36"/>
      <c r="JAB178" s="36"/>
      <c r="JAC178" s="36"/>
      <c r="JAD178" s="36"/>
      <c r="JAE178" s="36"/>
      <c r="JAF178" s="36"/>
      <c r="JAG178" s="36"/>
      <c r="JAH178" s="36"/>
      <c r="JAI178" s="36"/>
      <c r="JAJ178" s="36"/>
      <c r="JAK178" s="36"/>
      <c r="JAL178" s="36"/>
      <c r="JAM178" s="36"/>
      <c r="JAN178" s="36"/>
      <c r="JAO178" s="36"/>
      <c r="JAP178" s="36"/>
      <c r="JAQ178" s="36"/>
      <c r="JAR178" s="36"/>
      <c r="JAS178" s="36"/>
      <c r="JAT178" s="36"/>
      <c r="JAU178" s="36"/>
      <c r="JAV178" s="36"/>
      <c r="JAW178" s="36"/>
      <c r="JAX178" s="36"/>
      <c r="JAY178" s="36"/>
      <c r="JAZ178" s="36"/>
      <c r="JBA178" s="36"/>
      <c r="JBB178" s="36"/>
      <c r="JBC178" s="36"/>
      <c r="JBD178" s="36"/>
      <c r="JBE178" s="36"/>
      <c r="JBF178" s="36"/>
      <c r="JBG178" s="36"/>
      <c r="JBH178" s="36"/>
      <c r="JBI178" s="36"/>
      <c r="JBJ178" s="36"/>
      <c r="JBK178" s="36"/>
      <c r="JBL178" s="36"/>
      <c r="JBM178" s="36"/>
      <c r="JBN178" s="36"/>
      <c r="JBO178" s="36"/>
      <c r="JBP178" s="36"/>
      <c r="JBQ178" s="36"/>
      <c r="JBR178" s="36"/>
      <c r="JBS178" s="36"/>
      <c r="JBT178" s="36"/>
      <c r="JBU178" s="36"/>
      <c r="JBV178" s="36"/>
      <c r="JBW178" s="36"/>
      <c r="JBX178" s="36"/>
      <c r="JBY178" s="36"/>
      <c r="JBZ178" s="36"/>
      <c r="JCA178" s="36"/>
      <c r="JCB178" s="36"/>
      <c r="JCC178" s="36"/>
      <c r="JCD178" s="36"/>
      <c r="JCE178" s="36"/>
      <c r="JCF178" s="36"/>
      <c r="JCG178" s="36"/>
      <c r="JCH178" s="36"/>
      <c r="JCI178" s="36"/>
      <c r="JCJ178" s="36"/>
      <c r="JCK178" s="36"/>
      <c r="JCL178" s="36"/>
      <c r="JCM178" s="36"/>
      <c r="JCN178" s="36"/>
      <c r="JCO178" s="36"/>
      <c r="JCP178" s="36"/>
      <c r="JCQ178" s="36"/>
      <c r="JCR178" s="36"/>
      <c r="JCS178" s="36"/>
      <c r="JCT178" s="36"/>
      <c r="JCU178" s="36"/>
      <c r="JCV178" s="36"/>
      <c r="JCW178" s="36"/>
      <c r="JCX178" s="36"/>
      <c r="JCY178" s="36"/>
      <c r="JCZ178" s="36"/>
      <c r="JDA178" s="36"/>
      <c r="JDB178" s="36"/>
      <c r="JDC178" s="36"/>
      <c r="JDD178" s="36"/>
      <c r="JDE178" s="36"/>
      <c r="JDF178" s="36"/>
      <c r="JDG178" s="36"/>
      <c r="JDH178" s="36"/>
      <c r="JDI178" s="36"/>
      <c r="JDJ178" s="36"/>
      <c r="JDK178" s="36"/>
      <c r="JDL178" s="36"/>
      <c r="JDM178" s="36"/>
      <c r="JDN178" s="36"/>
      <c r="JDO178" s="36"/>
      <c r="JDP178" s="36"/>
      <c r="JDQ178" s="36"/>
      <c r="JDR178" s="36"/>
      <c r="JDS178" s="36"/>
      <c r="JDT178" s="36"/>
      <c r="JDU178" s="36"/>
      <c r="JDV178" s="36"/>
      <c r="JDW178" s="36"/>
      <c r="JDX178" s="36"/>
      <c r="JDY178" s="36"/>
      <c r="JDZ178" s="36"/>
      <c r="JEA178" s="36"/>
      <c r="JEB178" s="36"/>
      <c r="JEC178" s="36"/>
      <c r="JED178" s="36"/>
      <c r="JEE178" s="36"/>
      <c r="JEF178" s="36"/>
      <c r="JEG178" s="36"/>
      <c r="JEH178" s="36"/>
      <c r="JEI178" s="36"/>
      <c r="JEJ178" s="36"/>
      <c r="JEK178" s="36"/>
      <c r="JEL178" s="36"/>
      <c r="JEM178" s="36"/>
      <c r="JEN178" s="36"/>
      <c r="JEO178" s="36"/>
      <c r="JEP178" s="36"/>
      <c r="JEQ178" s="36"/>
      <c r="JER178" s="36"/>
      <c r="JES178" s="36"/>
      <c r="JET178" s="36"/>
      <c r="JEU178" s="36"/>
      <c r="JEV178" s="36"/>
      <c r="JEW178" s="36"/>
      <c r="JEX178" s="36"/>
      <c r="JEY178" s="36"/>
      <c r="JEZ178" s="36"/>
      <c r="JFA178" s="36"/>
      <c r="JFB178" s="36"/>
      <c r="JFC178" s="36"/>
      <c r="JFD178" s="36"/>
      <c r="JFE178" s="36"/>
      <c r="JFF178" s="36"/>
      <c r="JFG178" s="36"/>
      <c r="JFH178" s="36"/>
      <c r="JFI178" s="36"/>
      <c r="JFJ178" s="36"/>
      <c r="JFK178" s="36"/>
      <c r="JFL178" s="36"/>
      <c r="JFM178" s="36"/>
      <c r="JFN178" s="36"/>
      <c r="JFO178" s="36"/>
      <c r="JFP178" s="36"/>
      <c r="JFQ178" s="36"/>
      <c r="JFR178" s="36"/>
      <c r="JFS178" s="36"/>
      <c r="JFT178" s="36"/>
      <c r="JFU178" s="36"/>
      <c r="JFV178" s="36"/>
      <c r="JFW178" s="36"/>
      <c r="JFX178" s="36"/>
      <c r="JFY178" s="36"/>
      <c r="JFZ178" s="36"/>
      <c r="JGA178" s="36"/>
      <c r="JGB178" s="36"/>
      <c r="JGC178" s="36"/>
      <c r="JGD178" s="36"/>
      <c r="JGE178" s="36"/>
      <c r="JGF178" s="36"/>
      <c r="JGG178" s="36"/>
      <c r="JGH178" s="36"/>
      <c r="JGI178" s="36"/>
      <c r="JGJ178" s="36"/>
      <c r="JGK178" s="36"/>
      <c r="JGL178" s="36"/>
      <c r="JGM178" s="36"/>
      <c r="JGN178" s="36"/>
      <c r="JGO178" s="36"/>
      <c r="JGP178" s="36"/>
      <c r="JGQ178" s="36"/>
      <c r="JGR178" s="36"/>
      <c r="JGS178" s="36"/>
      <c r="JGT178" s="36"/>
      <c r="JGU178" s="36"/>
      <c r="JGV178" s="36"/>
      <c r="JGW178" s="36"/>
      <c r="JGX178" s="36"/>
      <c r="JGY178" s="36"/>
      <c r="JGZ178" s="36"/>
      <c r="JHA178" s="36"/>
      <c r="JHB178" s="36"/>
      <c r="JHC178" s="36"/>
      <c r="JHD178" s="36"/>
      <c r="JHE178" s="36"/>
      <c r="JHF178" s="36"/>
      <c r="JHG178" s="36"/>
      <c r="JHH178" s="36"/>
      <c r="JHI178" s="36"/>
      <c r="JHJ178" s="36"/>
      <c r="JHK178" s="36"/>
      <c r="JHL178" s="36"/>
      <c r="JHM178" s="36"/>
      <c r="JHN178" s="36"/>
      <c r="JHO178" s="36"/>
      <c r="JHP178" s="36"/>
      <c r="JHQ178" s="36"/>
      <c r="JHR178" s="36"/>
      <c r="JHS178" s="36"/>
      <c r="JHT178" s="36"/>
      <c r="JHU178" s="36"/>
      <c r="JHV178" s="36"/>
      <c r="JHW178" s="36"/>
      <c r="JHX178" s="36"/>
      <c r="JHY178" s="36"/>
      <c r="JHZ178" s="36"/>
      <c r="JIA178" s="36"/>
      <c r="JIB178" s="36"/>
      <c r="JIC178" s="36"/>
      <c r="JID178" s="36"/>
      <c r="JIE178" s="36"/>
      <c r="JIF178" s="36"/>
      <c r="JIG178" s="36"/>
      <c r="JIH178" s="36"/>
      <c r="JII178" s="36"/>
      <c r="JIJ178" s="36"/>
      <c r="JIK178" s="36"/>
      <c r="JIL178" s="36"/>
      <c r="JIM178" s="36"/>
      <c r="JIN178" s="36"/>
      <c r="JIO178" s="36"/>
      <c r="JIP178" s="36"/>
      <c r="JIQ178" s="36"/>
      <c r="JIR178" s="36"/>
      <c r="JIS178" s="36"/>
      <c r="JIT178" s="36"/>
      <c r="JIU178" s="36"/>
      <c r="JIV178" s="36"/>
      <c r="JIW178" s="36"/>
      <c r="JIX178" s="36"/>
      <c r="JIY178" s="36"/>
      <c r="JIZ178" s="36"/>
      <c r="JJA178" s="36"/>
      <c r="JJB178" s="36"/>
      <c r="JJC178" s="36"/>
      <c r="JJD178" s="36"/>
      <c r="JJE178" s="36"/>
      <c r="JJF178" s="36"/>
      <c r="JJG178" s="36"/>
      <c r="JJH178" s="36"/>
      <c r="JJI178" s="36"/>
      <c r="JJJ178" s="36"/>
      <c r="JJK178" s="36"/>
      <c r="JJL178" s="36"/>
      <c r="JJM178" s="36"/>
      <c r="JJN178" s="36"/>
      <c r="JJO178" s="36"/>
      <c r="JJP178" s="36"/>
      <c r="JJQ178" s="36"/>
      <c r="JJR178" s="36"/>
      <c r="JJS178" s="36"/>
      <c r="JJT178" s="36"/>
      <c r="JJU178" s="36"/>
      <c r="JJV178" s="36"/>
      <c r="JJW178" s="36"/>
      <c r="JJX178" s="36"/>
      <c r="JJY178" s="36"/>
      <c r="JJZ178" s="36"/>
      <c r="JKA178" s="36"/>
      <c r="JKB178" s="36"/>
      <c r="JKC178" s="36"/>
      <c r="JKD178" s="36"/>
      <c r="JKE178" s="36"/>
      <c r="JKF178" s="36"/>
      <c r="JKG178" s="36"/>
      <c r="JKH178" s="36"/>
      <c r="JKI178" s="36"/>
      <c r="JKJ178" s="36"/>
      <c r="JKK178" s="36"/>
      <c r="JKL178" s="36"/>
      <c r="JKM178" s="36"/>
      <c r="JKN178" s="36"/>
      <c r="JKO178" s="36"/>
      <c r="JKP178" s="36"/>
      <c r="JKQ178" s="36"/>
      <c r="JKR178" s="36"/>
      <c r="JKS178" s="36"/>
      <c r="JKT178" s="36"/>
      <c r="JKU178" s="36"/>
      <c r="JKV178" s="36"/>
      <c r="JKW178" s="36"/>
      <c r="JKX178" s="36"/>
      <c r="JKY178" s="36"/>
      <c r="JKZ178" s="36"/>
      <c r="JLA178" s="36"/>
      <c r="JLB178" s="36"/>
      <c r="JLC178" s="36"/>
      <c r="JLD178" s="36"/>
      <c r="JLE178" s="36"/>
      <c r="JLF178" s="36"/>
      <c r="JLG178" s="36"/>
      <c r="JLH178" s="36"/>
      <c r="JLI178" s="36"/>
      <c r="JLJ178" s="36"/>
      <c r="JLK178" s="36"/>
      <c r="JLL178" s="36"/>
      <c r="JLM178" s="36"/>
      <c r="JLN178" s="36"/>
      <c r="JLO178" s="36"/>
      <c r="JLP178" s="36"/>
      <c r="JLQ178" s="36"/>
      <c r="JLR178" s="36"/>
      <c r="JLS178" s="36"/>
      <c r="JLT178" s="36"/>
      <c r="JLU178" s="36"/>
      <c r="JLV178" s="36"/>
      <c r="JLW178" s="36"/>
      <c r="JLX178" s="36"/>
      <c r="JLY178" s="36"/>
      <c r="JLZ178" s="36"/>
      <c r="JMA178" s="36"/>
      <c r="JMB178" s="36"/>
      <c r="JMC178" s="36"/>
      <c r="JMD178" s="36"/>
      <c r="JME178" s="36"/>
      <c r="JMF178" s="36"/>
      <c r="JMG178" s="36"/>
      <c r="JMH178" s="36"/>
      <c r="JMI178" s="36"/>
      <c r="JMJ178" s="36"/>
      <c r="JMK178" s="36"/>
      <c r="JML178" s="36"/>
      <c r="JMM178" s="36"/>
      <c r="JMN178" s="36"/>
      <c r="JMO178" s="36"/>
      <c r="JMP178" s="36"/>
      <c r="JMQ178" s="36"/>
      <c r="JMR178" s="36"/>
      <c r="JMS178" s="36"/>
      <c r="JMT178" s="36"/>
      <c r="JMU178" s="36"/>
      <c r="JMV178" s="36"/>
      <c r="JMW178" s="36"/>
      <c r="JMX178" s="36"/>
      <c r="JMY178" s="36"/>
      <c r="JMZ178" s="36"/>
      <c r="JNA178" s="36"/>
      <c r="JNB178" s="36"/>
      <c r="JNC178" s="36"/>
      <c r="JND178" s="36"/>
      <c r="JNE178" s="36"/>
      <c r="JNF178" s="36"/>
      <c r="JNG178" s="36"/>
      <c r="JNH178" s="36"/>
      <c r="JNI178" s="36"/>
      <c r="JNJ178" s="36"/>
      <c r="JNK178" s="36"/>
      <c r="JNL178" s="36"/>
      <c r="JNM178" s="36"/>
      <c r="JNN178" s="36"/>
      <c r="JNO178" s="36"/>
      <c r="JNP178" s="36"/>
      <c r="JNQ178" s="36"/>
      <c r="JNR178" s="36"/>
      <c r="JNS178" s="36"/>
      <c r="JNT178" s="36"/>
      <c r="JNU178" s="36"/>
      <c r="JNV178" s="36"/>
      <c r="JNW178" s="36"/>
      <c r="JNX178" s="36"/>
      <c r="JNY178" s="36"/>
      <c r="JNZ178" s="36"/>
      <c r="JOA178" s="36"/>
      <c r="JOB178" s="36"/>
      <c r="JOC178" s="36"/>
      <c r="JOD178" s="36"/>
      <c r="JOE178" s="36"/>
      <c r="JOF178" s="36"/>
      <c r="JOG178" s="36"/>
      <c r="JOH178" s="36"/>
      <c r="JOI178" s="36"/>
      <c r="JOJ178" s="36"/>
      <c r="JOK178" s="36"/>
      <c r="JOL178" s="36"/>
      <c r="JOM178" s="36"/>
      <c r="JON178" s="36"/>
      <c r="JOO178" s="36"/>
      <c r="JOP178" s="36"/>
      <c r="JOQ178" s="36"/>
      <c r="JOR178" s="36"/>
      <c r="JOS178" s="36"/>
      <c r="JOT178" s="36"/>
      <c r="JOU178" s="36"/>
      <c r="JOV178" s="36"/>
      <c r="JOW178" s="36"/>
      <c r="JOX178" s="36"/>
      <c r="JOY178" s="36"/>
      <c r="JOZ178" s="36"/>
      <c r="JPA178" s="36"/>
      <c r="JPB178" s="36"/>
      <c r="JPC178" s="36"/>
      <c r="JPD178" s="36"/>
      <c r="JPE178" s="36"/>
      <c r="JPF178" s="36"/>
      <c r="JPG178" s="36"/>
      <c r="JPH178" s="36"/>
      <c r="JPI178" s="36"/>
      <c r="JPJ178" s="36"/>
      <c r="JPK178" s="36"/>
      <c r="JPL178" s="36"/>
      <c r="JPM178" s="36"/>
      <c r="JPN178" s="36"/>
      <c r="JPO178" s="36"/>
      <c r="JPP178" s="36"/>
      <c r="JPQ178" s="36"/>
      <c r="JPR178" s="36"/>
      <c r="JPS178" s="36"/>
      <c r="JPT178" s="36"/>
      <c r="JPU178" s="36"/>
      <c r="JPV178" s="36"/>
      <c r="JPW178" s="36"/>
      <c r="JPX178" s="36"/>
      <c r="JPY178" s="36"/>
      <c r="JPZ178" s="36"/>
      <c r="JQA178" s="36"/>
      <c r="JQB178" s="36"/>
      <c r="JQC178" s="36"/>
      <c r="JQD178" s="36"/>
      <c r="JQE178" s="36"/>
      <c r="JQF178" s="36"/>
      <c r="JQG178" s="36"/>
      <c r="JQH178" s="36"/>
      <c r="JQI178" s="36"/>
      <c r="JQJ178" s="36"/>
      <c r="JQK178" s="36"/>
      <c r="JQL178" s="36"/>
      <c r="JQM178" s="36"/>
      <c r="JQN178" s="36"/>
      <c r="JQO178" s="36"/>
      <c r="JQP178" s="36"/>
      <c r="JQQ178" s="36"/>
      <c r="JQR178" s="36"/>
      <c r="JQS178" s="36"/>
      <c r="JQT178" s="36"/>
      <c r="JQU178" s="36"/>
      <c r="JQV178" s="36"/>
      <c r="JQW178" s="36"/>
      <c r="JQX178" s="36"/>
      <c r="JQY178" s="36"/>
      <c r="JQZ178" s="36"/>
      <c r="JRA178" s="36"/>
      <c r="JRB178" s="36"/>
      <c r="JRC178" s="36"/>
      <c r="JRD178" s="36"/>
      <c r="JRE178" s="36"/>
      <c r="JRF178" s="36"/>
      <c r="JRG178" s="36"/>
      <c r="JRH178" s="36"/>
      <c r="JRI178" s="36"/>
      <c r="JRJ178" s="36"/>
      <c r="JRK178" s="36"/>
      <c r="JRL178" s="36"/>
      <c r="JRM178" s="36"/>
      <c r="JRN178" s="36"/>
      <c r="JRO178" s="36"/>
      <c r="JRP178" s="36"/>
      <c r="JRQ178" s="36"/>
      <c r="JRR178" s="36"/>
      <c r="JRS178" s="36"/>
      <c r="JRT178" s="36"/>
      <c r="JRU178" s="36"/>
      <c r="JRV178" s="36"/>
      <c r="JRW178" s="36"/>
      <c r="JRX178" s="36"/>
      <c r="JRY178" s="36"/>
      <c r="JRZ178" s="36"/>
      <c r="JSA178" s="36"/>
      <c r="JSB178" s="36"/>
      <c r="JSC178" s="36"/>
      <c r="JSD178" s="36"/>
      <c r="JSE178" s="36"/>
      <c r="JSF178" s="36"/>
      <c r="JSG178" s="36"/>
      <c r="JSH178" s="36"/>
      <c r="JSI178" s="36"/>
      <c r="JSJ178" s="36"/>
      <c r="JSK178" s="36"/>
      <c r="JSL178" s="36"/>
      <c r="JSM178" s="36"/>
      <c r="JSN178" s="36"/>
      <c r="JSO178" s="36"/>
      <c r="JSP178" s="36"/>
      <c r="JSQ178" s="36"/>
      <c r="JSR178" s="36"/>
      <c r="JSS178" s="36"/>
      <c r="JST178" s="36"/>
      <c r="JSU178" s="36"/>
      <c r="JSV178" s="36"/>
      <c r="JSW178" s="36"/>
      <c r="JSX178" s="36"/>
      <c r="JSY178" s="36"/>
      <c r="JSZ178" s="36"/>
      <c r="JTA178" s="36"/>
      <c r="JTB178" s="36"/>
      <c r="JTC178" s="36"/>
      <c r="JTD178" s="36"/>
      <c r="JTE178" s="36"/>
      <c r="JTF178" s="36"/>
      <c r="JTG178" s="36"/>
      <c r="JTH178" s="36"/>
      <c r="JTI178" s="36"/>
      <c r="JTJ178" s="36"/>
      <c r="JTK178" s="36"/>
      <c r="JTL178" s="36"/>
      <c r="JTM178" s="36"/>
      <c r="JTN178" s="36"/>
      <c r="JTO178" s="36"/>
      <c r="JTP178" s="36"/>
      <c r="JTQ178" s="36"/>
      <c r="JTR178" s="36"/>
      <c r="JTS178" s="36"/>
      <c r="JTT178" s="36"/>
      <c r="JTU178" s="36"/>
      <c r="JTV178" s="36"/>
      <c r="JTW178" s="36"/>
      <c r="JTX178" s="36"/>
      <c r="JTY178" s="36"/>
      <c r="JTZ178" s="36"/>
      <c r="JUA178" s="36"/>
      <c r="JUB178" s="36"/>
      <c r="JUC178" s="36"/>
      <c r="JUD178" s="36"/>
      <c r="JUE178" s="36"/>
      <c r="JUF178" s="36"/>
      <c r="JUG178" s="36"/>
      <c r="JUH178" s="36"/>
      <c r="JUI178" s="36"/>
      <c r="JUJ178" s="36"/>
      <c r="JUK178" s="36"/>
      <c r="JUL178" s="36"/>
      <c r="JUM178" s="36"/>
      <c r="JUN178" s="36"/>
      <c r="JUO178" s="36"/>
      <c r="JUP178" s="36"/>
      <c r="JUQ178" s="36"/>
      <c r="JUR178" s="36"/>
      <c r="JUS178" s="36"/>
      <c r="JUT178" s="36"/>
      <c r="JUU178" s="36"/>
      <c r="JUV178" s="36"/>
      <c r="JUW178" s="36"/>
      <c r="JUX178" s="36"/>
      <c r="JUY178" s="36"/>
      <c r="JUZ178" s="36"/>
      <c r="JVA178" s="36"/>
      <c r="JVB178" s="36"/>
      <c r="JVC178" s="36"/>
      <c r="JVD178" s="36"/>
      <c r="JVE178" s="36"/>
      <c r="JVF178" s="36"/>
      <c r="JVG178" s="36"/>
      <c r="JVH178" s="36"/>
      <c r="JVI178" s="36"/>
      <c r="JVJ178" s="36"/>
      <c r="JVK178" s="36"/>
      <c r="JVL178" s="36"/>
      <c r="JVM178" s="36"/>
      <c r="JVN178" s="36"/>
      <c r="JVO178" s="36"/>
      <c r="JVP178" s="36"/>
      <c r="JVQ178" s="36"/>
      <c r="JVR178" s="36"/>
      <c r="JVS178" s="36"/>
      <c r="JVT178" s="36"/>
      <c r="JVU178" s="36"/>
      <c r="JVV178" s="36"/>
      <c r="JVW178" s="36"/>
      <c r="JVX178" s="36"/>
      <c r="JVY178" s="36"/>
      <c r="JVZ178" s="36"/>
      <c r="JWA178" s="36"/>
      <c r="JWB178" s="36"/>
      <c r="JWC178" s="36"/>
      <c r="JWD178" s="36"/>
      <c r="JWE178" s="36"/>
      <c r="JWF178" s="36"/>
      <c r="JWG178" s="36"/>
      <c r="JWH178" s="36"/>
      <c r="JWI178" s="36"/>
      <c r="JWJ178" s="36"/>
      <c r="JWK178" s="36"/>
      <c r="JWL178" s="36"/>
      <c r="JWM178" s="36"/>
      <c r="JWN178" s="36"/>
      <c r="JWO178" s="36"/>
      <c r="JWP178" s="36"/>
      <c r="JWQ178" s="36"/>
      <c r="JWR178" s="36"/>
      <c r="JWS178" s="36"/>
      <c r="JWT178" s="36"/>
      <c r="JWU178" s="36"/>
      <c r="JWV178" s="36"/>
      <c r="JWW178" s="36"/>
      <c r="JWX178" s="36"/>
      <c r="JWY178" s="36"/>
      <c r="JWZ178" s="36"/>
      <c r="JXA178" s="36"/>
      <c r="JXB178" s="36"/>
      <c r="JXC178" s="36"/>
      <c r="JXD178" s="36"/>
      <c r="JXE178" s="36"/>
      <c r="JXF178" s="36"/>
      <c r="JXG178" s="36"/>
      <c r="JXH178" s="36"/>
      <c r="JXI178" s="36"/>
      <c r="JXJ178" s="36"/>
      <c r="JXK178" s="36"/>
      <c r="JXL178" s="36"/>
      <c r="JXM178" s="36"/>
      <c r="JXN178" s="36"/>
      <c r="JXO178" s="36"/>
      <c r="JXP178" s="36"/>
      <c r="JXQ178" s="36"/>
      <c r="JXR178" s="36"/>
      <c r="JXS178" s="36"/>
      <c r="JXT178" s="36"/>
      <c r="JXU178" s="36"/>
      <c r="JXV178" s="36"/>
      <c r="JXW178" s="36"/>
      <c r="JXX178" s="36"/>
      <c r="JXY178" s="36"/>
      <c r="JXZ178" s="36"/>
      <c r="JYA178" s="36"/>
      <c r="JYB178" s="36"/>
      <c r="JYC178" s="36"/>
      <c r="JYD178" s="36"/>
      <c r="JYE178" s="36"/>
      <c r="JYF178" s="36"/>
      <c r="JYG178" s="36"/>
      <c r="JYH178" s="36"/>
      <c r="JYI178" s="36"/>
      <c r="JYJ178" s="36"/>
      <c r="JYK178" s="36"/>
      <c r="JYL178" s="36"/>
      <c r="JYM178" s="36"/>
      <c r="JYN178" s="36"/>
      <c r="JYO178" s="36"/>
      <c r="JYP178" s="36"/>
      <c r="JYQ178" s="36"/>
      <c r="JYR178" s="36"/>
      <c r="JYS178" s="36"/>
      <c r="JYT178" s="36"/>
      <c r="JYU178" s="36"/>
      <c r="JYV178" s="36"/>
      <c r="JYW178" s="36"/>
      <c r="JYX178" s="36"/>
      <c r="JYY178" s="36"/>
      <c r="JYZ178" s="36"/>
      <c r="JZA178" s="36"/>
      <c r="JZB178" s="36"/>
      <c r="JZC178" s="36"/>
      <c r="JZD178" s="36"/>
      <c r="JZE178" s="36"/>
      <c r="JZF178" s="36"/>
      <c r="JZG178" s="36"/>
      <c r="JZH178" s="36"/>
      <c r="JZI178" s="36"/>
      <c r="JZJ178" s="36"/>
      <c r="JZK178" s="36"/>
      <c r="JZL178" s="36"/>
      <c r="JZM178" s="36"/>
      <c r="JZN178" s="36"/>
      <c r="JZO178" s="36"/>
      <c r="JZP178" s="36"/>
      <c r="JZQ178" s="36"/>
      <c r="JZR178" s="36"/>
      <c r="JZS178" s="36"/>
      <c r="JZT178" s="36"/>
      <c r="JZU178" s="36"/>
      <c r="JZV178" s="36"/>
      <c r="JZW178" s="36"/>
      <c r="JZX178" s="36"/>
      <c r="JZY178" s="36"/>
      <c r="JZZ178" s="36"/>
      <c r="KAA178" s="36"/>
      <c r="KAB178" s="36"/>
      <c r="KAC178" s="36"/>
      <c r="KAD178" s="36"/>
      <c r="KAE178" s="36"/>
      <c r="KAF178" s="36"/>
      <c r="KAG178" s="36"/>
      <c r="KAH178" s="36"/>
      <c r="KAI178" s="36"/>
      <c r="KAJ178" s="36"/>
      <c r="KAK178" s="36"/>
      <c r="KAL178" s="36"/>
      <c r="KAM178" s="36"/>
      <c r="KAN178" s="36"/>
      <c r="KAO178" s="36"/>
      <c r="KAP178" s="36"/>
      <c r="KAQ178" s="36"/>
      <c r="KAR178" s="36"/>
      <c r="KAS178" s="36"/>
      <c r="KAT178" s="36"/>
      <c r="KAU178" s="36"/>
      <c r="KAV178" s="36"/>
      <c r="KAW178" s="36"/>
      <c r="KAX178" s="36"/>
      <c r="KAY178" s="36"/>
      <c r="KAZ178" s="36"/>
      <c r="KBA178" s="36"/>
      <c r="KBB178" s="36"/>
      <c r="KBC178" s="36"/>
      <c r="KBD178" s="36"/>
      <c r="KBE178" s="36"/>
      <c r="KBF178" s="36"/>
      <c r="KBG178" s="36"/>
      <c r="KBH178" s="36"/>
      <c r="KBI178" s="36"/>
      <c r="KBJ178" s="36"/>
      <c r="KBK178" s="36"/>
      <c r="KBL178" s="36"/>
      <c r="KBM178" s="36"/>
      <c r="KBN178" s="36"/>
      <c r="KBO178" s="36"/>
      <c r="KBP178" s="36"/>
      <c r="KBQ178" s="36"/>
      <c r="KBR178" s="36"/>
      <c r="KBS178" s="36"/>
      <c r="KBT178" s="36"/>
      <c r="KBU178" s="36"/>
      <c r="KBV178" s="36"/>
      <c r="KBW178" s="36"/>
      <c r="KBX178" s="36"/>
      <c r="KBY178" s="36"/>
      <c r="KBZ178" s="36"/>
      <c r="KCA178" s="36"/>
      <c r="KCB178" s="36"/>
      <c r="KCC178" s="36"/>
      <c r="KCD178" s="36"/>
      <c r="KCE178" s="36"/>
      <c r="KCF178" s="36"/>
      <c r="KCG178" s="36"/>
      <c r="KCH178" s="36"/>
      <c r="KCI178" s="36"/>
      <c r="KCJ178" s="36"/>
      <c r="KCK178" s="36"/>
      <c r="KCL178" s="36"/>
      <c r="KCM178" s="36"/>
      <c r="KCN178" s="36"/>
      <c r="KCO178" s="36"/>
      <c r="KCP178" s="36"/>
      <c r="KCQ178" s="36"/>
      <c r="KCR178" s="36"/>
      <c r="KCS178" s="36"/>
      <c r="KCT178" s="36"/>
      <c r="KCU178" s="36"/>
      <c r="KCV178" s="36"/>
      <c r="KCW178" s="36"/>
      <c r="KCX178" s="36"/>
      <c r="KCY178" s="36"/>
      <c r="KCZ178" s="36"/>
      <c r="KDA178" s="36"/>
      <c r="KDB178" s="36"/>
      <c r="KDC178" s="36"/>
      <c r="KDD178" s="36"/>
      <c r="KDE178" s="36"/>
      <c r="KDF178" s="36"/>
      <c r="KDG178" s="36"/>
      <c r="KDH178" s="36"/>
      <c r="KDI178" s="36"/>
      <c r="KDJ178" s="36"/>
      <c r="KDK178" s="36"/>
      <c r="KDL178" s="36"/>
      <c r="KDM178" s="36"/>
      <c r="KDN178" s="36"/>
      <c r="KDO178" s="36"/>
      <c r="KDP178" s="36"/>
      <c r="KDQ178" s="36"/>
      <c r="KDR178" s="36"/>
      <c r="KDS178" s="36"/>
      <c r="KDT178" s="36"/>
      <c r="KDU178" s="36"/>
      <c r="KDV178" s="36"/>
      <c r="KDW178" s="36"/>
      <c r="KDX178" s="36"/>
      <c r="KDY178" s="36"/>
      <c r="KDZ178" s="36"/>
      <c r="KEA178" s="36"/>
      <c r="KEB178" s="36"/>
      <c r="KEC178" s="36"/>
      <c r="KED178" s="36"/>
      <c r="KEE178" s="36"/>
      <c r="KEF178" s="36"/>
      <c r="KEG178" s="36"/>
      <c r="KEH178" s="36"/>
      <c r="KEI178" s="36"/>
      <c r="KEJ178" s="36"/>
      <c r="KEK178" s="36"/>
      <c r="KEL178" s="36"/>
      <c r="KEM178" s="36"/>
      <c r="KEN178" s="36"/>
      <c r="KEO178" s="36"/>
      <c r="KEP178" s="36"/>
      <c r="KEQ178" s="36"/>
      <c r="KER178" s="36"/>
      <c r="KES178" s="36"/>
      <c r="KET178" s="36"/>
      <c r="KEU178" s="36"/>
      <c r="KEV178" s="36"/>
      <c r="KEW178" s="36"/>
      <c r="KEX178" s="36"/>
      <c r="KEY178" s="36"/>
      <c r="KEZ178" s="36"/>
      <c r="KFA178" s="36"/>
      <c r="KFB178" s="36"/>
      <c r="KFC178" s="36"/>
      <c r="KFD178" s="36"/>
      <c r="KFE178" s="36"/>
      <c r="KFF178" s="36"/>
      <c r="KFG178" s="36"/>
      <c r="KFH178" s="36"/>
      <c r="KFI178" s="36"/>
      <c r="KFJ178" s="36"/>
      <c r="KFK178" s="36"/>
      <c r="KFL178" s="36"/>
      <c r="KFM178" s="36"/>
      <c r="KFN178" s="36"/>
      <c r="KFO178" s="36"/>
      <c r="KFP178" s="36"/>
      <c r="KFQ178" s="36"/>
      <c r="KFR178" s="36"/>
      <c r="KFS178" s="36"/>
      <c r="KFT178" s="36"/>
      <c r="KFU178" s="36"/>
      <c r="KFV178" s="36"/>
      <c r="KFW178" s="36"/>
      <c r="KFX178" s="36"/>
      <c r="KFY178" s="36"/>
      <c r="KFZ178" s="36"/>
      <c r="KGA178" s="36"/>
      <c r="KGB178" s="36"/>
      <c r="KGC178" s="36"/>
      <c r="KGD178" s="36"/>
      <c r="KGE178" s="36"/>
      <c r="KGF178" s="36"/>
      <c r="KGG178" s="36"/>
      <c r="KGH178" s="36"/>
      <c r="KGI178" s="36"/>
      <c r="KGJ178" s="36"/>
      <c r="KGK178" s="36"/>
      <c r="KGL178" s="36"/>
      <c r="KGM178" s="36"/>
      <c r="KGN178" s="36"/>
      <c r="KGO178" s="36"/>
      <c r="KGP178" s="36"/>
      <c r="KGQ178" s="36"/>
      <c r="KGR178" s="36"/>
      <c r="KGS178" s="36"/>
      <c r="KGT178" s="36"/>
      <c r="KGU178" s="36"/>
      <c r="KGV178" s="36"/>
      <c r="KGW178" s="36"/>
      <c r="KGX178" s="36"/>
      <c r="KGY178" s="36"/>
      <c r="KGZ178" s="36"/>
      <c r="KHA178" s="36"/>
      <c r="KHB178" s="36"/>
      <c r="KHC178" s="36"/>
      <c r="KHD178" s="36"/>
      <c r="KHE178" s="36"/>
      <c r="KHF178" s="36"/>
      <c r="KHG178" s="36"/>
      <c r="KHH178" s="36"/>
      <c r="KHI178" s="36"/>
      <c r="KHJ178" s="36"/>
      <c r="KHK178" s="36"/>
      <c r="KHL178" s="36"/>
      <c r="KHM178" s="36"/>
      <c r="KHN178" s="36"/>
      <c r="KHO178" s="36"/>
      <c r="KHP178" s="36"/>
      <c r="KHQ178" s="36"/>
      <c r="KHR178" s="36"/>
      <c r="KHS178" s="36"/>
      <c r="KHT178" s="36"/>
      <c r="KHU178" s="36"/>
      <c r="KHV178" s="36"/>
      <c r="KHW178" s="36"/>
      <c r="KHX178" s="36"/>
      <c r="KHY178" s="36"/>
      <c r="KHZ178" s="36"/>
      <c r="KIA178" s="36"/>
      <c r="KIB178" s="36"/>
      <c r="KIC178" s="36"/>
      <c r="KID178" s="36"/>
      <c r="KIE178" s="36"/>
      <c r="KIF178" s="36"/>
      <c r="KIG178" s="36"/>
      <c r="KIH178" s="36"/>
      <c r="KII178" s="36"/>
      <c r="KIJ178" s="36"/>
      <c r="KIK178" s="36"/>
      <c r="KIL178" s="36"/>
      <c r="KIM178" s="36"/>
      <c r="KIN178" s="36"/>
      <c r="KIO178" s="36"/>
      <c r="KIP178" s="36"/>
      <c r="KIQ178" s="36"/>
      <c r="KIR178" s="36"/>
      <c r="KIS178" s="36"/>
      <c r="KIT178" s="36"/>
      <c r="KIU178" s="36"/>
      <c r="KIV178" s="36"/>
      <c r="KIW178" s="36"/>
      <c r="KIX178" s="36"/>
      <c r="KIY178" s="36"/>
      <c r="KIZ178" s="36"/>
      <c r="KJA178" s="36"/>
      <c r="KJB178" s="36"/>
      <c r="KJC178" s="36"/>
      <c r="KJD178" s="36"/>
      <c r="KJE178" s="36"/>
      <c r="KJF178" s="36"/>
      <c r="KJG178" s="36"/>
      <c r="KJH178" s="36"/>
      <c r="KJI178" s="36"/>
      <c r="KJJ178" s="36"/>
      <c r="KJK178" s="36"/>
      <c r="KJL178" s="36"/>
      <c r="KJM178" s="36"/>
      <c r="KJN178" s="36"/>
      <c r="KJO178" s="36"/>
      <c r="KJP178" s="36"/>
      <c r="KJQ178" s="36"/>
      <c r="KJR178" s="36"/>
      <c r="KJS178" s="36"/>
      <c r="KJT178" s="36"/>
      <c r="KJU178" s="36"/>
      <c r="KJV178" s="36"/>
      <c r="KJW178" s="36"/>
      <c r="KJX178" s="36"/>
      <c r="KJY178" s="36"/>
      <c r="KJZ178" s="36"/>
      <c r="KKA178" s="36"/>
      <c r="KKB178" s="36"/>
      <c r="KKC178" s="36"/>
      <c r="KKD178" s="36"/>
      <c r="KKE178" s="36"/>
      <c r="KKF178" s="36"/>
      <c r="KKG178" s="36"/>
      <c r="KKH178" s="36"/>
      <c r="KKI178" s="36"/>
      <c r="KKJ178" s="36"/>
      <c r="KKK178" s="36"/>
      <c r="KKL178" s="36"/>
      <c r="KKM178" s="36"/>
      <c r="KKN178" s="36"/>
      <c r="KKO178" s="36"/>
      <c r="KKP178" s="36"/>
      <c r="KKQ178" s="36"/>
      <c r="KKR178" s="36"/>
      <c r="KKS178" s="36"/>
      <c r="KKT178" s="36"/>
      <c r="KKU178" s="36"/>
      <c r="KKV178" s="36"/>
      <c r="KKW178" s="36"/>
      <c r="KKX178" s="36"/>
      <c r="KKY178" s="36"/>
      <c r="KKZ178" s="36"/>
      <c r="KLA178" s="36"/>
      <c r="KLB178" s="36"/>
      <c r="KLC178" s="36"/>
      <c r="KLD178" s="36"/>
      <c r="KLE178" s="36"/>
      <c r="KLF178" s="36"/>
      <c r="KLG178" s="36"/>
      <c r="KLH178" s="36"/>
      <c r="KLI178" s="36"/>
      <c r="KLJ178" s="36"/>
      <c r="KLK178" s="36"/>
      <c r="KLL178" s="36"/>
      <c r="KLM178" s="36"/>
      <c r="KLN178" s="36"/>
      <c r="KLO178" s="36"/>
      <c r="KLP178" s="36"/>
      <c r="KLQ178" s="36"/>
      <c r="KLR178" s="36"/>
      <c r="KLS178" s="36"/>
      <c r="KLT178" s="36"/>
      <c r="KLU178" s="36"/>
      <c r="KLV178" s="36"/>
      <c r="KLW178" s="36"/>
      <c r="KLX178" s="36"/>
      <c r="KLY178" s="36"/>
      <c r="KLZ178" s="36"/>
      <c r="KMA178" s="36"/>
      <c r="KMB178" s="36"/>
      <c r="KMC178" s="36"/>
      <c r="KMD178" s="36"/>
      <c r="KME178" s="36"/>
      <c r="KMF178" s="36"/>
      <c r="KMG178" s="36"/>
      <c r="KMH178" s="36"/>
      <c r="KMI178" s="36"/>
      <c r="KMJ178" s="36"/>
      <c r="KMK178" s="36"/>
      <c r="KML178" s="36"/>
      <c r="KMM178" s="36"/>
      <c r="KMN178" s="36"/>
      <c r="KMO178" s="36"/>
      <c r="KMP178" s="36"/>
      <c r="KMQ178" s="36"/>
      <c r="KMR178" s="36"/>
      <c r="KMS178" s="36"/>
      <c r="KMT178" s="36"/>
      <c r="KMU178" s="36"/>
      <c r="KMV178" s="36"/>
      <c r="KMW178" s="36"/>
      <c r="KMX178" s="36"/>
      <c r="KMY178" s="36"/>
      <c r="KMZ178" s="36"/>
      <c r="KNA178" s="36"/>
      <c r="KNB178" s="36"/>
      <c r="KNC178" s="36"/>
      <c r="KND178" s="36"/>
      <c r="KNE178" s="36"/>
      <c r="KNF178" s="36"/>
      <c r="KNG178" s="36"/>
      <c r="KNH178" s="36"/>
      <c r="KNI178" s="36"/>
      <c r="KNJ178" s="36"/>
      <c r="KNK178" s="36"/>
      <c r="KNL178" s="36"/>
      <c r="KNM178" s="36"/>
      <c r="KNN178" s="36"/>
      <c r="KNO178" s="36"/>
      <c r="KNP178" s="36"/>
      <c r="KNQ178" s="36"/>
      <c r="KNR178" s="36"/>
      <c r="KNS178" s="36"/>
      <c r="KNT178" s="36"/>
      <c r="KNU178" s="36"/>
      <c r="KNV178" s="36"/>
      <c r="KNW178" s="36"/>
      <c r="KNX178" s="36"/>
      <c r="KNY178" s="36"/>
      <c r="KNZ178" s="36"/>
      <c r="KOA178" s="36"/>
      <c r="KOB178" s="36"/>
      <c r="KOC178" s="36"/>
      <c r="KOD178" s="36"/>
      <c r="KOE178" s="36"/>
      <c r="KOF178" s="36"/>
      <c r="KOG178" s="36"/>
      <c r="KOH178" s="36"/>
      <c r="KOI178" s="36"/>
      <c r="KOJ178" s="36"/>
      <c r="KOK178" s="36"/>
      <c r="KOL178" s="36"/>
      <c r="KOM178" s="36"/>
      <c r="KON178" s="36"/>
      <c r="KOO178" s="36"/>
      <c r="KOP178" s="36"/>
      <c r="KOQ178" s="36"/>
      <c r="KOR178" s="36"/>
      <c r="KOS178" s="36"/>
      <c r="KOT178" s="36"/>
      <c r="KOU178" s="36"/>
      <c r="KOV178" s="36"/>
      <c r="KOW178" s="36"/>
      <c r="KOX178" s="36"/>
      <c r="KOY178" s="36"/>
      <c r="KOZ178" s="36"/>
      <c r="KPA178" s="36"/>
      <c r="KPB178" s="36"/>
      <c r="KPC178" s="36"/>
      <c r="KPD178" s="36"/>
      <c r="KPE178" s="36"/>
      <c r="KPF178" s="36"/>
      <c r="KPG178" s="36"/>
      <c r="KPH178" s="36"/>
      <c r="KPI178" s="36"/>
      <c r="KPJ178" s="36"/>
      <c r="KPK178" s="36"/>
      <c r="KPL178" s="36"/>
      <c r="KPM178" s="36"/>
      <c r="KPN178" s="36"/>
      <c r="KPO178" s="36"/>
      <c r="KPP178" s="36"/>
      <c r="KPQ178" s="36"/>
      <c r="KPR178" s="36"/>
      <c r="KPS178" s="36"/>
      <c r="KPT178" s="36"/>
      <c r="KPU178" s="36"/>
      <c r="KPV178" s="36"/>
      <c r="KPW178" s="36"/>
      <c r="KPX178" s="36"/>
      <c r="KPY178" s="36"/>
      <c r="KPZ178" s="36"/>
      <c r="KQA178" s="36"/>
      <c r="KQB178" s="36"/>
      <c r="KQC178" s="36"/>
      <c r="KQD178" s="36"/>
      <c r="KQE178" s="36"/>
      <c r="KQF178" s="36"/>
      <c r="KQG178" s="36"/>
      <c r="KQH178" s="36"/>
      <c r="KQI178" s="36"/>
      <c r="KQJ178" s="36"/>
      <c r="KQK178" s="36"/>
      <c r="KQL178" s="36"/>
      <c r="KQM178" s="36"/>
      <c r="KQN178" s="36"/>
      <c r="KQO178" s="36"/>
      <c r="KQP178" s="36"/>
      <c r="KQQ178" s="36"/>
      <c r="KQR178" s="36"/>
      <c r="KQS178" s="36"/>
      <c r="KQT178" s="36"/>
      <c r="KQU178" s="36"/>
      <c r="KQV178" s="36"/>
      <c r="KQW178" s="36"/>
      <c r="KQX178" s="36"/>
      <c r="KQY178" s="36"/>
      <c r="KQZ178" s="36"/>
      <c r="KRA178" s="36"/>
      <c r="KRB178" s="36"/>
      <c r="KRC178" s="36"/>
      <c r="KRD178" s="36"/>
      <c r="KRE178" s="36"/>
      <c r="KRF178" s="36"/>
      <c r="KRG178" s="36"/>
      <c r="KRH178" s="36"/>
      <c r="KRI178" s="36"/>
      <c r="KRJ178" s="36"/>
      <c r="KRK178" s="36"/>
      <c r="KRL178" s="36"/>
      <c r="KRM178" s="36"/>
      <c r="KRN178" s="36"/>
      <c r="KRO178" s="36"/>
      <c r="KRP178" s="36"/>
      <c r="KRQ178" s="36"/>
      <c r="KRR178" s="36"/>
      <c r="KRS178" s="36"/>
      <c r="KRT178" s="36"/>
      <c r="KRU178" s="36"/>
      <c r="KRV178" s="36"/>
      <c r="KRW178" s="36"/>
      <c r="KRX178" s="36"/>
      <c r="KRY178" s="36"/>
      <c r="KRZ178" s="36"/>
      <c r="KSA178" s="36"/>
      <c r="KSB178" s="36"/>
      <c r="KSC178" s="36"/>
      <c r="KSD178" s="36"/>
      <c r="KSE178" s="36"/>
      <c r="KSF178" s="36"/>
      <c r="KSG178" s="36"/>
      <c r="KSH178" s="36"/>
      <c r="KSI178" s="36"/>
      <c r="KSJ178" s="36"/>
      <c r="KSK178" s="36"/>
      <c r="KSL178" s="36"/>
      <c r="KSM178" s="36"/>
      <c r="KSN178" s="36"/>
      <c r="KSO178" s="36"/>
      <c r="KSP178" s="36"/>
      <c r="KSQ178" s="36"/>
      <c r="KSR178" s="36"/>
      <c r="KSS178" s="36"/>
      <c r="KST178" s="36"/>
      <c r="KSU178" s="36"/>
      <c r="KSV178" s="36"/>
      <c r="KSW178" s="36"/>
      <c r="KSX178" s="36"/>
      <c r="KSY178" s="36"/>
      <c r="KSZ178" s="36"/>
      <c r="KTA178" s="36"/>
      <c r="KTB178" s="36"/>
      <c r="KTC178" s="36"/>
      <c r="KTD178" s="36"/>
      <c r="KTE178" s="36"/>
      <c r="KTF178" s="36"/>
      <c r="KTG178" s="36"/>
      <c r="KTH178" s="36"/>
      <c r="KTI178" s="36"/>
      <c r="KTJ178" s="36"/>
      <c r="KTK178" s="36"/>
      <c r="KTL178" s="36"/>
      <c r="KTM178" s="36"/>
      <c r="KTN178" s="36"/>
      <c r="KTO178" s="36"/>
      <c r="KTP178" s="36"/>
      <c r="KTQ178" s="36"/>
      <c r="KTR178" s="36"/>
      <c r="KTS178" s="36"/>
      <c r="KTT178" s="36"/>
      <c r="KTU178" s="36"/>
      <c r="KTV178" s="36"/>
      <c r="KTW178" s="36"/>
      <c r="KTX178" s="36"/>
      <c r="KTY178" s="36"/>
      <c r="KTZ178" s="36"/>
      <c r="KUA178" s="36"/>
      <c r="KUB178" s="36"/>
      <c r="KUC178" s="36"/>
      <c r="KUD178" s="36"/>
      <c r="KUE178" s="36"/>
      <c r="KUF178" s="36"/>
      <c r="KUG178" s="36"/>
      <c r="KUH178" s="36"/>
      <c r="KUI178" s="36"/>
      <c r="KUJ178" s="36"/>
      <c r="KUK178" s="36"/>
      <c r="KUL178" s="36"/>
      <c r="KUM178" s="36"/>
      <c r="KUN178" s="36"/>
      <c r="KUO178" s="36"/>
      <c r="KUP178" s="36"/>
      <c r="KUQ178" s="36"/>
      <c r="KUR178" s="36"/>
      <c r="KUS178" s="36"/>
      <c r="KUT178" s="36"/>
      <c r="KUU178" s="36"/>
      <c r="KUV178" s="36"/>
      <c r="KUW178" s="36"/>
      <c r="KUX178" s="36"/>
      <c r="KUY178" s="36"/>
      <c r="KUZ178" s="36"/>
      <c r="KVA178" s="36"/>
      <c r="KVB178" s="36"/>
      <c r="KVC178" s="36"/>
      <c r="KVD178" s="36"/>
      <c r="KVE178" s="36"/>
      <c r="KVF178" s="36"/>
      <c r="KVG178" s="36"/>
      <c r="KVH178" s="36"/>
      <c r="KVI178" s="36"/>
      <c r="KVJ178" s="36"/>
      <c r="KVK178" s="36"/>
      <c r="KVL178" s="36"/>
      <c r="KVM178" s="36"/>
      <c r="KVN178" s="36"/>
      <c r="KVO178" s="36"/>
      <c r="KVP178" s="36"/>
      <c r="KVQ178" s="36"/>
      <c r="KVR178" s="36"/>
      <c r="KVS178" s="36"/>
      <c r="KVT178" s="36"/>
      <c r="KVU178" s="36"/>
      <c r="KVV178" s="36"/>
      <c r="KVW178" s="36"/>
      <c r="KVX178" s="36"/>
      <c r="KVY178" s="36"/>
      <c r="KVZ178" s="36"/>
      <c r="KWA178" s="36"/>
      <c r="KWB178" s="36"/>
      <c r="KWC178" s="36"/>
      <c r="KWD178" s="36"/>
      <c r="KWE178" s="36"/>
      <c r="KWF178" s="36"/>
      <c r="KWG178" s="36"/>
      <c r="KWH178" s="36"/>
      <c r="KWI178" s="36"/>
      <c r="KWJ178" s="36"/>
      <c r="KWK178" s="36"/>
      <c r="KWL178" s="36"/>
      <c r="KWM178" s="36"/>
      <c r="KWN178" s="36"/>
      <c r="KWO178" s="36"/>
      <c r="KWP178" s="36"/>
      <c r="KWQ178" s="36"/>
      <c r="KWR178" s="36"/>
      <c r="KWS178" s="36"/>
      <c r="KWT178" s="36"/>
      <c r="KWU178" s="36"/>
      <c r="KWV178" s="36"/>
      <c r="KWW178" s="36"/>
      <c r="KWX178" s="36"/>
      <c r="KWY178" s="36"/>
      <c r="KWZ178" s="36"/>
      <c r="KXA178" s="36"/>
      <c r="KXB178" s="36"/>
      <c r="KXC178" s="36"/>
      <c r="KXD178" s="36"/>
      <c r="KXE178" s="36"/>
      <c r="KXF178" s="36"/>
      <c r="KXG178" s="36"/>
      <c r="KXH178" s="36"/>
      <c r="KXI178" s="36"/>
      <c r="KXJ178" s="36"/>
      <c r="KXK178" s="36"/>
      <c r="KXL178" s="36"/>
      <c r="KXM178" s="36"/>
      <c r="KXN178" s="36"/>
      <c r="KXO178" s="36"/>
      <c r="KXP178" s="36"/>
      <c r="KXQ178" s="36"/>
      <c r="KXR178" s="36"/>
      <c r="KXS178" s="36"/>
      <c r="KXT178" s="36"/>
      <c r="KXU178" s="36"/>
      <c r="KXV178" s="36"/>
      <c r="KXW178" s="36"/>
      <c r="KXX178" s="36"/>
      <c r="KXY178" s="36"/>
      <c r="KXZ178" s="36"/>
      <c r="KYA178" s="36"/>
      <c r="KYB178" s="36"/>
      <c r="KYC178" s="36"/>
      <c r="KYD178" s="36"/>
      <c r="KYE178" s="36"/>
      <c r="KYF178" s="36"/>
      <c r="KYG178" s="36"/>
      <c r="KYH178" s="36"/>
      <c r="KYI178" s="36"/>
      <c r="KYJ178" s="36"/>
      <c r="KYK178" s="36"/>
      <c r="KYL178" s="36"/>
      <c r="KYM178" s="36"/>
      <c r="KYN178" s="36"/>
      <c r="KYO178" s="36"/>
      <c r="KYP178" s="36"/>
      <c r="KYQ178" s="36"/>
      <c r="KYR178" s="36"/>
      <c r="KYS178" s="36"/>
      <c r="KYT178" s="36"/>
      <c r="KYU178" s="36"/>
      <c r="KYV178" s="36"/>
      <c r="KYW178" s="36"/>
      <c r="KYX178" s="36"/>
      <c r="KYY178" s="36"/>
      <c r="KYZ178" s="36"/>
      <c r="KZA178" s="36"/>
      <c r="KZB178" s="36"/>
      <c r="KZC178" s="36"/>
      <c r="KZD178" s="36"/>
      <c r="KZE178" s="36"/>
      <c r="KZF178" s="36"/>
      <c r="KZG178" s="36"/>
      <c r="KZH178" s="36"/>
      <c r="KZI178" s="36"/>
      <c r="KZJ178" s="36"/>
      <c r="KZK178" s="36"/>
      <c r="KZL178" s="36"/>
      <c r="KZM178" s="36"/>
      <c r="KZN178" s="36"/>
      <c r="KZO178" s="36"/>
      <c r="KZP178" s="36"/>
      <c r="KZQ178" s="36"/>
      <c r="KZR178" s="36"/>
      <c r="KZS178" s="36"/>
      <c r="KZT178" s="36"/>
      <c r="KZU178" s="36"/>
      <c r="KZV178" s="36"/>
      <c r="KZW178" s="36"/>
      <c r="KZX178" s="36"/>
      <c r="KZY178" s="36"/>
      <c r="KZZ178" s="36"/>
      <c r="LAA178" s="36"/>
      <c r="LAB178" s="36"/>
      <c r="LAC178" s="36"/>
      <c r="LAD178" s="36"/>
      <c r="LAE178" s="36"/>
      <c r="LAF178" s="36"/>
      <c r="LAG178" s="36"/>
      <c r="LAH178" s="36"/>
      <c r="LAI178" s="36"/>
      <c r="LAJ178" s="36"/>
      <c r="LAK178" s="36"/>
      <c r="LAL178" s="36"/>
      <c r="LAM178" s="36"/>
      <c r="LAN178" s="36"/>
      <c r="LAO178" s="36"/>
      <c r="LAP178" s="36"/>
      <c r="LAQ178" s="36"/>
      <c r="LAR178" s="36"/>
      <c r="LAS178" s="36"/>
      <c r="LAT178" s="36"/>
      <c r="LAU178" s="36"/>
      <c r="LAV178" s="36"/>
      <c r="LAW178" s="36"/>
      <c r="LAX178" s="36"/>
      <c r="LAY178" s="36"/>
      <c r="LAZ178" s="36"/>
      <c r="LBA178" s="36"/>
      <c r="LBB178" s="36"/>
      <c r="LBC178" s="36"/>
      <c r="LBD178" s="36"/>
      <c r="LBE178" s="36"/>
      <c r="LBF178" s="36"/>
      <c r="LBG178" s="36"/>
      <c r="LBH178" s="36"/>
      <c r="LBI178" s="36"/>
      <c r="LBJ178" s="36"/>
      <c r="LBK178" s="36"/>
      <c r="LBL178" s="36"/>
      <c r="LBM178" s="36"/>
      <c r="LBN178" s="36"/>
      <c r="LBO178" s="36"/>
      <c r="LBP178" s="36"/>
      <c r="LBQ178" s="36"/>
      <c r="LBR178" s="36"/>
      <c r="LBS178" s="36"/>
      <c r="LBT178" s="36"/>
      <c r="LBU178" s="36"/>
      <c r="LBV178" s="36"/>
      <c r="LBW178" s="36"/>
      <c r="LBX178" s="36"/>
      <c r="LBY178" s="36"/>
      <c r="LBZ178" s="36"/>
      <c r="LCA178" s="36"/>
      <c r="LCB178" s="36"/>
      <c r="LCC178" s="36"/>
      <c r="LCD178" s="36"/>
      <c r="LCE178" s="36"/>
      <c r="LCF178" s="36"/>
      <c r="LCG178" s="36"/>
      <c r="LCH178" s="36"/>
      <c r="LCI178" s="36"/>
      <c r="LCJ178" s="36"/>
      <c r="LCK178" s="36"/>
      <c r="LCL178" s="36"/>
      <c r="LCM178" s="36"/>
      <c r="LCN178" s="36"/>
      <c r="LCO178" s="36"/>
      <c r="LCP178" s="36"/>
      <c r="LCQ178" s="36"/>
      <c r="LCR178" s="36"/>
      <c r="LCS178" s="36"/>
      <c r="LCT178" s="36"/>
      <c r="LCU178" s="36"/>
      <c r="LCV178" s="36"/>
      <c r="LCW178" s="36"/>
      <c r="LCX178" s="36"/>
      <c r="LCY178" s="36"/>
      <c r="LCZ178" s="36"/>
      <c r="LDA178" s="36"/>
      <c r="LDB178" s="36"/>
      <c r="LDC178" s="36"/>
      <c r="LDD178" s="36"/>
      <c r="LDE178" s="36"/>
      <c r="LDF178" s="36"/>
      <c r="LDG178" s="36"/>
      <c r="LDH178" s="36"/>
      <c r="LDI178" s="36"/>
      <c r="LDJ178" s="36"/>
      <c r="LDK178" s="36"/>
      <c r="LDL178" s="36"/>
      <c r="LDM178" s="36"/>
      <c r="LDN178" s="36"/>
      <c r="LDO178" s="36"/>
      <c r="LDP178" s="36"/>
      <c r="LDQ178" s="36"/>
      <c r="LDR178" s="36"/>
      <c r="LDS178" s="36"/>
      <c r="LDT178" s="36"/>
      <c r="LDU178" s="36"/>
      <c r="LDV178" s="36"/>
      <c r="LDW178" s="36"/>
      <c r="LDX178" s="36"/>
      <c r="LDY178" s="36"/>
      <c r="LDZ178" s="36"/>
      <c r="LEA178" s="36"/>
      <c r="LEB178" s="36"/>
      <c r="LEC178" s="36"/>
      <c r="LED178" s="36"/>
      <c r="LEE178" s="36"/>
      <c r="LEF178" s="36"/>
      <c r="LEG178" s="36"/>
      <c r="LEH178" s="36"/>
      <c r="LEI178" s="36"/>
      <c r="LEJ178" s="36"/>
      <c r="LEK178" s="36"/>
      <c r="LEL178" s="36"/>
      <c r="LEM178" s="36"/>
      <c r="LEN178" s="36"/>
      <c r="LEO178" s="36"/>
      <c r="LEP178" s="36"/>
      <c r="LEQ178" s="36"/>
      <c r="LER178" s="36"/>
      <c r="LES178" s="36"/>
      <c r="LET178" s="36"/>
      <c r="LEU178" s="36"/>
      <c r="LEV178" s="36"/>
      <c r="LEW178" s="36"/>
      <c r="LEX178" s="36"/>
      <c r="LEY178" s="36"/>
      <c r="LEZ178" s="36"/>
      <c r="LFA178" s="36"/>
      <c r="LFB178" s="36"/>
      <c r="LFC178" s="36"/>
      <c r="LFD178" s="36"/>
      <c r="LFE178" s="36"/>
      <c r="LFF178" s="36"/>
      <c r="LFG178" s="36"/>
      <c r="LFH178" s="36"/>
      <c r="LFI178" s="36"/>
      <c r="LFJ178" s="36"/>
      <c r="LFK178" s="36"/>
      <c r="LFL178" s="36"/>
      <c r="LFM178" s="36"/>
      <c r="LFN178" s="36"/>
      <c r="LFO178" s="36"/>
      <c r="LFP178" s="36"/>
      <c r="LFQ178" s="36"/>
      <c r="LFR178" s="36"/>
      <c r="LFS178" s="36"/>
      <c r="LFT178" s="36"/>
      <c r="LFU178" s="36"/>
      <c r="LFV178" s="36"/>
      <c r="LFW178" s="36"/>
      <c r="LFX178" s="36"/>
      <c r="LFY178" s="36"/>
      <c r="LFZ178" s="36"/>
      <c r="LGA178" s="36"/>
      <c r="LGB178" s="36"/>
      <c r="LGC178" s="36"/>
      <c r="LGD178" s="36"/>
      <c r="LGE178" s="36"/>
      <c r="LGF178" s="36"/>
      <c r="LGG178" s="36"/>
      <c r="LGH178" s="36"/>
      <c r="LGI178" s="36"/>
      <c r="LGJ178" s="36"/>
      <c r="LGK178" s="36"/>
      <c r="LGL178" s="36"/>
      <c r="LGM178" s="36"/>
      <c r="LGN178" s="36"/>
      <c r="LGO178" s="36"/>
      <c r="LGP178" s="36"/>
      <c r="LGQ178" s="36"/>
      <c r="LGR178" s="36"/>
      <c r="LGS178" s="36"/>
      <c r="LGT178" s="36"/>
      <c r="LGU178" s="36"/>
      <c r="LGV178" s="36"/>
      <c r="LGW178" s="36"/>
      <c r="LGX178" s="36"/>
      <c r="LGY178" s="36"/>
      <c r="LGZ178" s="36"/>
      <c r="LHA178" s="36"/>
      <c r="LHB178" s="36"/>
      <c r="LHC178" s="36"/>
      <c r="LHD178" s="36"/>
      <c r="LHE178" s="36"/>
      <c r="LHF178" s="36"/>
      <c r="LHG178" s="36"/>
      <c r="LHH178" s="36"/>
      <c r="LHI178" s="36"/>
      <c r="LHJ178" s="36"/>
      <c r="LHK178" s="36"/>
      <c r="LHL178" s="36"/>
      <c r="LHM178" s="36"/>
      <c r="LHN178" s="36"/>
      <c r="LHO178" s="36"/>
      <c r="LHP178" s="36"/>
      <c r="LHQ178" s="36"/>
      <c r="LHR178" s="36"/>
      <c r="LHS178" s="36"/>
      <c r="LHT178" s="36"/>
      <c r="LHU178" s="36"/>
      <c r="LHV178" s="36"/>
      <c r="LHW178" s="36"/>
      <c r="LHX178" s="36"/>
      <c r="LHY178" s="36"/>
      <c r="LHZ178" s="36"/>
      <c r="LIA178" s="36"/>
      <c r="LIB178" s="36"/>
      <c r="LIC178" s="36"/>
      <c r="LID178" s="36"/>
      <c r="LIE178" s="36"/>
      <c r="LIF178" s="36"/>
      <c r="LIG178" s="36"/>
      <c r="LIH178" s="36"/>
      <c r="LII178" s="36"/>
      <c r="LIJ178" s="36"/>
      <c r="LIK178" s="36"/>
      <c r="LIL178" s="36"/>
      <c r="LIM178" s="36"/>
      <c r="LIN178" s="36"/>
      <c r="LIO178" s="36"/>
      <c r="LIP178" s="36"/>
      <c r="LIQ178" s="36"/>
      <c r="LIR178" s="36"/>
      <c r="LIS178" s="36"/>
      <c r="LIT178" s="36"/>
      <c r="LIU178" s="36"/>
      <c r="LIV178" s="36"/>
      <c r="LIW178" s="36"/>
      <c r="LIX178" s="36"/>
      <c r="LIY178" s="36"/>
      <c r="LIZ178" s="36"/>
      <c r="LJA178" s="36"/>
      <c r="LJB178" s="36"/>
      <c r="LJC178" s="36"/>
      <c r="LJD178" s="36"/>
      <c r="LJE178" s="36"/>
      <c r="LJF178" s="36"/>
      <c r="LJG178" s="36"/>
      <c r="LJH178" s="36"/>
      <c r="LJI178" s="36"/>
      <c r="LJJ178" s="36"/>
      <c r="LJK178" s="36"/>
      <c r="LJL178" s="36"/>
      <c r="LJM178" s="36"/>
      <c r="LJN178" s="36"/>
      <c r="LJO178" s="36"/>
      <c r="LJP178" s="36"/>
      <c r="LJQ178" s="36"/>
      <c r="LJR178" s="36"/>
      <c r="LJS178" s="36"/>
      <c r="LJT178" s="36"/>
      <c r="LJU178" s="36"/>
      <c r="LJV178" s="36"/>
      <c r="LJW178" s="36"/>
      <c r="LJX178" s="36"/>
      <c r="LJY178" s="36"/>
      <c r="LJZ178" s="36"/>
      <c r="LKA178" s="36"/>
      <c r="LKB178" s="36"/>
      <c r="LKC178" s="36"/>
      <c r="LKD178" s="36"/>
      <c r="LKE178" s="36"/>
      <c r="LKF178" s="36"/>
      <c r="LKG178" s="36"/>
      <c r="LKH178" s="36"/>
      <c r="LKI178" s="36"/>
      <c r="LKJ178" s="36"/>
      <c r="LKK178" s="36"/>
      <c r="LKL178" s="36"/>
      <c r="LKM178" s="36"/>
      <c r="LKN178" s="36"/>
      <c r="LKO178" s="36"/>
      <c r="LKP178" s="36"/>
      <c r="LKQ178" s="36"/>
      <c r="LKR178" s="36"/>
      <c r="LKS178" s="36"/>
      <c r="LKT178" s="36"/>
      <c r="LKU178" s="36"/>
      <c r="LKV178" s="36"/>
      <c r="LKW178" s="36"/>
      <c r="LKX178" s="36"/>
      <c r="LKY178" s="36"/>
      <c r="LKZ178" s="36"/>
      <c r="LLA178" s="36"/>
      <c r="LLB178" s="36"/>
      <c r="LLC178" s="36"/>
      <c r="LLD178" s="36"/>
      <c r="LLE178" s="36"/>
      <c r="LLF178" s="36"/>
      <c r="LLG178" s="36"/>
      <c r="LLH178" s="36"/>
      <c r="LLI178" s="36"/>
      <c r="LLJ178" s="36"/>
      <c r="LLK178" s="36"/>
      <c r="LLL178" s="36"/>
      <c r="LLM178" s="36"/>
      <c r="LLN178" s="36"/>
      <c r="LLO178" s="36"/>
      <c r="LLP178" s="36"/>
      <c r="LLQ178" s="36"/>
      <c r="LLR178" s="36"/>
      <c r="LLS178" s="36"/>
      <c r="LLT178" s="36"/>
      <c r="LLU178" s="36"/>
      <c r="LLV178" s="36"/>
      <c r="LLW178" s="36"/>
      <c r="LLX178" s="36"/>
      <c r="LLY178" s="36"/>
      <c r="LLZ178" s="36"/>
      <c r="LMA178" s="36"/>
      <c r="LMB178" s="36"/>
      <c r="LMC178" s="36"/>
      <c r="LMD178" s="36"/>
      <c r="LME178" s="36"/>
      <c r="LMF178" s="36"/>
      <c r="LMG178" s="36"/>
      <c r="LMH178" s="36"/>
      <c r="LMI178" s="36"/>
      <c r="LMJ178" s="36"/>
      <c r="LMK178" s="36"/>
      <c r="LML178" s="36"/>
      <c r="LMM178" s="36"/>
      <c r="LMN178" s="36"/>
      <c r="LMO178" s="36"/>
      <c r="LMP178" s="36"/>
      <c r="LMQ178" s="36"/>
      <c r="LMR178" s="36"/>
      <c r="LMS178" s="36"/>
      <c r="LMT178" s="36"/>
      <c r="LMU178" s="36"/>
      <c r="LMV178" s="36"/>
      <c r="LMW178" s="36"/>
      <c r="LMX178" s="36"/>
      <c r="LMY178" s="36"/>
      <c r="LMZ178" s="36"/>
      <c r="LNA178" s="36"/>
      <c r="LNB178" s="36"/>
      <c r="LNC178" s="36"/>
      <c r="LND178" s="36"/>
      <c r="LNE178" s="36"/>
      <c r="LNF178" s="36"/>
      <c r="LNG178" s="36"/>
      <c r="LNH178" s="36"/>
      <c r="LNI178" s="36"/>
      <c r="LNJ178" s="36"/>
      <c r="LNK178" s="36"/>
      <c r="LNL178" s="36"/>
      <c r="LNM178" s="36"/>
      <c r="LNN178" s="36"/>
      <c r="LNO178" s="36"/>
      <c r="LNP178" s="36"/>
      <c r="LNQ178" s="36"/>
      <c r="LNR178" s="36"/>
      <c r="LNS178" s="36"/>
      <c r="LNT178" s="36"/>
      <c r="LNU178" s="36"/>
      <c r="LNV178" s="36"/>
      <c r="LNW178" s="36"/>
      <c r="LNX178" s="36"/>
      <c r="LNY178" s="36"/>
      <c r="LNZ178" s="36"/>
      <c r="LOA178" s="36"/>
      <c r="LOB178" s="36"/>
      <c r="LOC178" s="36"/>
      <c r="LOD178" s="36"/>
      <c r="LOE178" s="36"/>
      <c r="LOF178" s="36"/>
      <c r="LOG178" s="36"/>
      <c r="LOH178" s="36"/>
      <c r="LOI178" s="36"/>
      <c r="LOJ178" s="36"/>
      <c r="LOK178" s="36"/>
      <c r="LOL178" s="36"/>
      <c r="LOM178" s="36"/>
      <c r="LON178" s="36"/>
      <c r="LOO178" s="36"/>
      <c r="LOP178" s="36"/>
      <c r="LOQ178" s="36"/>
      <c r="LOR178" s="36"/>
      <c r="LOS178" s="36"/>
      <c r="LOT178" s="36"/>
      <c r="LOU178" s="36"/>
      <c r="LOV178" s="36"/>
      <c r="LOW178" s="36"/>
      <c r="LOX178" s="36"/>
      <c r="LOY178" s="36"/>
      <c r="LOZ178" s="36"/>
      <c r="LPA178" s="36"/>
      <c r="LPB178" s="36"/>
      <c r="LPC178" s="36"/>
      <c r="LPD178" s="36"/>
      <c r="LPE178" s="36"/>
      <c r="LPF178" s="36"/>
      <c r="LPG178" s="36"/>
      <c r="LPH178" s="36"/>
      <c r="LPI178" s="36"/>
      <c r="LPJ178" s="36"/>
      <c r="LPK178" s="36"/>
      <c r="LPL178" s="36"/>
      <c r="LPM178" s="36"/>
      <c r="LPN178" s="36"/>
      <c r="LPO178" s="36"/>
      <c r="LPP178" s="36"/>
      <c r="LPQ178" s="36"/>
      <c r="LPR178" s="36"/>
      <c r="LPS178" s="36"/>
      <c r="LPT178" s="36"/>
      <c r="LPU178" s="36"/>
      <c r="LPV178" s="36"/>
      <c r="LPW178" s="36"/>
      <c r="LPX178" s="36"/>
      <c r="LPY178" s="36"/>
      <c r="LPZ178" s="36"/>
      <c r="LQA178" s="36"/>
      <c r="LQB178" s="36"/>
      <c r="LQC178" s="36"/>
      <c r="LQD178" s="36"/>
      <c r="LQE178" s="36"/>
      <c r="LQF178" s="36"/>
      <c r="LQG178" s="36"/>
      <c r="LQH178" s="36"/>
      <c r="LQI178" s="36"/>
      <c r="LQJ178" s="36"/>
      <c r="LQK178" s="36"/>
      <c r="LQL178" s="36"/>
      <c r="LQM178" s="36"/>
      <c r="LQN178" s="36"/>
      <c r="LQO178" s="36"/>
      <c r="LQP178" s="36"/>
      <c r="LQQ178" s="36"/>
      <c r="LQR178" s="36"/>
      <c r="LQS178" s="36"/>
      <c r="LQT178" s="36"/>
      <c r="LQU178" s="36"/>
      <c r="LQV178" s="36"/>
      <c r="LQW178" s="36"/>
      <c r="LQX178" s="36"/>
      <c r="LQY178" s="36"/>
      <c r="LQZ178" s="36"/>
      <c r="LRA178" s="36"/>
      <c r="LRB178" s="36"/>
      <c r="LRC178" s="36"/>
      <c r="LRD178" s="36"/>
      <c r="LRE178" s="36"/>
      <c r="LRF178" s="36"/>
      <c r="LRG178" s="36"/>
      <c r="LRH178" s="36"/>
      <c r="LRI178" s="36"/>
      <c r="LRJ178" s="36"/>
      <c r="LRK178" s="36"/>
      <c r="LRL178" s="36"/>
      <c r="LRM178" s="36"/>
      <c r="LRN178" s="36"/>
      <c r="LRO178" s="36"/>
      <c r="LRP178" s="36"/>
      <c r="LRQ178" s="36"/>
      <c r="LRR178" s="36"/>
      <c r="LRS178" s="36"/>
      <c r="LRT178" s="36"/>
      <c r="LRU178" s="36"/>
      <c r="LRV178" s="36"/>
      <c r="LRW178" s="36"/>
      <c r="LRX178" s="36"/>
      <c r="LRY178" s="36"/>
      <c r="LRZ178" s="36"/>
      <c r="LSA178" s="36"/>
      <c r="LSB178" s="36"/>
      <c r="LSC178" s="36"/>
      <c r="LSD178" s="36"/>
      <c r="LSE178" s="36"/>
      <c r="LSF178" s="36"/>
      <c r="LSG178" s="36"/>
      <c r="LSH178" s="36"/>
      <c r="LSI178" s="36"/>
      <c r="LSJ178" s="36"/>
      <c r="LSK178" s="36"/>
      <c r="LSL178" s="36"/>
      <c r="LSM178" s="36"/>
      <c r="LSN178" s="36"/>
      <c r="LSO178" s="36"/>
      <c r="LSP178" s="36"/>
      <c r="LSQ178" s="36"/>
      <c r="LSR178" s="36"/>
      <c r="LSS178" s="36"/>
      <c r="LST178" s="36"/>
      <c r="LSU178" s="36"/>
      <c r="LSV178" s="36"/>
      <c r="LSW178" s="36"/>
      <c r="LSX178" s="36"/>
      <c r="LSY178" s="36"/>
      <c r="LSZ178" s="36"/>
      <c r="LTA178" s="36"/>
      <c r="LTB178" s="36"/>
      <c r="LTC178" s="36"/>
      <c r="LTD178" s="36"/>
      <c r="LTE178" s="36"/>
      <c r="LTF178" s="36"/>
      <c r="LTG178" s="36"/>
      <c r="LTH178" s="36"/>
      <c r="LTI178" s="36"/>
      <c r="LTJ178" s="36"/>
      <c r="LTK178" s="36"/>
      <c r="LTL178" s="36"/>
      <c r="LTM178" s="36"/>
      <c r="LTN178" s="36"/>
      <c r="LTO178" s="36"/>
      <c r="LTP178" s="36"/>
      <c r="LTQ178" s="36"/>
      <c r="LTR178" s="36"/>
      <c r="LTS178" s="36"/>
      <c r="LTT178" s="36"/>
      <c r="LTU178" s="36"/>
      <c r="LTV178" s="36"/>
      <c r="LTW178" s="36"/>
      <c r="LTX178" s="36"/>
      <c r="LTY178" s="36"/>
      <c r="LTZ178" s="36"/>
      <c r="LUA178" s="36"/>
      <c r="LUB178" s="36"/>
      <c r="LUC178" s="36"/>
      <c r="LUD178" s="36"/>
      <c r="LUE178" s="36"/>
      <c r="LUF178" s="36"/>
      <c r="LUG178" s="36"/>
      <c r="LUH178" s="36"/>
      <c r="LUI178" s="36"/>
      <c r="LUJ178" s="36"/>
      <c r="LUK178" s="36"/>
      <c r="LUL178" s="36"/>
      <c r="LUM178" s="36"/>
      <c r="LUN178" s="36"/>
      <c r="LUO178" s="36"/>
      <c r="LUP178" s="36"/>
      <c r="LUQ178" s="36"/>
      <c r="LUR178" s="36"/>
      <c r="LUS178" s="36"/>
      <c r="LUT178" s="36"/>
      <c r="LUU178" s="36"/>
      <c r="LUV178" s="36"/>
      <c r="LUW178" s="36"/>
      <c r="LUX178" s="36"/>
      <c r="LUY178" s="36"/>
      <c r="LUZ178" s="36"/>
      <c r="LVA178" s="36"/>
      <c r="LVB178" s="36"/>
      <c r="LVC178" s="36"/>
      <c r="LVD178" s="36"/>
      <c r="LVE178" s="36"/>
      <c r="LVF178" s="36"/>
      <c r="LVG178" s="36"/>
      <c r="LVH178" s="36"/>
      <c r="LVI178" s="36"/>
      <c r="LVJ178" s="36"/>
      <c r="LVK178" s="36"/>
      <c r="LVL178" s="36"/>
      <c r="LVM178" s="36"/>
      <c r="LVN178" s="36"/>
      <c r="LVO178" s="36"/>
      <c r="LVP178" s="36"/>
      <c r="LVQ178" s="36"/>
      <c r="LVR178" s="36"/>
      <c r="LVS178" s="36"/>
      <c r="LVT178" s="36"/>
      <c r="LVU178" s="36"/>
      <c r="LVV178" s="36"/>
      <c r="LVW178" s="36"/>
      <c r="LVX178" s="36"/>
      <c r="LVY178" s="36"/>
      <c r="LVZ178" s="36"/>
      <c r="LWA178" s="36"/>
      <c r="LWB178" s="36"/>
      <c r="LWC178" s="36"/>
      <c r="LWD178" s="36"/>
      <c r="LWE178" s="36"/>
      <c r="LWF178" s="36"/>
      <c r="LWG178" s="36"/>
      <c r="LWH178" s="36"/>
      <c r="LWI178" s="36"/>
      <c r="LWJ178" s="36"/>
      <c r="LWK178" s="36"/>
      <c r="LWL178" s="36"/>
      <c r="LWM178" s="36"/>
      <c r="LWN178" s="36"/>
      <c r="LWO178" s="36"/>
      <c r="LWP178" s="36"/>
      <c r="LWQ178" s="36"/>
      <c r="LWR178" s="36"/>
      <c r="LWS178" s="36"/>
      <c r="LWT178" s="36"/>
      <c r="LWU178" s="36"/>
      <c r="LWV178" s="36"/>
      <c r="LWW178" s="36"/>
      <c r="LWX178" s="36"/>
      <c r="LWY178" s="36"/>
      <c r="LWZ178" s="36"/>
      <c r="LXA178" s="36"/>
      <c r="LXB178" s="36"/>
      <c r="LXC178" s="36"/>
      <c r="LXD178" s="36"/>
      <c r="LXE178" s="36"/>
      <c r="LXF178" s="36"/>
      <c r="LXG178" s="36"/>
      <c r="LXH178" s="36"/>
      <c r="LXI178" s="36"/>
      <c r="LXJ178" s="36"/>
      <c r="LXK178" s="36"/>
      <c r="LXL178" s="36"/>
      <c r="LXM178" s="36"/>
      <c r="LXN178" s="36"/>
      <c r="LXO178" s="36"/>
      <c r="LXP178" s="36"/>
      <c r="LXQ178" s="36"/>
      <c r="LXR178" s="36"/>
      <c r="LXS178" s="36"/>
      <c r="LXT178" s="36"/>
      <c r="LXU178" s="36"/>
      <c r="LXV178" s="36"/>
      <c r="LXW178" s="36"/>
      <c r="LXX178" s="36"/>
      <c r="LXY178" s="36"/>
      <c r="LXZ178" s="36"/>
      <c r="LYA178" s="36"/>
      <c r="LYB178" s="36"/>
      <c r="LYC178" s="36"/>
      <c r="LYD178" s="36"/>
      <c r="LYE178" s="36"/>
      <c r="LYF178" s="36"/>
      <c r="LYG178" s="36"/>
      <c r="LYH178" s="36"/>
      <c r="LYI178" s="36"/>
      <c r="LYJ178" s="36"/>
      <c r="LYK178" s="36"/>
      <c r="LYL178" s="36"/>
      <c r="LYM178" s="36"/>
      <c r="LYN178" s="36"/>
      <c r="LYO178" s="36"/>
      <c r="LYP178" s="36"/>
      <c r="LYQ178" s="36"/>
      <c r="LYR178" s="36"/>
      <c r="LYS178" s="36"/>
      <c r="LYT178" s="36"/>
      <c r="LYU178" s="36"/>
      <c r="LYV178" s="36"/>
      <c r="LYW178" s="36"/>
      <c r="LYX178" s="36"/>
      <c r="LYY178" s="36"/>
      <c r="LYZ178" s="36"/>
      <c r="LZA178" s="36"/>
      <c r="LZB178" s="36"/>
      <c r="LZC178" s="36"/>
      <c r="LZD178" s="36"/>
      <c r="LZE178" s="36"/>
      <c r="LZF178" s="36"/>
      <c r="LZG178" s="36"/>
      <c r="LZH178" s="36"/>
      <c r="LZI178" s="36"/>
      <c r="LZJ178" s="36"/>
      <c r="LZK178" s="36"/>
      <c r="LZL178" s="36"/>
      <c r="LZM178" s="36"/>
      <c r="LZN178" s="36"/>
      <c r="LZO178" s="36"/>
      <c r="LZP178" s="36"/>
      <c r="LZQ178" s="36"/>
      <c r="LZR178" s="36"/>
      <c r="LZS178" s="36"/>
      <c r="LZT178" s="36"/>
      <c r="LZU178" s="36"/>
      <c r="LZV178" s="36"/>
      <c r="LZW178" s="36"/>
      <c r="LZX178" s="36"/>
      <c r="LZY178" s="36"/>
      <c r="LZZ178" s="36"/>
      <c r="MAA178" s="36"/>
      <c r="MAB178" s="36"/>
      <c r="MAC178" s="36"/>
      <c r="MAD178" s="36"/>
      <c r="MAE178" s="36"/>
      <c r="MAF178" s="36"/>
      <c r="MAG178" s="36"/>
      <c r="MAH178" s="36"/>
      <c r="MAI178" s="36"/>
      <c r="MAJ178" s="36"/>
      <c r="MAK178" s="36"/>
      <c r="MAL178" s="36"/>
      <c r="MAM178" s="36"/>
      <c r="MAN178" s="36"/>
      <c r="MAO178" s="36"/>
      <c r="MAP178" s="36"/>
      <c r="MAQ178" s="36"/>
      <c r="MAR178" s="36"/>
      <c r="MAS178" s="36"/>
      <c r="MAT178" s="36"/>
      <c r="MAU178" s="36"/>
      <c r="MAV178" s="36"/>
      <c r="MAW178" s="36"/>
      <c r="MAX178" s="36"/>
      <c r="MAY178" s="36"/>
      <c r="MAZ178" s="36"/>
      <c r="MBA178" s="36"/>
      <c r="MBB178" s="36"/>
      <c r="MBC178" s="36"/>
      <c r="MBD178" s="36"/>
      <c r="MBE178" s="36"/>
      <c r="MBF178" s="36"/>
      <c r="MBG178" s="36"/>
      <c r="MBH178" s="36"/>
      <c r="MBI178" s="36"/>
      <c r="MBJ178" s="36"/>
      <c r="MBK178" s="36"/>
      <c r="MBL178" s="36"/>
      <c r="MBM178" s="36"/>
      <c r="MBN178" s="36"/>
      <c r="MBO178" s="36"/>
      <c r="MBP178" s="36"/>
      <c r="MBQ178" s="36"/>
      <c r="MBR178" s="36"/>
      <c r="MBS178" s="36"/>
      <c r="MBT178" s="36"/>
      <c r="MBU178" s="36"/>
      <c r="MBV178" s="36"/>
      <c r="MBW178" s="36"/>
      <c r="MBX178" s="36"/>
      <c r="MBY178" s="36"/>
      <c r="MBZ178" s="36"/>
      <c r="MCA178" s="36"/>
      <c r="MCB178" s="36"/>
      <c r="MCC178" s="36"/>
      <c r="MCD178" s="36"/>
      <c r="MCE178" s="36"/>
      <c r="MCF178" s="36"/>
      <c r="MCG178" s="36"/>
      <c r="MCH178" s="36"/>
      <c r="MCI178" s="36"/>
      <c r="MCJ178" s="36"/>
      <c r="MCK178" s="36"/>
      <c r="MCL178" s="36"/>
      <c r="MCM178" s="36"/>
      <c r="MCN178" s="36"/>
      <c r="MCO178" s="36"/>
      <c r="MCP178" s="36"/>
      <c r="MCQ178" s="36"/>
      <c r="MCR178" s="36"/>
      <c r="MCS178" s="36"/>
      <c r="MCT178" s="36"/>
      <c r="MCU178" s="36"/>
      <c r="MCV178" s="36"/>
      <c r="MCW178" s="36"/>
      <c r="MCX178" s="36"/>
      <c r="MCY178" s="36"/>
      <c r="MCZ178" s="36"/>
      <c r="MDA178" s="36"/>
      <c r="MDB178" s="36"/>
      <c r="MDC178" s="36"/>
      <c r="MDD178" s="36"/>
      <c r="MDE178" s="36"/>
      <c r="MDF178" s="36"/>
      <c r="MDG178" s="36"/>
      <c r="MDH178" s="36"/>
      <c r="MDI178" s="36"/>
      <c r="MDJ178" s="36"/>
      <c r="MDK178" s="36"/>
      <c r="MDL178" s="36"/>
      <c r="MDM178" s="36"/>
      <c r="MDN178" s="36"/>
      <c r="MDO178" s="36"/>
      <c r="MDP178" s="36"/>
      <c r="MDQ178" s="36"/>
      <c r="MDR178" s="36"/>
      <c r="MDS178" s="36"/>
      <c r="MDT178" s="36"/>
      <c r="MDU178" s="36"/>
      <c r="MDV178" s="36"/>
      <c r="MDW178" s="36"/>
      <c r="MDX178" s="36"/>
      <c r="MDY178" s="36"/>
      <c r="MDZ178" s="36"/>
      <c r="MEA178" s="36"/>
      <c r="MEB178" s="36"/>
      <c r="MEC178" s="36"/>
      <c r="MED178" s="36"/>
      <c r="MEE178" s="36"/>
      <c r="MEF178" s="36"/>
      <c r="MEG178" s="36"/>
      <c r="MEH178" s="36"/>
      <c r="MEI178" s="36"/>
      <c r="MEJ178" s="36"/>
      <c r="MEK178" s="36"/>
      <c r="MEL178" s="36"/>
      <c r="MEM178" s="36"/>
      <c r="MEN178" s="36"/>
      <c r="MEO178" s="36"/>
      <c r="MEP178" s="36"/>
      <c r="MEQ178" s="36"/>
      <c r="MER178" s="36"/>
      <c r="MES178" s="36"/>
      <c r="MET178" s="36"/>
      <c r="MEU178" s="36"/>
      <c r="MEV178" s="36"/>
      <c r="MEW178" s="36"/>
      <c r="MEX178" s="36"/>
      <c r="MEY178" s="36"/>
      <c r="MEZ178" s="36"/>
      <c r="MFA178" s="36"/>
      <c r="MFB178" s="36"/>
      <c r="MFC178" s="36"/>
      <c r="MFD178" s="36"/>
      <c r="MFE178" s="36"/>
      <c r="MFF178" s="36"/>
      <c r="MFG178" s="36"/>
      <c r="MFH178" s="36"/>
      <c r="MFI178" s="36"/>
      <c r="MFJ178" s="36"/>
      <c r="MFK178" s="36"/>
      <c r="MFL178" s="36"/>
      <c r="MFM178" s="36"/>
      <c r="MFN178" s="36"/>
      <c r="MFO178" s="36"/>
      <c r="MFP178" s="36"/>
      <c r="MFQ178" s="36"/>
      <c r="MFR178" s="36"/>
      <c r="MFS178" s="36"/>
      <c r="MFT178" s="36"/>
      <c r="MFU178" s="36"/>
      <c r="MFV178" s="36"/>
      <c r="MFW178" s="36"/>
      <c r="MFX178" s="36"/>
      <c r="MFY178" s="36"/>
      <c r="MFZ178" s="36"/>
      <c r="MGA178" s="36"/>
      <c r="MGB178" s="36"/>
      <c r="MGC178" s="36"/>
      <c r="MGD178" s="36"/>
      <c r="MGE178" s="36"/>
      <c r="MGF178" s="36"/>
      <c r="MGG178" s="36"/>
      <c r="MGH178" s="36"/>
      <c r="MGI178" s="36"/>
      <c r="MGJ178" s="36"/>
      <c r="MGK178" s="36"/>
      <c r="MGL178" s="36"/>
      <c r="MGM178" s="36"/>
      <c r="MGN178" s="36"/>
      <c r="MGO178" s="36"/>
      <c r="MGP178" s="36"/>
      <c r="MGQ178" s="36"/>
      <c r="MGR178" s="36"/>
      <c r="MGS178" s="36"/>
      <c r="MGT178" s="36"/>
      <c r="MGU178" s="36"/>
      <c r="MGV178" s="36"/>
      <c r="MGW178" s="36"/>
      <c r="MGX178" s="36"/>
      <c r="MGY178" s="36"/>
      <c r="MGZ178" s="36"/>
      <c r="MHA178" s="36"/>
      <c r="MHB178" s="36"/>
      <c r="MHC178" s="36"/>
      <c r="MHD178" s="36"/>
      <c r="MHE178" s="36"/>
      <c r="MHF178" s="36"/>
      <c r="MHG178" s="36"/>
      <c r="MHH178" s="36"/>
      <c r="MHI178" s="36"/>
      <c r="MHJ178" s="36"/>
      <c r="MHK178" s="36"/>
      <c r="MHL178" s="36"/>
      <c r="MHM178" s="36"/>
      <c r="MHN178" s="36"/>
      <c r="MHO178" s="36"/>
      <c r="MHP178" s="36"/>
      <c r="MHQ178" s="36"/>
      <c r="MHR178" s="36"/>
      <c r="MHS178" s="36"/>
      <c r="MHT178" s="36"/>
      <c r="MHU178" s="36"/>
      <c r="MHV178" s="36"/>
      <c r="MHW178" s="36"/>
      <c r="MHX178" s="36"/>
      <c r="MHY178" s="36"/>
      <c r="MHZ178" s="36"/>
      <c r="MIA178" s="36"/>
      <c r="MIB178" s="36"/>
      <c r="MIC178" s="36"/>
      <c r="MID178" s="36"/>
      <c r="MIE178" s="36"/>
      <c r="MIF178" s="36"/>
      <c r="MIG178" s="36"/>
      <c r="MIH178" s="36"/>
      <c r="MII178" s="36"/>
      <c r="MIJ178" s="36"/>
      <c r="MIK178" s="36"/>
      <c r="MIL178" s="36"/>
      <c r="MIM178" s="36"/>
      <c r="MIN178" s="36"/>
      <c r="MIO178" s="36"/>
      <c r="MIP178" s="36"/>
      <c r="MIQ178" s="36"/>
      <c r="MIR178" s="36"/>
      <c r="MIS178" s="36"/>
      <c r="MIT178" s="36"/>
      <c r="MIU178" s="36"/>
      <c r="MIV178" s="36"/>
      <c r="MIW178" s="36"/>
      <c r="MIX178" s="36"/>
      <c r="MIY178" s="36"/>
      <c r="MIZ178" s="36"/>
      <c r="MJA178" s="36"/>
      <c r="MJB178" s="36"/>
      <c r="MJC178" s="36"/>
      <c r="MJD178" s="36"/>
      <c r="MJE178" s="36"/>
      <c r="MJF178" s="36"/>
      <c r="MJG178" s="36"/>
      <c r="MJH178" s="36"/>
      <c r="MJI178" s="36"/>
      <c r="MJJ178" s="36"/>
      <c r="MJK178" s="36"/>
      <c r="MJL178" s="36"/>
      <c r="MJM178" s="36"/>
      <c r="MJN178" s="36"/>
      <c r="MJO178" s="36"/>
      <c r="MJP178" s="36"/>
      <c r="MJQ178" s="36"/>
      <c r="MJR178" s="36"/>
      <c r="MJS178" s="36"/>
      <c r="MJT178" s="36"/>
      <c r="MJU178" s="36"/>
      <c r="MJV178" s="36"/>
      <c r="MJW178" s="36"/>
      <c r="MJX178" s="36"/>
      <c r="MJY178" s="36"/>
      <c r="MJZ178" s="36"/>
      <c r="MKA178" s="36"/>
      <c r="MKB178" s="36"/>
      <c r="MKC178" s="36"/>
      <c r="MKD178" s="36"/>
      <c r="MKE178" s="36"/>
      <c r="MKF178" s="36"/>
      <c r="MKG178" s="36"/>
      <c r="MKH178" s="36"/>
      <c r="MKI178" s="36"/>
      <c r="MKJ178" s="36"/>
      <c r="MKK178" s="36"/>
      <c r="MKL178" s="36"/>
      <c r="MKM178" s="36"/>
      <c r="MKN178" s="36"/>
      <c r="MKO178" s="36"/>
      <c r="MKP178" s="36"/>
      <c r="MKQ178" s="36"/>
      <c r="MKR178" s="36"/>
      <c r="MKS178" s="36"/>
      <c r="MKT178" s="36"/>
      <c r="MKU178" s="36"/>
      <c r="MKV178" s="36"/>
      <c r="MKW178" s="36"/>
      <c r="MKX178" s="36"/>
      <c r="MKY178" s="36"/>
      <c r="MKZ178" s="36"/>
      <c r="MLA178" s="36"/>
      <c r="MLB178" s="36"/>
      <c r="MLC178" s="36"/>
      <c r="MLD178" s="36"/>
      <c r="MLE178" s="36"/>
      <c r="MLF178" s="36"/>
      <c r="MLG178" s="36"/>
      <c r="MLH178" s="36"/>
      <c r="MLI178" s="36"/>
      <c r="MLJ178" s="36"/>
      <c r="MLK178" s="36"/>
      <c r="MLL178" s="36"/>
      <c r="MLM178" s="36"/>
      <c r="MLN178" s="36"/>
      <c r="MLO178" s="36"/>
      <c r="MLP178" s="36"/>
      <c r="MLQ178" s="36"/>
      <c r="MLR178" s="36"/>
      <c r="MLS178" s="36"/>
      <c r="MLT178" s="36"/>
      <c r="MLU178" s="36"/>
      <c r="MLV178" s="36"/>
      <c r="MLW178" s="36"/>
      <c r="MLX178" s="36"/>
      <c r="MLY178" s="36"/>
      <c r="MLZ178" s="36"/>
      <c r="MMA178" s="36"/>
      <c r="MMB178" s="36"/>
      <c r="MMC178" s="36"/>
      <c r="MMD178" s="36"/>
      <c r="MME178" s="36"/>
      <c r="MMF178" s="36"/>
      <c r="MMG178" s="36"/>
      <c r="MMH178" s="36"/>
      <c r="MMI178" s="36"/>
      <c r="MMJ178" s="36"/>
      <c r="MMK178" s="36"/>
      <c r="MML178" s="36"/>
      <c r="MMM178" s="36"/>
      <c r="MMN178" s="36"/>
      <c r="MMO178" s="36"/>
      <c r="MMP178" s="36"/>
      <c r="MMQ178" s="36"/>
      <c r="MMR178" s="36"/>
      <c r="MMS178" s="36"/>
      <c r="MMT178" s="36"/>
      <c r="MMU178" s="36"/>
      <c r="MMV178" s="36"/>
      <c r="MMW178" s="36"/>
      <c r="MMX178" s="36"/>
      <c r="MMY178" s="36"/>
      <c r="MMZ178" s="36"/>
      <c r="MNA178" s="36"/>
      <c r="MNB178" s="36"/>
      <c r="MNC178" s="36"/>
      <c r="MND178" s="36"/>
      <c r="MNE178" s="36"/>
      <c r="MNF178" s="36"/>
      <c r="MNG178" s="36"/>
      <c r="MNH178" s="36"/>
      <c r="MNI178" s="36"/>
      <c r="MNJ178" s="36"/>
      <c r="MNK178" s="36"/>
      <c r="MNL178" s="36"/>
      <c r="MNM178" s="36"/>
      <c r="MNN178" s="36"/>
      <c r="MNO178" s="36"/>
      <c r="MNP178" s="36"/>
      <c r="MNQ178" s="36"/>
      <c r="MNR178" s="36"/>
      <c r="MNS178" s="36"/>
      <c r="MNT178" s="36"/>
      <c r="MNU178" s="36"/>
      <c r="MNV178" s="36"/>
      <c r="MNW178" s="36"/>
      <c r="MNX178" s="36"/>
      <c r="MNY178" s="36"/>
      <c r="MNZ178" s="36"/>
      <c r="MOA178" s="36"/>
      <c r="MOB178" s="36"/>
      <c r="MOC178" s="36"/>
      <c r="MOD178" s="36"/>
      <c r="MOE178" s="36"/>
      <c r="MOF178" s="36"/>
      <c r="MOG178" s="36"/>
      <c r="MOH178" s="36"/>
      <c r="MOI178" s="36"/>
      <c r="MOJ178" s="36"/>
      <c r="MOK178" s="36"/>
      <c r="MOL178" s="36"/>
      <c r="MOM178" s="36"/>
      <c r="MON178" s="36"/>
      <c r="MOO178" s="36"/>
      <c r="MOP178" s="36"/>
      <c r="MOQ178" s="36"/>
      <c r="MOR178" s="36"/>
      <c r="MOS178" s="36"/>
      <c r="MOT178" s="36"/>
      <c r="MOU178" s="36"/>
      <c r="MOV178" s="36"/>
      <c r="MOW178" s="36"/>
      <c r="MOX178" s="36"/>
      <c r="MOY178" s="36"/>
      <c r="MOZ178" s="36"/>
      <c r="MPA178" s="36"/>
      <c r="MPB178" s="36"/>
      <c r="MPC178" s="36"/>
      <c r="MPD178" s="36"/>
      <c r="MPE178" s="36"/>
      <c r="MPF178" s="36"/>
      <c r="MPG178" s="36"/>
      <c r="MPH178" s="36"/>
      <c r="MPI178" s="36"/>
      <c r="MPJ178" s="36"/>
      <c r="MPK178" s="36"/>
      <c r="MPL178" s="36"/>
      <c r="MPM178" s="36"/>
      <c r="MPN178" s="36"/>
      <c r="MPO178" s="36"/>
      <c r="MPP178" s="36"/>
      <c r="MPQ178" s="36"/>
      <c r="MPR178" s="36"/>
      <c r="MPS178" s="36"/>
      <c r="MPT178" s="36"/>
      <c r="MPU178" s="36"/>
      <c r="MPV178" s="36"/>
      <c r="MPW178" s="36"/>
      <c r="MPX178" s="36"/>
      <c r="MPY178" s="36"/>
      <c r="MPZ178" s="36"/>
      <c r="MQA178" s="36"/>
      <c r="MQB178" s="36"/>
      <c r="MQC178" s="36"/>
      <c r="MQD178" s="36"/>
      <c r="MQE178" s="36"/>
      <c r="MQF178" s="36"/>
      <c r="MQG178" s="36"/>
      <c r="MQH178" s="36"/>
      <c r="MQI178" s="36"/>
      <c r="MQJ178" s="36"/>
      <c r="MQK178" s="36"/>
      <c r="MQL178" s="36"/>
      <c r="MQM178" s="36"/>
      <c r="MQN178" s="36"/>
      <c r="MQO178" s="36"/>
      <c r="MQP178" s="36"/>
      <c r="MQQ178" s="36"/>
      <c r="MQR178" s="36"/>
      <c r="MQS178" s="36"/>
      <c r="MQT178" s="36"/>
      <c r="MQU178" s="36"/>
      <c r="MQV178" s="36"/>
      <c r="MQW178" s="36"/>
      <c r="MQX178" s="36"/>
      <c r="MQY178" s="36"/>
      <c r="MQZ178" s="36"/>
      <c r="MRA178" s="36"/>
      <c r="MRB178" s="36"/>
      <c r="MRC178" s="36"/>
      <c r="MRD178" s="36"/>
      <c r="MRE178" s="36"/>
      <c r="MRF178" s="36"/>
      <c r="MRG178" s="36"/>
      <c r="MRH178" s="36"/>
      <c r="MRI178" s="36"/>
      <c r="MRJ178" s="36"/>
      <c r="MRK178" s="36"/>
      <c r="MRL178" s="36"/>
      <c r="MRM178" s="36"/>
      <c r="MRN178" s="36"/>
      <c r="MRO178" s="36"/>
      <c r="MRP178" s="36"/>
      <c r="MRQ178" s="36"/>
      <c r="MRR178" s="36"/>
      <c r="MRS178" s="36"/>
      <c r="MRT178" s="36"/>
      <c r="MRU178" s="36"/>
      <c r="MRV178" s="36"/>
      <c r="MRW178" s="36"/>
      <c r="MRX178" s="36"/>
      <c r="MRY178" s="36"/>
      <c r="MRZ178" s="36"/>
      <c r="MSA178" s="36"/>
      <c r="MSB178" s="36"/>
      <c r="MSC178" s="36"/>
      <c r="MSD178" s="36"/>
      <c r="MSE178" s="36"/>
      <c r="MSF178" s="36"/>
      <c r="MSG178" s="36"/>
      <c r="MSH178" s="36"/>
      <c r="MSI178" s="36"/>
      <c r="MSJ178" s="36"/>
      <c r="MSK178" s="36"/>
      <c r="MSL178" s="36"/>
      <c r="MSM178" s="36"/>
      <c r="MSN178" s="36"/>
      <c r="MSO178" s="36"/>
      <c r="MSP178" s="36"/>
      <c r="MSQ178" s="36"/>
      <c r="MSR178" s="36"/>
      <c r="MSS178" s="36"/>
      <c r="MST178" s="36"/>
      <c r="MSU178" s="36"/>
      <c r="MSV178" s="36"/>
      <c r="MSW178" s="36"/>
      <c r="MSX178" s="36"/>
      <c r="MSY178" s="36"/>
      <c r="MSZ178" s="36"/>
      <c r="MTA178" s="36"/>
      <c r="MTB178" s="36"/>
      <c r="MTC178" s="36"/>
      <c r="MTD178" s="36"/>
      <c r="MTE178" s="36"/>
      <c r="MTF178" s="36"/>
      <c r="MTG178" s="36"/>
      <c r="MTH178" s="36"/>
      <c r="MTI178" s="36"/>
      <c r="MTJ178" s="36"/>
      <c r="MTK178" s="36"/>
      <c r="MTL178" s="36"/>
      <c r="MTM178" s="36"/>
      <c r="MTN178" s="36"/>
      <c r="MTO178" s="36"/>
      <c r="MTP178" s="36"/>
      <c r="MTQ178" s="36"/>
      <c r="MTR178" s="36"/>
      <c r="MTS178" s="36"/>
      <c r="MTT178" s="36"/>
      <c r="MTU178" s="36"/>
      <c r="MTV178" s="36"/>
      <c r="MTW178" s="36"/>
      <c r="MTX178" s="36"/>
      <c r="MTY178" s="36"/>
      <c r="MTZ178" s="36"/>
      <c r="MUA178" s="36"/>
      <c r="MUB178" s="36"/>
      <c r="MUC178" s="36"/>
      <c r="MUD178" s="36"/>
      <c r="MUE178" s="36"/>
      <c r="MUF178" s="36"/>
      <c r="MUG178" s="36"/>
      <c r="MUH178" s="36"/>
      <c r="MUI178" s="36"/>
      <c r="MUJ178" s="36"/>
      <c r="MUK178" s="36"/>
      <c r="MUL178" s="36"/>
      <c r="MUM178" s="36"/>
      <c r="MUN178" s="36"/>
      <c r="MUO178" s="36"/>
      <c r="MUP178" s="36"/>
      <c r="MUQ178" s="36"/>
      <c r="MUR178" s="36"/>
      <c r="MUS178" s="36"/>
      <c r="MUT178" s="36"/>
      <c r="MUU178" s="36"/>
      <c r="MUV178" s="36"/>
      <c r="MUW178" s="36"/>
      <c r="MUX178" s="36"/>
      <c r="MUY178" s="36"/>
      <c r="MUZ178" s="36"/>
      <c r="MVA178" s="36"/>
      <c r="MVB178" s="36"/>
      <c r="MVC178" s="36"/>
      <c r="MVD178" s="36"/>
      <c r="MVE178" s="36"/>
      <c r="MVF178" s="36"/>
      <c r="MVG178" s="36"/>
      <c r="MVH178" s="36"/>
      <c r="MVI178" s="36"/>
      <c r="MVJ178" s="36"/>
      <c r="MVK178" s="36"/>
      <c r="MVL178" s="36"/>
      <c r="MVM178" s="36"/>
      <c r="MVN178" s="36"/>
      <c r="MVO178" s="36"/>
      <c r="MVP178" s="36"/>
      <c r="MVQ178" s="36"/>
      <c r="MVR178" s="36"/>
      <c r="MVS178" s="36"/>
      <c r="MVT178" s="36"/>
      <c r="MVU178" s="36"/>
      <c r="MVV178" s="36"/>
      <c r="MVW178" s="36"/>
      <c r="MVX178" s="36"/>
      <c r="MVY178" s="36"/>
      <c r="MVZ178" s="36"/>
      <c r="MWA178" s="36"/>
      <c r="MWB178" s="36"/>
      <c r="MWC178" s="36"/>
      <c r="MWD178" s="36"/>
      <c r="MWE178" s="36"/>
      <c r="MWF178" s="36"/>
      <c r="MWG178" s="36"/>
      <c r="MWH178" s="36"/>
      <c r="MWI178" s="36"/>
      <c r="MWJ178" s="36"/>
      <c r="MWK178" s="36"/>
      <c r="MWL178" s="36"/>
      <c r="MWM178" s="36"/>
      <c r="MWN178" s="36"/>
      <c r="MWO178" s="36"/>
      <c r="MWP178" s="36"/>
      <c r="MWQ178" s="36"/>
      <c r="MWR178" s="36"/>
      <c r="MWS178" s="36"/>
      <c r="MWT178" s="36"/>
      <c r="MWU178" s="36"/>
      <c r="MWV178" s="36"/>
      <c r="MWW178" s="36"/>
      <c r="MWX178" s="36"/>
      <c r="MWY178" s="36"/>
      <c r="MWZ178" s="36"/>
      <c r="MXA178" s="36"/>
      <c r="MXB178" s="36"/>
      <c r="MXC178" s="36"/>
      <c r="MXD178" s="36"/>
      <c r="MXE178" s="36"/>
      <c r="MXF178" s="36"/>
      <c r="MXG178" s="36"/>
      <c r="MXH178" s="36"/>
      <c r="MXI178" s="36"/>
      <c r="MXJ178" s="36"/>
      <c r="MXK178" s="36"/>
      <c r="MXL178" s="36"/>
      <c r="MXM178" s="36"/>
      <c r="MXN178" s="36"/>
      <c r="MXO178" s="36"/>
      <c r="MXP178" s="36"/>
      <c r="MXQ178" s="36"/>
      <c r="MXR178" s="36"/>
      <c r="MXS178" s="36"/>
      <c r="MXT178" s="36"/>
      <c r="MXU178" s="36"/>
      <c r="MXV178" s="36"/>
      <c r="MXW178" s="36"/>
      <c r="MXX178" s="36"/>
      <c r="MXY178" s="36"/>
      <c r="MXZ178" s="36"/>
      <c r="MYA178" s="36"/>
      <c r="MYB178" s="36"/>
      <c r="MYC178" s="36"/>
      <c r="MYD178" s="36"/>
      <c r="MYE178" s="36"/>
      <c r="MYF178" s="36"/>
      <c r="MYG178" s="36"/>
      <c r="MYH178" s="36"/>
      <c r="MYI178" s="36"/>
      <c r="MYJ178" s="36"/>
      <c r="MYK178" s="36"/>
      <c r="MYL178" s="36"/>
      <c r="MYM178" s="36"/>
      <c r="MYN178" s="36"/>
      <c r="MYO178" s="36"/>
      <c r="MYP178" s="36"/>
      <c r="MYQ178" s="36"/>
      <c r="MYR178" s="36"/>
      <c r="MYS178" s="36"/>
      <c r="MYT178" s="36"/>
      <c r="MYU178" s="36"/>
      <c r="MYV178" s="36"/>
      <c r="MYW178" s="36"/>
      <c r="MYX178" s="36"/>
      <c r="MYY178" s="36"/>
      <c r="MYZ178" s="36"/>
      <c r="MZA178" s="36"/>
      <c r="MZB178" s="36"/>
      <c r="MZC178" s="36"/>
      <c r="MZD178" s="36"/>
      <c r="MZE178" s="36"/>
      <c r="MZF178" s="36"/>
      <c r="MZG178" s="36"/>
      <c r="MZH178" s="36"/>
      <c r="MZI178" s="36"/>
      <c r="MZJ178" s="36"/>
      <c r="MZK178" s="36"/>
      <c r="MZL178" s="36"/>
      <c r="MZM178" s="36"/>
      <c r="MZN178" s="36"/>
      <c r="MZO178" s="36"/>
      <c r="MZP178" s="36"/>
      <c r="MZQ178" s="36"/>
      <c r="MZR178" s="36"/>
      <c r="MZS178" s="36"/>
      <c r="MZT178" s="36"/>
      <c r="MZU178" s="36"/>
      <c r="MZV178" s="36"/>
      <c r="MZW178" s="36"/>
      <c r="MZX178" s="36"/>
      <c r="MZY178" s="36"/>
      <c r="MZZ178" s="36"/>
      <c r="NAA178" s="36"/>
      <c r="NAB178" s="36"/>
      <c r="NAC178" s="36"/>
      <c r="NAD178" s="36"/>
      <c r="NAE178" s="36"/>
      <c r="NAF178" s="36"/>
      <c r="NAG178" s="36"/>
      <c r="NAH178" s="36"/>
      <c r="NAI178" s="36"/>
      <c r="NAJ178" s="36"/>
      <c r="NAK178" s="36"/>
      <c r="NAL178" s="36"/>
      <c r="NAM178" s="36"/>
      <c r="NAN178" s="36"/>
      <c r="NAO178" s="36"/>
      <c r="NAP178" s="36"/>
      <c r="NAQ178" s="36"/>
      <c r="NAR178" s="36"/>
      <c r="NAS178" s="36"/>
      <c r="NAT178" s="36"/>
      <c r="NAU178" s="36"/>
      <c r="NAV178" s="36"/>
      <c r="NAW178" s="36"/>
      <c r="NAX178" s="36"/>
      <c r="NAY178" s="36"/>
      <c r="NAZ178" s="36"/>
      <c r="NBA178" s="36"/>
      <c r="NBB178" s="36"/>
      <c r="NBC178" s="36"/>
      <c r="NBD178" s="36"/>
      <c r="NBE178" s="36"/>
      <c r="NBF178" s="36"/>
      <c r="NBG178" s="36"/>
      <c r="NBH178" s="36"/>
      <c r="NBI178" s="36"/>
      <c r="NBJ178" s="36"/>
      <c r="NBK178" s="36"/>
      <c r="NBL178" s="36"/>
      <c r="NBM178" s="36"/>
      <c r="NBN178" s="36"/>
      <c r="NBO178" s="36"/>
      <c r="NBP178" s="36"/>
      <c r="NBQ178" s="36"/>
      <c r="NBR178" s="36"/>
      <c r="NBS178" s="36"/>
      <c r="NBT178" s="36"/>
      <c r="NBU178" s="36"/>
      <c r="NBV178" s="36"/>
      <c r="NBW178" s="36"/>
      <c r="NBX178" s="36"/>
      <c r="NBY178" s="36"/>
      <c r="NBZ178" s="36"/>
      <c r="NCA178" s="36"/>
      <c r="NCB178" s="36"/>
      <c r="NCC178" s="36"/>
      <c r="NCD178" s="36"/>
      <c r="NCE178" s="36"/>
      <c r="NCF178" s="36"/>
      <c r="NCG178" s="36"/>
      <c r="NCH178" s="36"/>
      <c r="NCI178" s="36"/>
      <c r="NCJ178" s="36"/>
      <c r="NCK178" s="36"/>
      <c r="NCL178" s="36"/>
      <c r="NCM178" s="36"/>
      <c r="NCN178" s="36"/>
      <c r="NCO178" s="36"/>
      <c r="NCP178" s="36"/>
      <c r="NCQ178" s="36"/>
      <c r="NCR178" s="36"/>
      <c r="NCS178" s="36"/>
      <c r="NCT178" s="36"/>
      <c r="NCU178" s="36"/>
      <c r="NCV178" s="36"/>
      <c r="NCW178" s="36"/>
      <c r="NCX178" s="36"/>
      <c r="NCY178" s="36"/>
      <c r="NCZ178" s="36"/>
      <c r="NDA178" s="36"/>
      <c r="NDB178" s="36"/>
      <c r="NDC178" s="36"/>
      <c r="NDD178" s="36"/>
      <c r="NDE178" s="36"/>
      <c r="NDF178" s="36"/>
      <c r="NDG178" s="36"/>
      <c r="NDH178" s="36"/>
      <c r="NDI178" s="36"/>
      <c r="NDJ178" s="36"/>
      <c r="NDK178" s="36"/>
      <c r="NDL178" s="36"/>
      <c r="NDM178" s="36"/>
      <c r="NDN178" s="36"/>
      <c r="NDO178" s="36"/>
      <c r="NDP178" s="36"/>
      <c r="NDQ178" s="36"/>
      <c r="NDR178" s="36"/>
      <c r="NDS178" s="36"/>
      <c r="NDT178" s="36"/>
      <c r="NDU178" s="36"/>
      <c r="NDV178" s="36"/>
      <c r="NDW178" s="36"/>
      <c r="NDX178" s="36"/>
      <c r="NDY178" s="36"/>
      <c r="NDZ178" s="36"/>
      <c r="NEA178" s="36"/>
      <c r="NEB178" s="36"/>
      <c r="NEC178" s="36"/>
      <c r="NED178" s="36"/>
      <c r="NEE178" s="36"/>
      <c r="NEF178" s="36"/>
      <c r="NEG178" s="36"/>
      <c r="NEH178" s="36"/>
      <c r="NEI178" s="36"/>
      <c r="NEJ178" s="36"/>
      <c r="NEK178" s="36"/>
      <c r="NEL178" s="36"/>
      <c r="NEM178" s="36"/>
      <c r="NEN178" s="36"/>
      <c r="NEO178" s="36"/>
      <c r="NEP178" s="36"/>
      <c r="NEQ178" s="36"/>
      <c r="NER178" s="36"/>
      <c r="NES178" s="36"/>
      <c r="NET178" s="36"/>
      <c r="NEU178" s="36"/>
      <c r="NEV178" s="36"/>
      <c r="NEW178" s="36"/>
      <c r="NEX178" s="36"/>
      <c r="NEY178" s="36"/>
      <c r="NEZ178" s="36"/>
      <c r="NFA178" s="36"/>
      <c r="NFB178" s="36"/>
      <c r="NFC178" s="36"/>
      <c r="NFD178" s="36"/>
      <c r="NFE178" s="36"/>
      <c r="NFF178" s="36"/>
      <c r="NFG178" s="36"/>
      <c r="NFH178" s="36"/>
      <c r="NFI178" s="36"/>
      <c r="NFJ178" s="36"/>
      <c r="NFK178" s="36"/>
      <c r="NFL178" s="36"/>
      <c r="NFM178" s="36"/>
      <c r="NFN178" s="36"/>
      <c r="NFO178" s="36"/>
      <c r="NFP178" s="36"/>
      <c r="NFQ178" s="36"/>
      <c r="NFR178" s="36"/>
      <c r="NFS178" s="36"/>
      <c r="NFT178" s="36"/>
      <c r="NFU178" s="36"/>
      <c r="NFV178" s="36"/>
      <c r="NFW178" s="36"/>
      <c r="NFX178" s="36"/>
      <c r="NFY178" s="36"/>
      <c r="NFZ178" s="36"/>
      <c r="NGA178" s="36"/>
      <c r="NGB178" s="36"/>
      <c r="NGC178" s="36"/>
      <c r="NGD178" s="36"/>
      <c r="NGE178" s="36"/>
      <c r="NGF178" s="36"/>
      <c r="NGG178" s="36"/>
      <c r="NGH178" s="36"/>
      <c r="NGI178" s="36"/>
      <c r="NGJ178" s="36"/>
      <c r="NGK178" s="36"/>
      <c r="NGL178" s="36"/>
      <c r="NGM178" s="36"/>
      <c r="NGN178" s="36"/>
      <c r="NGO178" s="36"/>
      <c r="NGP178" s="36"/>
      <c r="NGQ178" s="36"/>
      <c r="NGR178" s="36"/>
      <c r="NGS178" s="36"/>
      <c r="NGT178" s="36"/>
      <c r="NGU178" s="36"/>
      <c r="NGV178" s="36"/>
      <c r="NGW178" s="36"/>
      <c r="NGX178" s="36"/>
      <c r="NGY178" s="36"/>
      <c r="NGZ178" s="36"/>
      <c r="NHA178" s="36"/>
      <c r="NHB178" s="36"/>
      <c r="NHC178" s="36"/>
      <c r="NHD178" s="36"/>
      <c r="NHE178" s="36"/>
      <c r="NHF178" s="36"/>
      <c r="NHG178" s="36"/>
      <c r="NHH178" s="36"/>
      <c r="NHI178" s="36"/>
      <c r="NHJ178" s="36"/>
      <c r="NHK178" s="36"/>
      <c r="NHL178" s="36"/>
      <c r="NHM178" s="36"/>
      <c r="NHN178" s="36"/>
      <c r="NHO178" s="36"/>
      <c r="NHP178" s="36"/>
      <c r="NHQ178" s="36"/>
      <c r="NHR178" s="36"/>
      <c r="NHS178" s="36"/>
      <c r="NHT178" s="36"/>
      <c r="NHU178" s="36"/>
      <c r="NHV178" s="36"/>
      <c r="NHW178" s="36"/>
      <c r="NHX178" s="36"/>
      <c r="NHY178" s="36"/>
      <c r="NHZ178" s="36"/>
      <c r="NIA178" s="36"/>
      <c r="NIB178" s="36"/>
      <c r="NIC178" s="36"/>
      <c r="NID178" s="36"/>
      <c r="NIE178" s="36"/>
      <c r="NIF178" s="36"/>
      <c r="NIG178" s="36"/>
      <c r="NIH178" s="36"/>
      <c r="NII178" s="36"/>
      <c r="NIJ178" s="36"/>
      <c r="NIK178" s="36"/>
      <c r="NIL178" s="36"/>
      <c r="NIM178" s="36"/>
      <c r="NIN178" s="36"/>
      <c r="NIO178" s="36"/>
      <c r="NIP178" s="36"/>
      <c r="NIQ178" s="36"/>
      <c r="NIR178" s="36"/>
      <c r="NIS178" s="36"/>
      <c r="NIT178" s="36"/>
      <c r="NIU178" s="36"/>
      <c r="NIV178" s="36"/>
      <c r="NIW178" s="36"/>
      <c r="NIX178" s="36"/>
      <c r="NIY178" s="36"/>
      <c r="NIZ178" s="36"/>
      <c r="NJA178" s="36"/>
      <c r="NJB178" s="36"/>
      <c r="NJC178" s="36"/>
      <c r="NJD178" s="36"/>
      <c r="NJE178" s="36"/>
      <c r="NJF178" s="36"/>
      <c r="NJG178" s="36"/>
      <c r="NJH178" s="36"/>
      <c r="NJI178" s="36"/>
      <c r="NJJ178" s="36"/>
      <c r="NJK178" s="36"/>
      <c r="NJL178" s="36"/>
      <c r="NJM178" s="36"/>
      <c r="NJN178" s="36"/>
      <c r="NJO178" s="36"/>
      <c r="NJP178" s="36"/>
      <c r="NJQ178" s="36"/>
      <c r="NJR178" s="36"/>
      <c r="NJS178" s="36"/>
      <c r="NJT178" s="36"/>
      <c r="NJU178" s="36"/>
      <c r="NJV178" s="36"/>
      <c r="NJW178" s="36"/>
      <c r="NJX178" s="36"/>
      <c r="NJY178" s="36"/>
      <c r="NJZ178" s="36"/>
      <c r="NKA178" s="36"/>
      <c r="NKB178" s="36"/>
      <c r="NKC178" s="36"/>
      <c r="NKD178" s="36"/>
      <c r="NKE178" s="36"/>
      <c r="NKF178" s="36"/>
      <c r="NKG178" s="36"/>
      <c r="NKH178" s="36"/>
      <c r="NKI178" s="36"/>
      <c r="NKJ178" s="36"/>
      <c r="NKK178" s="36"/>
      <c r="NKL178" s="36"/>
      <c r="NKM178" s="36"/>
      <c r="NKN178" s="36"/>
      <c r="NKO178" s="36"/>
      <c r="NKP178" s="36"/>
      <c r="NKQ178" s="36"/>
      <c r="NKR178" s="36"/>
      <c r="NKS178" s="36"/>
      <c r="NKT178" s="36"/>
      <c r="NKU178" s="36"/>
      <c r="NKV178" s="36"/>
      <c r="NKW178" s="36"/>
      <c r="NKX178" s="36"/>
      <c r="NKY178" s="36"/>
      <c r="NKZ178" s="36"/>
      <c r="NLA178" s="36"/>
      <c r="NLB178" s="36"/>
      <c r="NLC178" s="36"/>
      <c r="NLD178" s="36"/>
      <c r="NLE178" s="36"/>
      <c r="NLF178" s="36"/>
      <c r="NLG178" s="36"/>
      <c r="NLH178" s="36"/>
      <c r="NLI178" s="36"/>
      <c r="NLJ178" s="36"/>
      <c r="NLK178" s="36"/>
      <c r="NLL178" s="36"/>
      <c r="NLM178" s="36"/>
      <c r="NLN178" s="36"/>
      <c r="NLO178" s="36"/>
      <c r="NLP178" s="36"/>
      <c r="NLQ178" s="36"/>
      <c r="NLR178" s="36"/>
      <c r="NLS178" s="36"/>
      <c r="NLT178" s="36"/>
      <c r="NLU178" s="36"/>
      <c r="NLV178" s="36"/>
      <c r="NLW178" s="36"/>
      <c r="NLX178" s="36"/>
      <c r="NLY178" s="36"/>
      <c r="NLZ178" s="36"/>
      <c r="NMA178" s="36"/>
      <c r="NMB178" s="36"/>
      <c r="NMC178" s="36"/>
      <c r="NMD178" s="36"/>
      <c r="NME178" s="36"/>
      <c r="NMF178" s="36"/>
      <c r="NMG178" s="36"/>
      <c r="NMH178" s="36"/>
      <c r="NMI178" s="36"/>
      <c r="NMJ178" s="36"/>
      <c r="NMK178" s="36"/>
      <c r="NML178" s="36"/>
      <c r="NMM178" s="36"/>
      <c r="NMN178" s="36"/>
      <c r="NMO178" s="36"/>
      <c r="NMP178" s="36"/>
      <c r="NMQ178" s="36"/>
      <c r="NMR178" s="36"/>
      <c r="NMS178" s="36"/>
      <c r="NMT178" s="36"/>
      <c r="NMU178" s="36"/>
      <c r="NMV178" s="36"/>
      <c r="NMW178" s="36"/>
      <c r="NMX178" s="36"/>
      <c r="NMY178" s="36"/>
      <c r="NMZ178" s="36"/>
      <c r="NNA178" s="36"/>
      <c r="NNB178" s="36"/>
      <c r="NNC178" s="36"/>
      <c r="NND178" s="36"/>
      <c r="NNE178" s="36"/>
      <c r="NNF178" s="36"/>
      <c r="NNG178" s="36"/>
      <c r="NNH178" s="36"/>
      <c r="NNI178" s="36"/>
      <c r="NNJ178" s="36"/>
      <c r="NNK178" s="36"/>
      <c r="NNL178" s="36"/>
      <c r="NNM178" s="36"/>
      <c r="NNN178" s="36"/>
      <c r="NNO178" s="36"/>
      <c r="NNP178" s="36"/>
      <c r="NNQ178" s="36"/>
      <c r="NNR178" s="36"/>
      <c r="NNS178" s="36"/>
      <c r="NNT178" s="36"/>
      <c r="NNU178" s="36"/>
      <c r="NNV178" s="36"/>
      <c r="NNW178" s="36"/>
      <c r="NNX178" s="36"/>
      <c r="NNY178" s="36"/>
      <c r="NNZ178" s="36"/>
      <c r="NOA178" s="36"/>
      <c r="NOB178" s="36"/>
      <c r="NOC178" s="36"/>
      <c r="NOD178" s="36"/>
      <c r="NOE178" s="36"/>
      <c r="NOF178" s="36"/>
      <c r="NOG178" s="36"/>
      <c r="NOH178" s="36"/>
      <c r="NOI178" s="36"/>
      <c r="NOJ178" s="36"/>
      <c r="NOK178" s="36"/>
      <c r="NOL178" s="36"/>
      <c r="NOM178" s="36"/>
      <c r="NON178" s="36"/>
      <c r="NOO178" s="36"/>
      <c r="NOP178" s="36"/>
      <c r="NOQ178" s="36"/>
      <c r="NOR178" s="36"/>
      <c r="NOS178" s="36"/>
      <c r="NOT178" s="36"/>
      <c r="NOU178" s="36"/>
      <c r="NOV178" s="36"/>
      <c r="NOW178" s="36"/>
      <c r="NOX178" s="36"/>
      <c r="NOY178" s="36"/>
      <c r="NOZ178" s="36"/>
      <c r="NPA178" s="36"/>
      <c r="NPB178" s="36"/>
      <c r="NPC178" s="36"/>
      <c r="NPD178" s="36"/>
      <c r="NPE178" s="36"/>
      <c r="NPF178" s="36"/>
      <c r="NPG178" s="36"/>
      <c r="NPH178" s="36"/>
      <c r="NPI178" s="36"/>
      <c r="NPJ178" s="36"/>
      <c r="NPK178" s="36"/>
      <c r="NPL178" s="36"/>
      <c r="NPM178" s="36"/>
      <c r="NPN178" s="36"/>
      <c r="NPO178" s="36"/>
      <c r="NPP178" s="36"/>
      <c r="NPQ178" s="36"/>
      <c r="NPR178" s="36"/>
      <c r="NPS178" s="36"/>
      <c r="NPT178" s="36"/>
      <c r="NPU178" s="36"/>
      <c r="NPV178" s="36"/>
      <c r="NPW178" s="36"/>
      <c r="NPX178" s="36"/>
      <c r="NPY178" s="36"/>
      <c r="NPZ178" s="36"/>
      <c r="NQA178" s="36"/>
      <c r="NQB178" s="36"/>
      <c r="NQC178" s="36"/>
      <c r="NQD178" s="36"/>
      <c r="NQE178" s="36"/>
      <c r="NQF178" s="36"/>
      <c r="NQG178" s="36"/>
      <c r="NQH178" s="36"/>
      <c r="NQI178" s="36"/>
      <c r="NQJ178" s="36"/>
      <c r="NQK178" s="36"/>
      <c r="NQL178" s="36"/>
      <c r="NQM178" s="36"/>
      <c r="NQN178" s="36"/>
      <c r="NQO178" s="36"/>
      <c r="NQP178" s="36"/>
      <c r="NQQ178" s="36"/>
      <c r="NQR178" s="36"/>
      <c r="NQS178" s="36"/>
      <c r="NQT178" s="36"/>
      <c r="NQU178" s="36"/>
      <c r="NQV178" s="36"/>
      <c r="NQW178" s="36"/>
      <c r="NQX178" s="36"/>
      <c r="NQY178" s="36"/>
      <c r="NQZ178" s="36"/>
      <c r="NRA178" s="36"/>
      <c r="NRB178" s="36"/>
      <c r="NRC178" s="36"/>
      <c r="NRD178" s="36"/>
      <c r="NRE178" s="36"/>
      <c r="NRF178" s="36"/>
      <c r="NRG178" s="36"/>
      <c r="NRH178" s="36"/>
      <c r="NRI178" s="36"/>
      <c r="NRJ178" s="36"/>
      <c r="NRK178" s="36"/>
      <c r="NRL178" s="36"/>
      <c r="NRM178" s="36"/>
      <c r="NRN178" s="36"/>
      <c r="NRO178" s="36"/>
      <c r="NRP178" s="36"/>
      <c r="NRQ178" s="36"/>
      <c r="NRR178" s="36"/>
      <c r="NRS178" s="36"/>
      <c r="NRT178" s="36"/>
      <c r="NRU178" s="36"/>
      <c r="NRV178" s="36"/>
      <c r="NRW178" s="36"/>
      <c r="NRX178" s="36"/>
      <c r="NRY178" s="36"/>
      <c r="NRZ178" s="36"/>
      <c r="NSA178" s="36"/>
      <c r="NSB178" s="36"/>
      <c r="NSC178" s="36"/>
      <c r="NSD178" s="36"/>
      <c r="NSE178" s="36"/>
      <c r="NSF178" s="36"/>
      <c r="NSG178" s="36"/>
      <c r="NSH178" s="36"/>
      <c r="NSI178" s="36"/>
      <c r="NSJ178" s="36"/>
      <c r="NSK178" s="36"/>
      <c r="NSL178" s="36"/>
      <c r="NSM178" s="36"/>
      <c r="NSN178" s="36"/>
      <c r="NSO178" s="36"/>
      <c r="NSP178" s="36"/>
      <c r="NSQ178" s="36"/>
      <c r="NSR178" s="36"/>
      <c r="NSS178" s="36"/>
      <c r="NST178" s="36"/>
      <c r="NSU178" s="36"/>
      <c r="NSV178" s="36"/>
      <c r="NSW178" s="36"/>
      <c r="NSX178" s="36"/>
      <c r="NSY178" s="36"/>
      <c r="NSZ178" s="36"/>
      <c r="NTA178" s="36"/>
      <c r="NTB178" s="36"/>
      <c r="NTC178" s="36"/>
      <c r="NTD178" s="36"/>
      <c r="NTE178" s="36"/>
      <c r="NTF178" s="36"/>
      <c r="NTG178" s="36"/>
      <c r="NTH178" s="36"/>
      <c r="NTI178" s="36"/>
      <c r="NTJ178" s="36"/>
      <c r="NTK178" s="36"/>
      <c r="NTL178" s="36"/>
      <c r="NTM178" s="36"/>
      <c r="NTN178" s="36"/>
      <c r="NTO178" s="36"/>
      <c r="NTP178" s="36"/>
      <c r="NTQ178" s="36"/>
      <c r="NTR178" s="36"/>
      <c r="NTS178" s="36"/>
      <c r="NTT178" s="36"/>
      <c r="NTU178" s="36"/>
      <c r="NTV178" s="36"/>
      <c r="NTW178" s="36"/>
      <c r="NTX178" s="36"/>
      <c r="NTY178" s="36"/>
      <c r="NTZ178" s="36"/>
      <c r="NUA178" s="36"/>
      <c r="NUB178" s="36"/>
      <c r="NUC178" s="36"/>
      <c r="NUD178" s="36"/>
      <c r="NUE178" s="36"/>
      <c r="NUF178" s="36"/>
      <c r="NUG178" s="36"/>
      <c r="NUH178" s="36"/>
      <c r="NUI178" s="36"/>
      <c r="NUJ178" s="36"/>
      <c r="NUK178" s="36"/>
      <c r="NUL178" s="36"/>
      <c r="NUM178" s="36"/>
      <c r="NUN178" s="36"/>
      <c r="NUO178" s="36"/>
      <c r="NUP178" s="36"/>
      <c r="NUQ178" s="36"/>
      <c r="NUR178" s="36"/>
      <c r="NUS178" s="36"/>
      <c r="NUT178" s="36"/>
      <c r="NUU178" s="36"/>
      <c r="NUV178" s="36"/>
      <c r="NUW178" s="36"/>
      <c r="NUX178" s="36"/>
      <c r="NUY178" s="36"/>
      <c r="NUZ178" s="36"/>
      <c r="NVA178" s="36"/>
      <c r="NVB178" s="36"/>
      <c r="NVC178" s="36"/>
      <c r="NVD178" s="36"/>
      <c r="NVE178" s="36"/>
      <c r="NVF178" s="36"/>
      <c r="NVG178" s="36"/>
      <c r="NVH178" s="36"/>
      <c r="NVI178" s="36"/>
      <c r="NVJ178" s="36"/>
      <c r="NVK178" s="36"/>
      <c r="NVL178" s="36"/>
      <c r="NVM178" s="36"/>
      <c r="NVN178" s="36"/>
      <c r="NVO178" s="36"/>
      <c r="NVP178" s="36"/>
      <c r="NVQ178" s="36"/>
      <c r="NVR178" s="36"/>
      <c r="NVS178" s="36"/>
      <c r="NVT178" s="36"/>
      <c r="NVU178" s="36"/>
      <c r="NVV178" s="36"/>
      <c r="NVW178" s="36"/>
      <c r="NVX178" s="36"/>
      <c r="NVY178" s="36"/>
      <c r="NVZ178" s="36"/>
      <c r="NWA178" s="36"/>
      <c r="NWB178" s="36"/>
      <c r="NWC178" s="36"/>
      <c r="NWD178" s="36"/>
      <c r="NWE178" s="36"/>
      <c r="NWF178" s="36"/>
      <c r="NWG178" s="36"/>
      <c r="NWH178" s="36"/>
      <c r="NWI178" s="36"/>
      <c r="NWJ178" s="36"/>
      <c r="NWK178" s="36"/>
      <c r="NWL178" s="36"/>
      <c r="NWM178" s="36"/>
      <c r="NWN178" s="36"/>
      <c r="NWO178" s="36"/>
      <c r="NWP178" s="36"/>
      <c r="NWQ178" s="36"/>
      <c r="NWR178" s="36"/>
      <c r="NWS178" s="36"/>
      <c r="NWT178" s="36"/>
      <c r="NWU178" s="36"/>
      <c r="NWV178" s="36"/>
      <c r="NWW178" s="36"/>
      <c r="NWX178" s="36"/>
      <c r="NWY178" s="36"/>
      <c r="NWZ178" s="36"/>
      <c r="NXA178" s="36"/>
      <c r="NXB178" s="36"/>
      <c r="NXC178" s="36"/>
      <c r="NXD178" s="36"/>
      <c r="NXE178" s="36"/>
      <c r="NXF178" s="36"/>
      <c r="NXG178" s="36"/>
      <c r="NXH178" s="36"/>
      <c r="NXI178" s="36"/>
      <c r="NXJ178" s="36"/>
      <c r="NXK178" s="36"/>
      <c r="NXL178" s="36"/>
      <c r="NXM178" s="36"/>
      <c r="NXN178" s="36"/>
      <c r="NXO178" s="36"/>
      <c r="NXP178" s="36"/>
      <c r="NXQ178" s="36"/>
      <c r="NXR178" s="36"/>
      <c r="NXS178" s="36"/>
      <c r="NXT178" s="36"/>
      <c r="NXU178" s="36"/>
      <c r="NXV178" s="36"/>
      <c r="NXW178" s="36"/>
      <c r="NXX178" s="36"/>
      <c r="NXY178" s="36"/>
      <c r="NXZ178" s="36"/>
      <c r="NYA178" s="36"/>
      <c r="NYB178" s="36"/>
      <c r="NYC178" s="36"/>
      <c r="NYD178" s="36"/>
      <c r="NYE178" s="36"/>
      <c r="NYF178" s="36"/>
      <c r="NYG178" s="36"/>
      <c r="NYH178" s="36"/>
      <c r="NYI178" s="36"/>
      <c r="NYJ178" s="36"/>
      <c r="NYK178" s="36"/>
      <c r="NYL178" s="36"/>
      <c r="NYM178" s="36"/>
      <c r="NYN178" s="36"/>
      <c r="NYO178" s="36"/>
      <c r="NYP178" s="36"/>
      <c r="NYQ178" s="36"/>
      <c r="NYR178" s="36"/>
      <c r="NYS178" s="36"/>
      <c r="NYT178" s="36"/>
      <c r="NYU178" s="36"/>
      <c r="NYV178" s="36"/>
      <c r="NYW178" s="36"/>
      <c r="NYX178" s="36"/>
      <c r="NYY178" s="36"/>
      <c r="NYZ178" s="36"/>
      <c r="NZA178" s="36"/>
      <c r="NZB178" s="36"/>
      <c r="NZC178" s="36"/>
      <c r="NZD178" s="36"/>
      <c r="NZE178" s="36"/>
      <c r="NZF178" s="36"/>
      <c r="NZG178" s="36"/>
      <c r="NZH178" s="36"/>
      <c r="NZI178" s="36"/>
      <c r="NZJ178" s="36"/>
      <c r="NZK178" s="36"/>
      <c r="NZL178" s="36"/>
      <c r="NZM178" s="36"/>
      <c r="NZN178" s="36"/>
      <c r="NZO178" s="36"/>
      <c r="NZP178" s="36"/>
      <c r="NZQ178" s="36"/>
      <c r="NZR178" s="36"/>
      <c r="NZS178" s="36"/>
      <c r="NZT178" s="36"/>
      <c r="NZU178" s="36"/>
      <c r="NZV178" s="36"/>
      <c r="NZW178" s="36"/>
      <c r="NZX178" s="36"/>
      <c r="NZY178" s="36"/>
      <c r="NZZ178" s="36"/>
      <c r="OAA178" s="36"/>
      <c r="OAB178" s="36"/>
      <c r="OAC178" s="36"/>
      <c r="OAD178" s="36"/>
      <c r="OAE178" s="36"/>
      <c r="OAF178" s="36"/>
      <c r="OAG178" s="36"/>
      <c r="OAH178" s="36"/>
      <c r="OAI178" s="36"/>
      <c r="OAJ178" s="36"/>
      <c r="OAK178" s="36"/>
      <c r="OAL178" s="36"/>
      <c r="OAM178" s="36"/>
      <c r="OAN178" s="36"/>
      <c r="OAO178" s="36"/>
      <c r="OAP178" s="36"/>
      <c r="OAQ178" s="36"/>
      <c r="OAR178" s="36"/>
      <c r="OAS178" s="36"/>
      <c r="OAT178" s="36"/>
      <c r="OAU178" s="36"/>
      <c r="OAV178" s="36"/>
      <c r="OAW178" s="36"/>
      <c r="OAX178" s="36"/>
      <c r="OAY178" s="36"/>
      <c r="OAZ178" s="36"/>
      <c r="OBA178" s="36"/>
      <c r="OBB178" s="36"/>
      <c r="OBC178" s="36"/>
      <c r="OBD178" s="36"/>
      <c r="OBE178" s="36"/>
      <c r="OBF178" s="36"/>
      <c r="OBG178" s="36"/>
      <c r="OBH178" s="36"/>
      <c r="OBI178" s="36"/>
      <c r="OBJ178" s="36"/>
      <c r="OBK178" s="36"/>
      <c r="OBL178" s="36"/>
      <c r="OBM178" s="36"/>
      <c r="OBN178" s="36"/>
      <c r="OBO178" s="36"/>
      <c r="OBP178" s="36"/>
      <c r="OBQ178" s="36"/>
      <c r="OBR178" s="36"/>
      <c r="OBS178" s="36"/>
      <c r="OBT178" s="36"/>
      <c r="OBU178" s="36"/>
      <c r="OBV178" s="36"/>
      <c r="OBW178" s="36"/>
      <c r="OBX178" s="36"/>
      <c r="OBY178" s="36"/>
      <c r="OBZ178" s="36"/>
      <c r="OCA178" s="36"/>
      <c r="OCB178" s="36"/>
      <c r="OCC178" s="36"/>
      <c r="OCD178" s="36"/>
      <c r="OCE178" s="36"/>
      <c r="OCF178" s="36"/>
      <c r="OCG178" s="36"/>
      <c r="OCH178" s="36"/>
      <c r="OCI178" s="36"/>
      <c r="OCJ178" s="36"/>
      <c r="OCK178" s="36"/>
      <c r="OCL178" s="36"/>
      <c r="OCM178" s="36"/>
      <c r="OCN178" s="36"/>
      <c r="OCO178" s="36"/>
      <c r="OCP178" s="36"/>
      <c r="OCQ178" s="36"/>
      <c r="OCR178" s="36"/>
      <c r="OCS178" s="36"/>
      <c r="OCT178" s="36"/>
      <c r="OCU178" s="36"/>
      <c r="OCV178" s="36"/>
      <c r="OCW178" s="36"/>
      <c r="OCX178" s="36"/>
      <c r="OCY178" s="36"/>
      <c r="OCZ178" s="36"/>
      <c r="ODA178" s="36"/>
      <c r="ODB178" s="36"/>
      <c r="ODC178" s="36"/>
      <c r="ODD178" s="36"/>
      <c r="ODE178" s="36"/>
      <c r="ODF178" s="36"/>
      <c r="ODG178" s="36"/>
      <c r="ODH178" s="36"/>
      <c r="ODI178" s="36"/>
      <c r="ODJ178" s="36"/>
      <c r="ODK178" s="36"/>
      <c r="ODL178" s="36"/>
      <c r="ODM178" s="36"/>
      <c r="ODN178" s="36"/>
      <c r="ODO178" s="36"/>
      <c r="ODP178" s="36"/>
      <c r="ODQ178" s="36"/>
      <c r="ODR178" s="36"/>
      <c r="ODS178" s="36"/>
      <c r="ODT178" s="36"/>
      <c r="ODU178" s="36"/>
      <c r="ODV178" s="36"/>
      <c r="ODW178" s="36"/>
      <c r="ODX178" s="36"/>
      <c r="ODY178" s="36"/>
      <c r="ODZ178" s="36"/>
      <c r="OEA178" s="36"/>
      <c r="OEB178" s="36"/>
      <c r="OEC178" s="36"/>
      <c r="OED178" s="36"/>
      <c r="OEE178" s="36"/>
      <c r="OEF178" s="36"/>
      <c r="OEG178" s="36"/>
      <c r="OEH178" s="36"/>
      <c r="OEI178" s="36"/>
      <c r="OEJ178" s="36"/>
      <c r="OEK178" s="36"/>
      <c r="OEL178" s="36"/>
      <c r="OEM178" s="36"/>
      <c r="OEN178" s="36"/>
      <c r="OEO178" s="36"/>
      <c r="OEP178" s="36"/>
      <c r="OEQ178" s="36"/>
      <c r="OER178" s="36"/>
      <c r="OES178" s="36"/>
      <c r="OET178" s="36"/>
      <c r="OEU178" s="36"/>
      <c r="OEV178" s="36"/>
      <c r="OEW178" s="36"/>
      <c r="OEX178" s="36"/>
      <c r="OEY178" s="36"/>
      <c r="OEZ178" s="36"/>
      <c r="OFA178" s="36"/>
      <c r="OFB178" s="36"/>
      <c r="OFC178" s="36"/>
      <c r="OFD178" s="36"/>
      <c r="OFE178" s="36"/>
      <c r="OFF178" s="36"/>
      <c r="OFG178" s="36"/>
      <c r="OFH178" s="36"/>
      <c r="OFI178" s="36"/>
      <c r="OFJ178" s="36"/>
      <c r="OFK178" s="36"/>
      <c r="OFL178" s="36"/>
      <c r="OFM178" s="36"/>
      <c r="OFN178" s="36"/>
      <c r="OFO178" s="36"/>
      <c r="OFP178" s="36"/>
      <c r="OFQ178" s="36"/>
      <c r="OFR178" s="36"/>
      <c r="OFS178" s="36"/>
      <c r="OFT178" s="36"/>
      <c r="OFU178" s="36"/>
      <c r="OFV178" s="36"/>
      <c r="OFW178" s="36"/>
      <c r="OFX178" s="36"/>
      <c r="OFY178" s="36"/>
      <c r="OFZ178" s="36"/>
      <c r="OGA178" s="36"/>
      <c r="OGB178" s="36"/>
      <c r="OGC178" s="36"/>
      <c r="OGD178" s="36"/>
      <c r="OGE178" s="36"/>
      <c r="OGF178" s="36"/>
      <c r="OGG178" s="36"/>
      <c r="OGH178" s="36"/>
      <c r="OGI178" s="36"/>
      <c r="OGJ178" s="36"/>
      <c r="OGK178" s="36"/>
      <c r="OGL178" s="36"/>
      <c r="OGM178" s="36"/>
      <c r="OGN178" s="36"/>
      <c r="OGO178" s="36"/>
      <c r="OGP178" s="36"/>
      <c r="OGQ178" s="36"/>
      <c r="OGR178" s="36"/>
      <c r="OGS178" s="36"/>
      <c r="OGT178" s="36"/>
      <c r="OGU178" s="36"/>
      <c r="OGV178" s="36"/>
      <c r="OGW178" s="36"/>
      <c r="OGX178" s="36"/>
      <c r="OGY178" s="36"/>
      <c r="OGZ178" s="36"/>
      <c r="OHA178" s="36"/>
      <c r="OHB178" s="36"/>
      <c r="OHC178" s="36"/>
      <c r="OHD178" s="36"/>
      <c r="OHE178" s="36"/>
      <c r="OHF178" s="36"/>
      <c r="OHG178" s="36"/>
      <c r="OHH178" s="36"/>
      <c r="OHI178" s="36"/>
      <c r="OHJ178" s="36"/>
      <c r="OHK178" s="36"/>
      <c r="OHL178" s="36"/>
      <c r="OHM178" s="36"/>
      <c r="OHN178" s="36"/>
      <c r="OHO178" s="36"/>
      <c r="OHP178" s="36"/>
      <c r="OHQ178" s="36"/>
      <c r="OHR178" s="36"/>
      <c r="OHS178" s="36"/>
      <c r="OHT178" s="36"/>
      <c r="OHU178" s="36"/>
      <c r="OHV178" s="36"/>
      <c r="OHW178" s="36"/>
      <c r="OHX178" s="36"/>
      <c r="OHY178" s="36"/>
      <c r="OHZ178" s="36"/>
      <c r="OIA178" s="36"/>
      <c r="OIB178" s="36"/>
      <c r="OIC178" s="36"/>
      <c r="OID178" s="36"/>
      <c r="OIE178" s="36"/>
      <c r="OIF178" s="36"/>
      <c r="OIG178" s="36"/>
      <c r="OIH178" s="36"/>
      <c r="OII178" s="36"/>
      <c r="OIJ178" s="36"/>
      <c r="OIK178" s="36"/>
      <c r="OIL178" s="36"/>
      <c r="OIM178" s="36"/>
      <c r="OIN178" s="36"/>
      <c r="OIO178" s="36"/>
      <c r="OIP178" s="36"/>
      <c r="OIQ178" s="36"/>
      <c r="OIR178" s="36"/>
      <c r="OIS178" s="36"/>
      <c r="OIT178" s="36"/>
      <c r="OIU178" s="36"/>
      <c r="OIV178" s="36"/>
      <c r="OIW178" s="36"/>
      <c r="OIX178" s="36"/>
      <c r="OIY178" s="36"/>
      <c r="OIZ178" s="36"/>
      <c r="OJA178" s="36"/>
      <c r="OJB178" s="36"/>
      <c r="OJC178" s="36"/>
      <c r="OJD178" s="36"/>
      <c r="OJE178" s="36"/>
      <c r="OJF178" s="36"/>
      <c r="OJG178" s="36"/>
      <c r="OJH178" s="36"/>
      <c r="OJI178" s="36"/>
      <c r="OJJ178" s="36"/>
      <c r="OJK178" s="36"/>
      <c r="OJL178" s="36"/>
      <c r="OJM178" s="36"/>
      <c r="OJN178" s="36"/>
      <c r="OJO178" s="36"/>
      <c r="OJP178" s="36"/>
      <c r="OJQ178" s="36"/>
      <c r="OJR178" s="36"/>
      <c r="OJS178" s="36"/>
      <c r="OJT178" s="36"/>
      <c r="OJU178" s="36"/>
      <c r="OJV178" s="36"/>
      <c r="OJW178" s="36"/>
      <c r="OJX178" s="36"/>
      <c r="OJY178" s="36"/>
      <c r="OJZ178" s="36"/>
      <c r="OKA178" s="36"/>
      <c r="OKB178" s="36"/>
      <c r="OKC178" s="36"/>
      <c r="OKD178" s="36"/>
      <c r="OKE178" s="36"/>
      <c r="OKF178" s="36"/>
      <c r="OKG178" s="36"/>
      <c r="OKH178" s="36"/>
      <c r="OKI178" s="36"/>
      <c r="OKJ178" s="36"/>
      <c r="OKK178" s="36"/>
      <c r="OKL178" s="36"/>
      <c r="OKM178" s="36"/>
      <c r="OKN178" s="36"/>
      <c r="OKO178" s="36"/>
      <c r="OKP178" s="36"/>
      <c r="OKQ178" s="36"/>
      <c r="OKR178" s="36"/>
      <c r="OKS178" s="36"/>
      <c r="OKT178" s="36"/>
      <c r="OKU178" s="36"/>
      <c r="OKV178" s="36"/>
      <c r="OKW178" s="36"/>
      <c r="OKX178" s="36"/>
      <c r="OKY178" s="36"/>
      <c r="OKZ178" s="36"/>
      <c r="OLA178" s="36"/>
      <c r="OLB178" s="36"/>
      <c r="OLC178" s="36"/>
      <c r="OLD178" s="36"/>
      <c r="OLE178" s="36"/>
      <c r="OLF178" s="36"/>
      <c r="OLG178" s="36"/>
      <c r="OLH178" s="36"/>
      <c r="OLI178" s="36"/>
      <c r="OLJ178" s="36"/>
      <c r="OLK178" s="36"/>
      <c r="OLL178" s="36"/>
      <c r="OLM178" s="36"/>
      <c r="OLN178" s="36"/>
      <c r="OLO178" s="36"/>
      <c r="OLP178" s="36"/>
      <c r="OLQ178" s="36"/>
      <c r="OLR178" s="36"/>
      <c r="OLS178" s="36"/>
      <c r="OLT178" s="36"/>
      <c r="OLU178" s="36"/>
      <c r="OLV178" s="36"/>
      <c r="OLW178" s="36"/>
      <c r="OLX178" s="36"/>
      <c r="OLY178" s="36"/>
      <c r="OLZ178" s="36"/>
      <c r="OMA178" s="36"/>
      <c r="OMB178" s="36"/>
      <c r="OMC178" s="36"/>
      <c r="OMD178" s="36"/>
      <c r="OME178" s="36"/>
      <c r="OMF178" s="36"/>
      <c r="OMG178" s="36"/>
      <c r="OMH178" s="36"/>
      <c r="OMI178" s="36"/>
      <c r="OMJ178" s="36"/>
      <c r="OMK178" s="36"/>
      <c r="OML178" s="36"/>
      <c r="OMM178" s="36"/>
      <c r="OMN178" s="36"/>
      <c r="OMO178" s="36"/>
      <c r="OMP178" s="36"/>
      <c r="OMQ178" s="36"/>
      <c r="OMR178" s="36"/>
      <c r="OMS178" s="36"/>
      <c r="OMT178" s="36"/>
      <c r="OMU178" s="36"/>
      <c r="OMV178" s="36"/>
      <c r="OMW178" s="36"/>
      <c r="OMX178" s="36"/>
      <c r="OMY178" s="36"/>
      <c r="OMZ178" s="36"/>
      <c r="ONA178" s="36"/>
      <c r="ONB178" s="36"/>
      <c r="ONC178" s="36"/>
      <c r="OND178" s="36"/>
      <c r="ONE178" s="36"/>
      <c r="ONF178" s="36"/>
      <c r="ONG178" s="36"/>
      <c r="ONH178" s="36"/>
      <c r="ONI178" s="36"/>
      <c r="ONJ178" s="36"/>
      <c r="ONK178" s="36"/>
      <c r="ONL178" s="36"/>
      <c r="ONM178" s="36"/>
      <c r="ONN178" s="36"/>
      <c r="ONO178" s="36"/>
      <c r="ONP178" s="36"/>
      <c r="ONQ178" s="36"/>
      <c r="ONR178" s="36"/>
      <c r="ONS178" s="36"/>
      <c r="ONT178" s="36"/>
      <c r="ONU178" s="36"/>
      <c r="ONV178" s="36"/>
      <c r="ONW178" s="36"/>
      <c r="ONX178" s="36"/>
      <c r="ONY178" s="36"/>
      <c r="ONZ178" s="36"/>
      <c r="OOA178" s="36"/>
      <c r="OOB178" s="36"/>
      <c r="OOC178" s="36"/>
      <c r="OOD178" s="36"/>
      <c r="OOE178" s="36"/>
      <c r="OOF178" s="36"/>
      <c r="OOG178" s="36"/>
      <c r="OOH178" s="36"/>
      <c r="OOI178" s="36"/>
      <c r="OOJ178" s="36"/>
      <c r="OOK178" s="36"/>
      <c r="OOL178" s="36"/>
      <c r="OOM178" s="36"/>
      <c r="OON178" s="36"/>
      <c r="OOO178" s="36"/>
      <c r="OOP178" s="36"/>
      <c r="OOQ178" s="36"/>
      <c r="OOR178" s="36"/>
      <c r="OOS178" s="36"/>
      <c r="OOT178" s="36"/>
      <c r="OOU178" s="36"/>
      <c r="OOV178" s="36"/>
      <c r="OOW178" s="36"/>
      <c r="OOX178" s="36"/>
      <c r="OOY178" s="36"/>
      <c r="OOZ178" s="36"/>
      <c r="OPA178" s="36"/>
      <c r="OPB178" s="36"/>
      <c r="OPC178" s="36"/>
      <c r="OPD178" s="36"/>
      <c r="OPE178" s="36"/>
      <c r="OPF178" s="36"/>
      <c r="OPG178" s="36"/>
      <c r="OPH178" s="36"/>
      <c r="OPI178" s="36"/>
      <c r="OPJ178" s="36"/>
      <c r="OPK178" s="36"/>
      <c r="OPL178" s="36"/>
      <c r="OPM178" s="36"/>
      <c r="OPN178" s="36"/>
      <c r="OPO178" s="36"/>
      <c r="OPP178" s="36"/>
      <c r="OPQ178" s="36"/>
      <c r="OPR178" s="36"/>
      <c r="OPS178" s="36"/>
      <c r="OPT178" s="36"/>
      <c r="OPU178" s="36"/>
      <c r="OPV178" s="36"/>
      <c r="OPW178" s="36"/>
      <c r="OPX178" s="36"/>
      <c r="OPY178" s="36"/>
      <c r="OPZ178" s="36"/>
      <c r="OQA178" s="36"/>
      <c r="OQB178" s="36"/>
      <c r="OQC178" s="36"/>
      <c r="OQD178" s="36"/>
      <c r="OQE178" s="36"/>
      <c r="OQF178" s="36"/>
      <c r="OQG178" s="36"/>
      <c r="OQH178" s="36"/>
      <c r="OQI178" s="36"/>
      <c r="OQJ178" s="36"/>
      <c r="OQK178" s="36"/>
      <c r="OQL178" s="36"/>
      <c r="OQM178" s="36"/>
      <c r="OQN178" s="36"/>
      <c r="OQO178" s="36"/>
      <c r="OQP178" s="36"/>
      <c r="OQQ178" s="36"/>
      <c r="OQR178" s="36"/>
      <c r="OQS178" s="36"/>
      <c r="OQT178" s="36"/>
      <c r="OQU178" s="36"/>
      <c r="OQV178" s="36"/>
      <c r="OQW178" s="36"/>
      <c r="OQX178" s="36"/>
      <c r="OQY178" s="36"/>
      <c r="OQZ178" s="36"/>
      <c r="ORA178" s="36"/>
      <c r="ORB178" s="36"/>
      <c r="ORC178" s="36"/>
      <c r="ORD178" s="36"/>
      <c r="ORE178" s="36"/>
      <c r="ORF178" s="36"/>
      <c r="ORG178" s="36"/>
      <c r="ORH178" s="36"/>
      <c r="ORI178" s="36"/>
      <c r="ORJ178" s="36"/>
      <c r="ORK178" s="36"/>
      <c r="ORL178" s="36"/>
      <c r="ORM178" s="36"/>
      <c r="ORN178" s="36"/>
      <c r="ORO178" s="36"/>
      <c r="ORP178" s="36"/>
      <c r="ORQ178" s="36"/>
      <c r="ORR178" s="36"/>
      <c r="ORS178" s="36"/>
      <c r="ORT178" s="36"/>
      <c r="ORU178" s="36"/>
      <c r="ORV178" s="36"/>
      <c r="ORW178" s="36"/>
      <c r="ORX178" s="36"/>
      <c r="ORY178" s="36"/>
      <c r="ORZ178" s="36"/>
      <c r="OSA178" s="36"/>
      <c r="OSB178" s="36"/>
      <c r="OSC178" s="36"/>
      <c r="OSD178" s="36"/>
      <c r="OSE178" s="36"/>
      <c r="OSF178" s="36"/>
      <c r="OSG178" s="36"/>
      <c r="OSH178" s="36"/>
      <c r="OSI178" s="36"/>
      <c r="OSJ178" s="36"/>
      <c r="OSK178" s="36"/>
      <c r="OSL178" s="36"/>
      <c r="OSM178" s="36"/>
      <c r="OSN178" s="36"/>
      <c r="OSO178" s="36"/>
      <c r="OSP178" s="36"/>
      <c r="OSQ178" s="36"/>
      <c r="OSR178" s="36"/>
      <c r="OSS178" s="36"/>
      <c r="OST178" s="36"/>
      <c r="OSU178" s="36"/>
      <c r="OSV178" s="36"/>
      <c r="OSW178" s="36"/>
      <c r="OSX178" s="36"/>
      <c r="OSY178" s="36"/>
      <c r="OSZ178" s="36"/>
      <c r="OTA178" s="36"/>
      <c r="OTB178" s="36"/>
      <c r="OTC178" s="36"/>
      <c r="OTD178" s="36"/>
      <c r="OTE178" s="36"/>
      <c r="OTF178" s="36"/>
      <c r="OTG178" s="36"/>
      <c r="OTH178" s="36"/>
      <c r="OTI178" s="36"/>
      <c r="OTJ178" s="36"/>
      <c r="OTK178" s="36"/>
      <c r="OTL178" s="36"/>
      <c r="OTM178" s="36"/>
      <c r="OTN178" s="36"/>
      <c r="OTO178" s="36"/>
      <c r="OTP178" s="36"/>
      <c r="OTQ178" s="36"/>
      <c r="OTR178" s="36"/>
      <c r="OTS178" s="36"/>
      <c r="OTT178" s="36"/>
      <c r="OTU178" s="36"/>
      <c r="OTV178" s="36"/>
      <c r="OTW178" s="36"/>
      <c r="OTX178" s="36"/>
      <c r="OTY178" s="36"/>
      <c r="OTZ178" s="36"/>
      <c r="OUA178" s="36"/>
      <c r="OUB178" s="36"/>
      <c r="OUC178" s="36"/>
      <c r="OUD178" s="36"/>
      <c r="OUE178" s="36"/>
      <c r="OUF178" s="36"/>
      <c r="OUG178" s="36"/>
      <c r="OUH178" s="36"/>
      <c r="OUI178" s="36"/>
      <c r="OUJ178" s="36"/>
      <c r="OUK178" s="36"/>
      <c r="OUL178" s="36"/>
      <c r="OUM178" s="36"/>
      <c r="OUN178" s="36"/>
      <c r="OUO178" s="36"/>
      <c r="OUP178" s="36"/>
      <c r="OUQ178" s="36"/>
      <c r="OUR178" s="36"/>
      <c r="OUS178" s="36"/>
      <c r="OUT178" s="36"/>
      <c r="OUU178" s="36"/>
      <c r="OUV178" s="36"/>
      <c r="OUW178" s="36"/>
      <c r="OUX178" s="36"/>
      <c r="OUY178" s="36"/>
      <c r="OUZ178" s="36"/>
      <c r="OVA178" s="36"/>
      <c r="OVB178" s="36"/>
      <c r="OVC178" s="36"/>
      <c r="OVD178" s="36"/>
      <c r="OVE178" s="36"/>
      <c r="OVF178" s="36"/>
      <c r="OVG178" s="36"/>
      <c r="OVH178" s="36"/>
      <c r="OVI178" s="36"/>
      <c r="OVJ178" s="36"/>
      <c r="OVK178" s="36"/>
      <c r="OVL178" s="36"/>
      <c r="OVM178" s="36"/>
      <c r="OVN178" s="36"/>
      <c r="OVO178" s="36"/>
      <c r="OVP178" s="36"/>
      <c r="OVQ178" s="36"/>
      <c r="OVR178" s="36"/>
      <c r="OVS178" s="36"/>
      <c r="OVT178" s="36"/>
      <c r="OVU178" s="36"/>
      <c r="OVV178" s="36"/>
      <c r="OVW178" s="36"/>
      <c r="OVX178" s="36"/>
      <c r="OVY178" s="36"/>
      <c r="OVZ178" s="36"/>
      <c r="OWA178" s="36"/>
      <c r="OWB178" s="36"/>
      <c r="OWC178" s="36"/>
      <c r="OWD178" s="36"/>
      <c r="OWE178" s="36"/>
      <c r="OWF178" s="36"/>
      <c r="OWG178" s="36"/>
      <c r="OWH178" s="36"/>
      <c r="OWI178" s="36"/>
      <c r="OWJ178" s="36"/>
      <c r="OWK178" s="36"/>
      <c r="OWL178" s="36"/>
      <c r="OWM178" s="36"/>
      <c r="OWN178" s="36"/>
      <c r="OWO178" s="36"/>
      <c r="OWP178" s="36"/>
      <c r="OWQ178" s="36"/>
      <c r="OWR178" s="36"/>
      <c r="OWS178" s="36"/>
      <c r="OWT178" s="36"/>
      <c r="OWU178" s="36"/>
      <c r="OWV178" s="36"/>
      <c r="OWW178" s="36"/>
      <c r="OWX178" s="36"/>
      <c r="OWY178" s="36"/>
      <c r="OWZ178" s="36"/>
      <c r="OXA178" s="36"/>
      <c r="OXB178" s="36"/>
      <c r="OXC178" s="36"/>
      <c r="OXD178" s="36"/>
      <c r="OXE178" s="36"/>
      <c r="OXF178" s="36"/>
      <c r="OXG178" s="36"/>
      <c r="OXH178" s="36"/>
      <c r="OXI178" s="36"/>
      <c r="OXJ178" s="36"/>
      <c r="OXK178" s="36"/>
      <c r="OXL178" s="36"/>
      <c r="OXM178" s="36"/>
      <c r="OXN178" s="36"/>
      <c r="OXO178" s="36"/>
      <c r="OXP178" s="36"/>
      <c r="OXQ178" s="36"/>
      <c r="OXR178" s="36"/>
      <c r="OXS178" s="36"/>
      <c r="OXT178" s="36"/>
      <c r="OXU178" s="36"/>
      <c r="OXV178" s="36"/>
      <c r="OXW178" s="36"/>
      <c r="OXX178" s="36"/>
      <c r="OXY178" s="36"/>
      <c r="OXZ178" s="36"/>
      <c r="OYA178" s="36"/>
      <c r="OYB178" s="36"/>
      <c r="OYC178" s="36"/>
      <c r="OYD178" s="36"/>
      <c r="OYE178" s="36"/>
      <c r="OYF178" s="36"/>
      <c r="OYG178" s="36"/>
      <c r="OYH178" s="36"/>
      <c r="OYI178" s="36"/>
      <c r="OYJ178" s="36"/>
      <c r="OYK178" s="36"/>
      <c r="OYL178" s="36"/>
      <c r="OYM178" s="36"/>
      <c r="OYN178" s="36"/>
      <c r="OYO178" s="36"/>
      <c r="OYP178" s="36"/>
      <c r="OYQ178" s="36"/>
      <c r="OYR178" s="36"/>
      <c r="OYS178" s="36"/>
      <c r="OYT178" s="36"/>
      <c r="OYU178" s="36"/>
      <c r="OYV178" s="36"/>
      <c r="OYW178" s="36"/>
      <c r="OYX178" s="36"/>
      <c r="OYY178" s="36"/>
      <c r="OYZ178" s="36"/>
      <c r="OZA178" s="36"/>
      <c r="OZB178" s="36"/>
      <c r="OZC178" s="36"/>
      <c r="OZD178" s="36"/>
      <c r="OZE178" s="36"/>
      <c r="OZF178" s="36"/>
      <c r="OZG178" s="36"/>
      <c r="OZH178" s="36"/>
      <c r="OZI178" s="36"/>
      <c r="OZJ178" s="36"/>
      <c r="OZK178" s="36"/>
      <c r="OZL178" s="36"/>
      <c r="OZM178" s="36"/>
      <c r="OZN178" s="36"/>
      <c r="OZO178" s="36"/>
      <c r="OZP178" s="36"/>
      <c r="OZQ178" s="36"/>
      <c r="OZR178" s="36"/>
      <c r="OZS178" s="36"/>
      <c r="OZT178" s="36"/>
      <c r="OZU178" s="36"/>
      <c r="OZV178" s="36"/>
      <c r="OZW178" s="36"/>
      <c r="OZX178" s="36"/>
      <c r="OZY178" s="36"/>
      <c r="OZZ178" s="36"/>
      <c r="PAA178" s="36"/>
      <c r="PAB178" s="36"/>
      <c r="PAC178" s="36"/>
      <c r="PAD178" s="36"/>
      <c r="PAE178" s="36"/>
      <c r="PAF178" s="36"/>
      <c r="PAG178" s="36"/>
      <c r="PAH178" s="36"/>
      <c r="PAI178" s="36"/>
      <c r="PAJ178" s="36"/>
      <c r="PAK178" s="36"/>
      <c r="PAL178" s="36"/>
      <c r="PAM178" s="36"/>
      <c r="PAN178" s="36"/>
      <c r="PAO178" s="36"/>
      <c r="PAP178" s="36"/>
      <c r="PAQ178" s="36"/>
      <c r="PAR178" s="36"/>
      <c r="PAS178" s="36"/>
      <c r="PAT178" s="36"/>
      <c r="PAU178" s="36"/>
      <c r="PAV178" s="36"/>
      <c r="PAW178" s="36"/>
      <c r="PAX178" s="36"/>
      <c r="PAY178" s="36"/>
      <c r="PAZ178" s="36"/>
      <c r="PBA178" s="36"/>
      <c r="PBB178" s="36"/>
      <c r="PBC178" s="36"/>
      <c r="PBD178" s="36"/>
      <c r="PBE178" s="36"/>
      <c r="PBF178" s="36"/>
      <c r="PBG178" s="36"/>
      <c r="PBH178" s="36"/>
      <c r="PBI178" s="36"/>
      <c r="PBJ178" s="36"/>
      <c r="PBK178" s="36"/>
      <c r="PBL178" s="36"/>
      <c r="PBM178" s="36"/>
      <c r="PBN178" s="36"/>
      <c r="PBO178" s="36"/>
      <c r="PBP178" s="36"/>
      <c r="PBQ178" s="36"/>
      <c r="PBR178" s="36"/>
      <c r="PBS178" s="36"/>
      <c r="PBT178" s="36"/>
      <c r="PBU178" s="36"/>
      <c r="PBV178" s="36"/>
      <c r="PBW178" s="36"/>
      <c r="PBX178" s="36"/>
      <c r="PBY178" s="36"/>
      <c r="PBZ178" s="36"/>
      <c r="PCA178" s="36"/>
      <c r="PCB178" s="36"/>
      <c r="PCC178" s="36"/>
      <c r="PCD178" s="36"/>
      <c r="PCE178" s="36"/>
      <c r="PCF178" s="36"/>
      <c r="PCG178" s="36"/>
      <c r="PCH178" s="36"/>
      <c r="PCI178" s="36"/>
      <c r="PCJ178" s="36"/>
      <c r="PCK178" s="36"/>
      <c r="PCL178" s="36"/>
      <c r="PCM178" s="36"/>
      <c r="PCN178" s="36"/>
      <c r="PCO178" s="36"/>
      <c r="PCP178" s="36"/>
      <c r="PCQ178" s="36"/>
      <c r="PCR178" s="36"/>
      <c r="PCS178" s="36"/>
      <c r="PCT178" s="36"/>
      <c r="PCU178" s="36"/>
      <c r="PCV178" s="36"/>
      <c r="PCW178" s="36"/>
      <c r="PCX178" s="36"/>
      <c r="PCY178" s="36"/>
      <c r="PCZ178" s="36"/>
      <c r="PDA178" s="36"/>
      <c r="PDB178" s="36"/>
      <c r="PDC178" s="36"/>
      <c r="PDD178" s="36"/>
      <c r="PDE178" s="36"/>
      <c r="PDF178" s="36"/>
      <c r="PDG178" s="36"/>
      <c r="PDH178" s="36"/>
      <c r="PDI178" s="36"/>
      <c r="PDJ178" s="36"/>
      <c r="PDK178" s="36"/>
      <c r="PDL178" s="36"/>
      <c r="PDM178" s="36"/>
      <c r="PDN178" s="36"/>
      <c r="PDO178" s="36"/>
      <c r="PDP178" s="36"/>
      <c r="PDQ178" s="36"/>
      <c r="PDR178" s="36"/>
      <c r="PDS178" s="36"/>
      <c r="PDT178" s="36"/>
      <c r="PDU178" s="36"/>
      <c r="PDV178" s="36"/>
      <c r="PDW178" s="36"/>
      <c r="PDX178" s="36"/>
      <c r="PDY178" s="36"/>
      <c r="PDZ178" s="36"/>
      <c r="PEA178" s="36"/>
      <c r="PEB178" s="36"/>
      <c r="PEC178" s="36"/>
      <c r="PED178" s="36"/>
      <c r="PEE178" s="36"/>
      <c r="PEF178" s="36"/>
      <c r="PEG178" s="36"/>
      <c r="PEH178" s="36"/>
      <c r="PEI178" s="36"/>
      <c r="PEJ178" s="36"/>
      <c r="PEK178" s="36"/>
      <c r="PEL178" s="36"/>
      <c r="PEM178" s="36"/>
      <c r="PEN178" s="36"/>
      <c r="PEO178" s="36"/>
      <c r="PEP178" s="36"/>
      <c r="PEQ178" s="36"/>
      <c r="PER178" s="36"/>
      <c r="PES178" s="36"/>
      <c r="PET178" s="36"/>
      <c r="PEU178" s="36"/>
      <c r="PEV178" s="36"/>
      <c r="PEW178" s="36"/>
      <c r="PEX178" s="36"/>
      <c r="PEY178" s="36"/>
      <c r="PEZ178" s="36"/>
      <c r="PFA178" s="36"/>
      <c r="PFB178" s="36"/>
      <c r="PFC178" s="36"/>
      <c r="PFD178" s="36"/>
      <c r="PFE178" s="36"/>
      <c r="PFF178" s="36"/>
      <c r="PFG178" s="36"/>
      <c r="PFH178" s="36"/>
      <c r="PFI178" s="36"/>
      <c r="PFJ178" s="36"/>
      <c r="PFK178" s="36"/>
      <c r="PFL178" s="36"/>
      <c r="PFM178" s="36"/>
      <c r="PFN178" s="36"/>
      <c r="PFO178" s="36"/>
      <c r="PFP178" s="36"/>
      <c r="PFQ178" s="36"/>
      <c r="PFR178" s="36"/>
      <c r="PFS178" s="36"/>
      <c r="PFT178" s="36"/>
      <c r="PFU178" s="36"/>
      <c r="PFV178" s="36"/>
      <c r="PFW178" s="36"/>
      <c r="PFX178" s="36"/>
      <c r="PFY178" s="36"/>
      <c r="PFZ178" s="36"/>
      <c r="PGA178" s="36"/>
      <c r="PGB178" s="36"/>
      <c r="PGC178" s="36"/>
      <c r="PGD178" s="36"/>
      <c r="PGE178" s="36"/>
      <c r="PGF178" s="36"/>
      <c r="PGG178" s="36"/>
      <c r="PGH178" s="36"/>
      <c r="PGI178" s="36"/>
      <c r="PGJ178" s="36"/>
      <c r="PGK178" s="36"/>
      <c r="PGL178" s="36"/>
      <c r="PGM178" s="36"/>
      <c r="PGN178" s="36"/>
      <c r="PGO178" s="36"/>
      <c r="PGP178" s="36"/>
      <c r="PGQ178" s="36"/>
      <c r="PGR178" s="36"/>
      <c r="PGS178" s="36"/>
      <c r="PGT178" s="36"/>
      <c r="PGU178" s="36"/>
      <c r="PGV178" s="36"/>
      <c r="PGW178" s="36"/>
      <c r="PGX178" s="36"/>
      <c r="PGY178" s="36"/>
      <c r="PGZ178" s="36"/>
      <c r="PHA178" s="36"/>
      <c r="PHB178" s="36"/>
      <c r="PHC178" s="36"/>
      <c r="PHD178" s="36"/>
      <c r="PHE178" s="36"/>
      <c r="PHF178" s="36"/>
      <c r="PHG178" s="36"/>
      <c r="PHH178" s="36"/>
      <c r="PHI178" s="36"/>
      <c r="PHJ178" s="36"/>
      <c r="PHK178" s="36"/>
      <c r="PHL178" s="36"/>
      <c r="PHM178" s="36"/>
      <c r="PHN178" s="36"/>
      <c r="PHO178" s="36"/>
      <c r="PHP178" s="36"/>
      <c r="PHQ178" s="36"/>
      <c r="PHR178" s="36"/>
      <c r="PHS178" s="36"/>
      <c r="PHT178" s="36"/>
      <c r="PHU178" s="36"/>
      <c r="PHV178" s="36"/>
      <c r="PHW178" s="36"/>
      <c r="PHX178" s="36"/>
      <c r="PHY178" s="36"/>
      <c r="PHZ178" s="36"/>
      <c r="PIA178" s="36"/>
      <c r="PIB178" s="36"/>
      <c r="PIC178" s="36"/>
      <c r="PID178" s="36"/>
      <c r="PIE178" s="36"/>
      <c r="PIF178" s="36"/>
      <c r="PIG178" s="36"/>
      <c r="PIH178" s="36"/>
      <c r="PII178" s="36"/>
      <c r="PIJ178" s="36"/>
      <c r="PIK178" s="36"/>
      <c r="PIL178" s="36"/>
      <c r="PIM178" s="36"/>
      <c r="PIN178" s="36"/>
      <c r="PIO178" s="36"/>
      <c r="PIP178" s="36"/>
      <c r="PIQ178" s="36"/>
      <c r="PIR178" s="36"/>
      <c r="PIS178" s="36"/>
      <c r="PIT178" s="36"/>
      <c r="PIU178" s="36"/>
      <c r="PIV178" s="36"/>
      <c r="PIW178" s="36"/>
      <c r="PIX178" s="36"/>
      <c r="PIY178" s="36"/>
      <c r="PIZ178" s="36"/>
      <c r="PJA178" s="36"/>
      <c r="PJB178" s="36"/>
      <c r="PJC178" s="36"/>
      <c r="PJD178" s="36"/>
      <c r="PJE178" s="36"/>
      <c r="PJF178" s="36"/>
      <c r="PJG178" s="36"/>
      <c r="PJH178" s="36"/>
      <c r="PJI178" s="36"/>
      <c r="PJJ178" s="36"/>
      <c r="PJK178" s="36"/>
      <c r="PJL178" s="36"/>
      <c r="PJM178" s="36"/>
      <c r="PJN178" s="36"/>
      <c r="PJO178" s="36"/>
      <c r="PJP178" s="36"/>
      <c r="PJQ178" s="36"/>
      <c r="PJR178" s="36"/>
      <c r="PJS178" s="36"/>
      <c r="PJT178" s="36"/>
      <c r="PJU178" s="36"/>
      <c r="PJV178" s="36"/>
      <c r="PJW178" s="36"/>
      <c r="PJX178" s="36"/>
      <c r="PJY178" s="36"/>
      <c r="PJZ178" s="36"/>
      <c r="PKA178" s="36"/>
      <c r="PKB178" s="36"/>
      <c r="PKC178" s="36"/>
      <c r="PKD178" s="36"/>
      <c r="PKE178" s="36"/>
      <c r="PKF178" s="36"/>
      <c r="PKG178" s="36"/>
      <c r="PKH178" s="36"/>
      <c r="PKI178" s="36"/>
      <c r="PKJ178" s="36"/>
      <c r="PKK178" s="36"/>
      <c r="PKL178" s="36"/>
      <c r="PKM178" s="36"/>
      <c r="PKN178" s="36"/>
      <c r="PKO178" s="36"/>
      <c r="PKP178" s="36"/>
      <c r="PKQ178" s="36"/>
      <c r="PKR178" s="36"/>
      <c r="PKS178" s="36"/>
      <c r="PKT178" s="36"/>
      <c r="PKU178" s="36"/>
      <c r="PKV178" s="36"/>
      <c r="PKW178" s="36"/>
      <c r="PKX178" s="36"/>
      <c r="PKY178" s="36"/>
      <c r="PKZ178" s="36"/>
      <c r="PLA178" s="36"/>
      <c r="PLB178" s="36"/>
      <c r="PLC178" s="36"/>
      <c r="PLD178" s="36"/>
      <c r="PLE178" s="36"/>
      <c r="PLF178" s="36"/>
      <c r="PLG178" s="36"/>
      <c r="PLH178" s="36"/>
      <c r="PLI178" s="36"/>
      <c r="PLJ178" s="36"/>
      <c r="PLK178" s="36"/>
      <c r="PLL178" s="36"/>
      <c r="PLM178" s="36"/>
      <c r="PLN178" s="36"/>
      <c r="PLO178" s="36"/>
      <c r="PLP178" s="36"/>
      <c r="PLQ178" s="36"/>
      <c r="PLR178" s="36"/>
      <c r="PLS178" s="36"/>
      <c r="PLT178" s="36"/>
      <c r="PLU178" s="36"/>
      <c r="PLV178" s="36"/>
      <c r="PLW178" s="36"/>
      <c r="PLX178" s="36"/>
      <c r="PLY178" s="36"/>
      <c r="PLZ178" s="36"/>
      <c r="PMA178" s="36"/>
      <c r="PMB178" s="36"/>
      <c r="PMC178" s="36"/>
      <c r="PMD178" s="36"/>
      <c r="PME178" s="36"/>
      <c r="PMF178" s="36"/>
      <c r="PMG178" s="36"/>
      <c r="PMH178" s="36"/>
      <c r="PMI178" s="36"/>
      <c r="PMJ178" s="36"/>
      <c r="PMK178" s="36"/>
      <c r="PML178" s="36"/>
      <c r="PMM178" s="36"/>
      <c r="PMN178" s="36"/>
      <c r="PMO178" s="36"/>
      <c r="PMP178" s="36"/>
      <c r="PMQ178" s="36"/>
      <c r="PMR178" s="36"/>
      <c r="PMS178" s="36"/>
      <c r="PMT178" s="36"/>
      <c r="PMU178" s="36"/>
      <c r="PMV178" s="36"/>
      <c r="PMW178" s="36"/>
      <c r="PMX178" s="36"/>
      <c r="PMY178" s="36"/>
      <c r="PMZ178" s="36"/>
      <c r="PNA178" s="36"/>
      <c r="PNB178" s="36"/>
      <c r="PNC178" s="36"/>
      <c r="PND178" s="36"/>
      <c r="PNE178" s="36"/>
      <c r="PNF178" s="36"/>
      <c r="PNG178" s="36"/>
      <c r="PNH178" s="36"/>
      <c r="PNI178" s="36"/>
      <c r="PNJ178" s="36"/>
      <c r="PNK178" s="36"/>
      <c r="PNL178" s="36"/>
      <c r="PNM178" s="36"/>
      <c r="PNN178" s="36"/>
      <c r="PNO178" s="36"/>
      <c r="PNP178" s="36"/>
      <c r="PNQ178" s="36"/>
      <c r="PNR178" s="36"/>
      <c r="PNS178" s="36"/>
      <c r="PNT178" s="36"/>
      <c r="PNU178" s="36"/>
      <c r="PNV178" s="36"/>
      <c r="PNW178" s="36"/>
      <c r="PNX178" s="36"/>
      <c r="PNY178" s="36"/>
      <c r="PNZ178" s="36"/>
      <c r="POA178" s="36"/>
      <c r="POB178" s="36"/>
      <c r="POC178" s="36"/>
      <c r="POD178" s="36"/>
      <c r="POE178" s="36"/>
      <c r="POF178" s="36"/>
      <c r="POG178" s="36"/>
      <c r="POH178" s="36"/>
      <c r="POI178" s="36"/>
      <c r="POJ178" s="36"/>
      <c r="POK178" s="36"/>
      <c r="POL178" s="36"/>
      <c r="POM178" s="36"/>
      <c r="PON178" s="36"/>
      <c r="POO178" s="36"/>
      <c r="POP178" s="36"/>
      <c r="POQ178" s="36"/>
      <c r="POR178" s="36"/>
      <c r="POS178" s="36"/>
      <c r="POT178" s="36"/>
      <c r="POU178" s="36"/>
      <c r="POV178" s="36"/>
      <c r="POW178" s="36"/>
      <c r="POX178" s="36"/>
      <c r="POY178" s="36"/>
      <c r="POZ178" s="36"/>
      <c r="PPA178" s="36"/>
      <c r="PPB178" s="36"/>
      <c r="PPC178" s="36"/>
      <c r="PPD178" s="36"/>
      <c r="PPE178" s="36"/>
      <c r="PPF178" s="36"/>
      <c r="PPG178" s="36"/>
      <c r="PPH178" s="36"/>
      <c r="PPI178" s="36"/>
      <c r="PPJ178" s="36"/>
      <c r="PPK178" s="36"/>
      <c r="PPL178" s="36"/>
      <c r="PPM178" s="36"/>
      <c r="PPN178" s="36"/>
      <c r="PPO178" s="36"/>
      <c r="PPP178" s="36"/>
      <c r="PPQ178" s="36"/>
      <c r="PPR178" s="36"/>
      <c r="PPS178" s="36"/>
      <c r="PPT178" s="36"/>
      <c r="PPU178" s="36"/>
      <c r="PPV178" s="36"/>
      <c r="PPW178" s="36"/>
      <c r="PPX178" s="36"/>
      <c r="PPY178" s="36"/>
      <c r="PPZ178" s="36"/>
      <c r="PQA178" s="36"/>
      <c r="PQB178" s="36"/>
      <c r="PQC178" s="36"/>
      <c r="PQD178" s="36"/>
      <c r="PQE178" s="36"/>
      <c r="PQF178" s="36"/>
      <c r="PQG178" s="36"/>
      <c r="PQH178" s="36"/>
      <c r="PQI178" s="36"/>
      <c r="PQJ178" s="36"/>
      <c r="PQK178" s="36"/>
      <c r="PQL178" s="36"/>
      <c r="PQM178" s="36"/>
      <c r="PQN178" s="36"/>
      <c r="PQO178" s="36"/>
      <c r="PQP178" s="36"/>
      <c r="PQQ178" s="36"/>
      <c r="PQR178" s="36"/>
      <c r="PQS178" s="36"/>
      <c r="PQT178" s="36"/>
      <c r="PQU178" s="36"/>
      <c r="PQV178" s="36"/>
      <c r="PQW178" s="36"/>
      <c r="PQX178" s="36"/>
      <c r="PQY178" s="36"/>
      <c r="PQZ178" s="36"/>
      <c r="PRA178" s="36"/>
      <c r="PRB178" s="36"/>
      <c r="PRC178" s="36"/>
      <c r="PRD178" s="36"/>
      <c r="PRE178" s="36"/>
      <c r="PRF178" s="36"/>
      <c r="PRG178" s="36"/>
      <c r="PRH178" s="36"/>
      <c r="PRI178" s="36"/>
      <c r="PRJ178" s="36"/>
      <c r="PRK178" s="36"/>
      <c r="PRL178" s="36"/>
      <c r="PRM178" s="36"/>
      <c r="PRN178" s="36"/>
      <c r="PRO178" s="36"/>
      <c r="PRP178" s="36"/>
      <c r="PRQ178" s="36"/>
      <c r="PRR178" s="36"/>
      <c r="PRS178" s="36"/>
      <c r="PRT178" s="36"/>
      <c r="PRU178" s="36"/>
      <c r="PRV178" s="36"/>
      <c r="PRW178" s="36"/>
      <c r="PRX178" s="36"/>
      <c r="PRY178" s="36"/>
      <c r="PRZ178" s="36"/>
      <c r="PSA178" s="36"/>
      <c r="PSB178" s="36"/>
      <c r="PSC178" s="36"/>
      <c r="PSD178" s="36"/>
      <c r="PSE178" s="36"/>
      <c r="PSF178" s="36"/>
      <c r="PSG178" s="36"/>
      <c r="PSH178" s="36"/>
      <c r="PSI178" s="36"/>
      <c r="PSJ178" s="36"/>
      <c r="PSK178" s="36"/>
      <c r="PSL178" s="36"/>
      <c r="PSM178" s="36"/>
      <c r="PSN178" s="36"/>
      <c r="PSO178" s="36"/>
      <c r="PSP178" s="36"/>
      <c r="PSQ178" s="36"/>
      <c r="PSR178" s="36"/>
      <c r="PSS178" s="36"/>
      <c r="PST178" s="36"/>
      <c r="PSU178" s="36"/>
      <c r="PSV178" s="36"/>
      <c r="PSW178" s="36"/>
      <c r="PSX178" s="36"/>
      <c r="PSY178" s="36"/>
      <c r="PSZ178" s="36"/>
      <c r="PTA178" s="36"/>
      <c r="PTB178" s="36"/>
      <c r="PTC178" s="36"/>
      <c r="PTD178" s="36"/>
      <c r="PTE178" s="36"/>
      <c r="PTF178" s="36"/>
      <c r="PTG178" s="36"/>
      <c r="PTH178" s="36"/>
      <c r="PTI178" s="36"/>
      <c r="PTJ178" s="36"/>
      <c r="PTK178" s="36"/>
      <c r="PTL178" s="36"/>
      <c r="PTM178" s="36"/>
      <c r="PTN178" s="36"/>
      <c r="PTO178" s="36"/>
      <c r="PTP178" s="36"/>
      <c r="PTQ178" s="36"/>
      <c r="PTR178" s="36"/>
      <c r="PTS178" s="36"/>
      <c r="PTT178" s="36"/>
      <c r="PTU178" s="36"/>
      <c r="PTV178" s="36"/>
      <c r="PTW178" s="36"/>
      <c r="PTX178" s="36"/>
      <c r="PTY178" s="36"/>
      <c r="PTZ178" s="36"/>
      <c r="PUA178" s="36"/>
      <c r="PUB178" s="36"/>
      <c r="PUC178" s="36"/>
      <c r="PUD178" s="36"/>
      <c r="PUE178" s="36"/>
      <c r="PUF178" s="36"/>
      <c r="PUG178" s="36"/>
      <c r="PUH178" s="36"/>
      <c r="PUI178" s="36"/>
      <c r="PUJ178" s="36"/>
      <c r="PUK178" s="36"/>
      <c r="PUL178" s="36"/>
      <c r="PUM178" s="36"/>
      <c r="PUN178" s="36"/>
      <c r="PUO178" s="36"/>
      <c r="PUP178" s="36"/>
      <c r="PUQ178" s="36"/>
      <c r="PUR178" s="36"/>
      <c r="PUS178" s="36"/>
      <c r="PUT178" s="36"/>
      <c r="PUU178" s="36"/>
      <c r="PUV178" s="36"/>
      <c r="PUW178" s="36"/>
      <c r="PUX178" s="36"/>
      <c r="PUY178" s="36"/>
      <c r="PUZ178" s="36"/>
      <c r="PVA178" s="36"/>
      <c r="PVB178" s="36"/>
      <c r="PVC178" s="36"/>
      <c r="PVD178" s="36"/>
      <c r="PVE178" s="36"/>
      <c r="PVF178" s="36"/>
      <c r="PVG178" s="36"/>
      <c r="PVH178" s="36"/>
      <c r="PVI178" s="36"/>
      <c r="PVJ178" s="36"/>
      <c r="PVK178" s="36"/>
      <c r="PVL178" s="36"/>
      <c r="PVM178" s="36"/>
      <c r="PVN178" s="36"/>
      <c r="PVO178" s="36"/>
      <c r="PVP178" s="36"/>
      <c r="PVQ178" s="36"/>
      <c r="PVR178" s="36"/>
      <c r="PVS178" s="36"/>
      <c r="PVT178" s="36"/>
      <c r="PVU178" s="36"/>
      <c r="PVV178" s="36"/>
      <c r="PVW178" s="36"/>
      <c r="PVX178" s="36"/>
      <c r="PVY178" s="36"/>
      <c r="PVZ178" s="36"/>
      <c r="PWA178" s="36"/>
      <c r="PWB178" s="36"/>
      <c r="PWC178" s="36"/>
      <c r="PWD178" s="36"/>
      <c r="PWE178" s="36"/>
      <c r="PWF178" s="36"/>
      <c r="PWG178" s="36"/>
      <c r="PWH178" s="36"/>
      <c r="PWI178" s="36"/>
      <c r="PWJ178" s="36"/>
      <c r="PWK178" s="36"/>
      <c r="PWL178" s="36"/>
      <c r="PWM178" s="36"/>
      <c r="PWN178" s="36"/>
      <c r="PWO178" s="36"/>
      <c r="PWP178" s="36"/>
      <c r="PWQ178" s="36"/>
      <c r="PWR178" s="36"/>
      <c r="PWS178" s="36"/>
      <c r="PWT178" s="36"/>
      <c r="PWU178" s="36"/>
      <c r="PWV178" s="36"/>
      <c r="PWW178" s="36"/>
      <c r="PWX178" s="36"/>
      <c r="PWY178" s="36"/>
      <c r="PWZ178" s="36"/>
      <c r="PXA178" s="36"/>
      <c r="PXB178" s="36"/>
      <c r="PXC178" s="36"/>
      <c r="PXD178" s="36"/>
      <c r="PXE178" s="36"/>
      <c r="PXF178" s="36"/>
      <c r="PXG178" s="36"/>
      <c r="PXH178" s="36"/>
      <c r="PXI178" s="36"/>
      <c r="PXJ178" s="36"/>
      <c r="PXK178" s="36"/>
      <c r="PXL178" s="36"/>
      <c r="PXM178" s="36"/>
      <c r="PXN178" s="36"/>
      <c r="PXO178" s="36"/>
      <c r="PXP178" s="36"/>
      <c r="PXQ178" s="36"/>
      <c r="PXR178" s="36"/>
      <c r="PXS178" s="36"/>
      <c r="PXT178" s="36"/>
      <c r="PXU178" s="36"/>
      <c r="PXV178" s="36"/>
      <c r="PXW178" s="36"/>
      <c r="PXX178" s="36"/>
      <c r="PXY178" s="36"/>
      <c r="PXZ178" s="36"/>
      <c r="PYA178" s="36"/>
      <c r="PYB178" s="36"/>
      <c r="PYC178" s="36"/>
      <c r="PYD178" s="36"/>
      <c r="PYE178" s="36"/>
      <c r="PYF178" s="36"/>
      <c r="PYG178" s="36"/>
      <c r="PYH178" s="36"/>
      <c r="PYI178" s="36"/>
      <c r="PYJ178" s="36"/>
      <c r="PYK178" s="36"/>
      <c r="PYL178" s="36"/>
      <c r="PYM178" s="36"/>
      <c r="PYN178" s="36"/>
      <c r="PYO178" s="36"/>
      <c r="PYP178" s="36"/>
      <c r="PYQ178" s="36"/>
      <c r="PYR178" s="36"/>
      <c r="PYS178" s="36"/>
      <c r="PYT178" s="36"/>
      <c r="PYU178" s="36"/>
      <c r="PYV178" s="36"/>
      <c r="PYW178" s="36"/>
      <c r="PYX178" s="36"/>
      <c r="PYY178" s="36"/>
      <c r="PYZ178" s="36"/>
      <c r="PZA178" s="36"/>
      <c r="PZB178" s="36"/>
      <c r="PZC178" s="36"/>
      <c r="PZD178" s="36"/>
      <c r="PZE178" s="36"/>
      <c r="PZF178" s="36"/>
      <c r="PZG178" s="36"/>
      <c r="PZH178" s="36"/>
      <c r="PZI178" s="36"/>
      <c r="PZJ178" s="36"/>
      <c r="PZK178" s="36"/>
      <c r="PZL178" s="36"/>
      <c r="PZM178" s="36"/>
      <c r="PZN178" s="36"/>
      <c r="PZO178" s="36"/>
      <c r="PZP178" s="36"/>
      <c r="PZQ178" s="36"/>
      <c r="PZR178" s="36"/>
      <c r="PZS178" s="36"/>
      <c r="PZT178" s="36"/>
      <c r="PZU178" s="36"/>
      <c r="PZV178" s="36"/>
      <c r="PZW178" s="36"/>
      <c r="PZX178" s="36"/>
      <c r="PZY178" s="36"/>
      <c r="PZZ178" s="36"/>
      <c r="QAA178" s="36"/>
      <c r="QAB178" s="36"/>
      <c r="QAC178" s="36"/>
      <c r="QAD178" s="36"/>
      <c r="QAE178" s="36"/>
      <c r="QAF178" s="36"/>
      <c r="QAG178" s="36"/>
      <c r="QAH178" s="36"/>
      <c r="QAI178" s="36"/>
      <c r="QAJ178" s="36"/>
      <c r="QAK178" s="36"/>
      <c r="QAL178" s="36"/>
      <c r="QAM178" s="36"/>
      <c r="QAN178" s="36"/>
      <c r="QAO178" s="36"/>
      <c r="QAP178" s="36"/>
      <c r="QAQ178" s="36"/>
      <c r="QAR178" s="36"/>
      <c r="QAS178" s="36"/>
      <c r="QAT178" s="36"/>
      <c r="QAU178" s="36"/>
      <c r="QAV178" s="36"/>
      <c r="QAW178" s="36"/>
      <c r="QAX178" s="36"/>
      <c r="QAY178" s="36"/>
      <c r="QAZ178" s="36"/>
      <c r="QBA178" s="36"/>
      <c r="QBB178" s="36"/>
      <c r="QBC178" s="36"/>
      <c r="QBD178" s="36"/>
      <c r="QBE178" s="36"/>
      <c r="QBF178" s="36"/>
      <c r="QBG178" s="36"/>
      <c r="QBH178" s="36"/>
      <c r="QBI178" s="36"/>
      <c r="QBJ178" s="36"/>
      <c r="QBK178" s="36"/>
      <c r="QBL178" s="36"/>
      <c r="QBM178" s="36"/>
      <c r="QBN178" s="36"/>
      <c r="QBO178" s="36"/>
      <c r="QBP178" s="36"/>
      <c r="QBQ178" s="36"/>
      <c r="QBR178" s="36"/>
      <c r="QBS178" s="36"/>
      <c r="QBT178" s="36"/>
      <c r="QBU178" s="36"/>
      <c r="QBV178" s="36"/>
      <c r="QBW178" s="36"/>
      <c r="QBX178" s="36"/>
      <c r="QBY178" s="36"/>
      <c r="QBZ178" s="36"/>
      <c r="QCA178" s="36"/>
      <c r="QCB178" s="36"/>
      <c r="QCC178" s="36"/>
      <c r="QCD178" s="36"/>
      <c r="QCE178" s="36"/>
      <c r="QCF178" s="36"/>
      <c r="QCG178" s="36"/>
      <c r="QCH178" s="36"/>
      <c r="QCI178" s="36"/>
      <c r="QCJ178" s="36"/>
      <c r="QCK178" s="36"/>
      <c r="QCL178" s="36"/>
      <c r="QCM178" s="36"/>
      <c r="QCN178" s="36"/>
      <c r="QCO178" s="36"/>
      <c r="QCP178" s="36"/>
      <c r="QCQ178" s="36"/>
      <c r="QCR178" s="36"/>
      <c r="QCS178" s="36"/>
      <c r="QCT178" s="36"/>
      <c r="QCU178" s="36"/>
      <c r="QCV178" s="36"/>
      <c r="QCW178" s="36"/>
      <c r="QCX178" s="36"/>
      <c r="QCY178" s="36"/>
      <c r="QCZ178" s="36"/>
      <c r="QDA178" s="36"/>
      <c r="QDB178" s="36"/>
      <c r="QDC178" s="36"/>
      <c r="QDD178" s="36"/>
      <c r="QDE178" s="36"/>
      <c r="QDF178" s="36"/>
      <c r="QDG178" s="36"/>
      <c r="QDH178" s="36"/>
      <c r="QDI178" s="36"/>
      <c r="QDJ178" s="36"/>
      <c r="QDK178" s="36"/>
      <c r="QDL178" s="36"/>
      <c r="QDM178" s="36"/>
      <c r="QDN178" s="36"/>
      <c r="QDO178" s="36"/>
      <c r="QDP178" s="36"/>
      <c r="QDQ178" s="36"/>
      <c r="QDR178" s="36"/>
      <c r="QDS178" s="36"/>
      <c r="QDT178" s="36"/>
      <c r="QDU178" s="36"/>
      <c r="QDV178" s="36"/>
      <c r="QDW178" s="36"/>
      <c r="QDX178" s="36"/>
      <c r="QDY178" s="36"/>
      <c r="QDZ178" s="36"/>
      <c r="QEA178" s="36"/>
      <c r="QEB178" s="36"/>
      <c r="QEC178" s="36"/>
      <c r="QED178" s="36"/>
      <c r="QEE178" s="36"/>
      <c r="QEF178" s="36"/>
      <c r="QEG178" s="36"/>
      <c r="QEH178" s="36"/>
      <c r="QEI178" s="36"/>
      <c r="QEJ178" s="36"/>
      <c r="QEK178" s="36"/>
      <c r="QEL178" s="36"/>
      <c r="QEM178" s="36"/>
      <c r="QEN178" s="36"/>
      <c r="QEO178" s="36"/>
      <c r="QEP178" s="36"/>
      <c r="QEQ178" s="36"/>
      <c r="QER178" s="36"/>
      <c r="QES178" s="36"/>
      <c r="QET178" s="36"/>
      <c r="QEU178" s="36"/>
      <c r="QEV178" s="36"/>
      <c r="QEW178" s="36"/>
      <c r="QEX178" s="36"/>
      <c r="QEY178" s="36"/>
      <c r="QEZ178" s="36"/>
      <c r="QFA178" s="36"/>
      <c r="QFB178" s="36"/>
      <c r="QFC178" s="36"/>
      <c r="QFD178" s="36"/>
      <c r="QFE178" s="36"/>
      <c r="QFF178" s="36"/>
      <c r="QFG178" s="36"/>
      <c r="QFH178" s="36"/>
      <c r="QFI178" s="36"/>
      <c r="QFJ178" s="36"/>
      <c r="QFK178" s="36"/>
      <c r="QFL178" s="36"/>
      <c r="QFM178" s="36"/>
      <c r="QFN178" s="36"/>
      <c r="QFO178" s="36"/>
      <c r="QFP178" s="36"/>
      <c r="QFQ178" s="36"/>
      <c r="QFR178" s="36"/>
      <c r="QFS178" s="36"/>
      <c r="QFT178" s="36"/>
      <c r="QFU178" s="36"/>
      <c r="QFV178" s="36"/>
      <c r="QFW178" s="36"/>
      <c r="QFX178" s="36"/>
      <c r="QFY178" s="36"/>
      <c r="QFZ178" s="36"/>
      <c r="QGA178" s="36"/>
      <c r="QGB178" s="36"/>
      <c r="QGC178" s="36"/>
      <c r="QGD178" s="36"/>
      <c r="QGE178" s="36"/>
      <c r="QGF178" s="36"/>
      <c r="QGG178" s="36"/>
      <c r="QGH178" s="36"/>
      <c r="QGI178" s="36"/>
      <c r="QGJ178" s="36"/>
      <c r="QGK178" s="36"/>
      <c r="QGL178" s="36"/>
      <c r="QGM178" s="36"/>
      <c r="QGN178" s="36"/>
      <c r="QGO178" s="36"/>
      <c r="QGP178" s="36"/>
      <c r="QGQ178" s="36"/>
      <c r="QGR178" s="36"/>
      <c r="QGS178" s="36"/>
      <c r="QGT178" s="36"/>
      <c r="QGU178" s="36"/>
      <c r="QGV178" s="36"/>
      <c r="QGW178" s="36"/>
      <c r="QGX178" s="36"/>
      <c r="QGY178" s="36"/>
      <c r="QGZ178" s="36"/>
      <c r="QHA178" s="36"/>
      <c r="QHB178" s="36"/>
      <c r="QHC178" s="36"/>
      <c r="QHD178" s="36"/>
      <c r="QHE178" s="36"/>
      <c r="QHF178" s="36"/>
      <c r="QHG178" s="36"/>
      <c r="QHH178" s="36"/>
      <c r="QHI178" s="36"/>
      <c r="QHJ178" s="36"/>
      <c r="QHK178" s="36"/>
      <c r="QHL178" s="36"/>
      <c r="QHM178" s="36"/>
      <c r="QHN178" s="36"/>
      <c r="QHO178" s="36"/>
      <c r="QHP178" s="36"/>
      <c r="QHQ178" s="36"/>
      <c r="QHR178" s="36"/>
      <c r="QHS178" s="36"/>
      <c r="QHT178" s="36"/>
      <c r="QHU178" s="36"/>
      <c r="QHV178" s="36"/>
      <c r="QHW178" s="36"/>
      <c r="QHX178" s="36"/>
      <c r="QHY178" s="36"/>
      <c r="QHZ178" s="36"/>
      <c r="QIA178" s="36"/>
      <c r="QIB178" s="36"/>
      <c r="QIC178" s="36"/>
      <c r="QID178" s="36"/>
      <c r="QIE178" s="36"/>
      <c r="QIF178" s="36"/>
      <c r="QIG178" s="36"/>
      <c r="QIH178" s="36"/>
      <c r="QII178" s="36"/>
      <c r="QIJ178" s="36"/>
      <c r="QIK178" s="36"/>
      <c r="QIL178" s="36"/>
      <c r="QIM178" s="36"/>
      <c r="QIN178" s="36"/>
      <c r="QIO178" s="36"/>
      <c r="QIP178" s="36"/>
      <c r="QIQ178" s="36"/>
      <c r="QIR178" s="36"/>
      <c r="QIS178" s="36"/>
      <c r="QIT178" s="36"/>
      <c r="QIU178" s="36"/>
      <c r="QIV178" s="36"/>
      <c r="QIW178" s="36"/>
      <c r="QIX178" s="36"/>
      <c r="QIY178" s="36"/>
      <c r="QIZ178" s="36"/>
      <c r="QJA178" s="36"/>
      <c r="QJB178" s="36"/>
      <c r="QJC178" s="36"/>
      <c r="QJD178" s="36"/>
      <c r="QJE178" s="36"/>
      <c r="QJF178" s="36"/>
      <c r="QJG178" s="36"/>
      <c r="QJH178" s="36"/>
      <c r="QJI178" s="36"/>
      <c r="QJJ178" s="36"/>
      <c r="QJK178" s="36"/>
      <c r="QJL178" s="36"/>
      <c r="QJM178" s="36"/>
      <c r="QJN178" s="36"/>
      <c r="QJO178" s="36"/>
      <c r="QJP178" s="36"/>
      <c r="QJQ178" s="36"/>
      <c r="QJR178" s="36"/>
      <c r="QJS178" s="36"/>
      <c r="QJT178" s="36"/>
      <c r="QJU178" s="36"/>
      <c r="QJV178" s="36"/>
      <c r="QJW178" s="36"/>
      <c r="QJX178" s="36"/>
      <c r="QJY178" s="36"/>
      <c r="QJZ178" s="36"/>
      <c r="QKA178" s="36"/>
      <c r="QKB178" s="36"/>
      <c r="QKC178" s="36"/>
      <c r="QKD178" s="36"/>
      <c r="QKE178" s="36"/>
      <c r="QKF178" s="36"/>
      <c r="QKG178" s="36"/>
      <c r="QKH178" s="36"/>
      <c r="QKI178" s="36"/>
      <c r="QKJ178" s="36"/>
      <c r="QKK178" s="36"/>
      <c r="QKL178" s="36"/>
      <c r="QKM178" s="36"/>
      <c r="QKN178" s="36"/>
      <c r="QKO178" s="36"/>
      <c r="QKP178" s="36"/>
      <c r="QKQ178" s="36"/>
      <c r="QKR178" s="36"/>
      <c r="QKS178" s="36"/>
      <c r="QKT178" s="36"/>
      <c r="QKU178" s="36"/>
      <c r="QKV178" s="36"/>
      <c r="QKW178" s="36"/>
      <c r="QKX178" s="36"/>
      <c r="QKY178" s="36"/>
      <c r="QKZ178" s="36"/>
      <c r="QLA178" s="36"/>
      <c r="QLB178" s="36"/>
      <c r="QLC178" s="36"/>
      <c r="QLD178" s="36"/>
      <c r="QLE178" s="36"/>
      <c r="QLF178" s="36"/>
      <c r="QLG178" s="36"/>
      <c r="QLH178" s="36"/>
      <c r="QLI178" s="36"/>
      <c r="QLJ178" s="36"/>
      <c r="QLK178" s="36"/>
      <c r="QLL178" s="36"/>
      <c r="QLM178" s="36"/>
      <c r="QLN178" s="36"/>
      <c r="QLO178" s="36"/>
      <c r="QLP178" s="36"/>
      <c r="QLQ178" s="36"/>
      <c r="QLR178" s="36"/>
      <c r="QLS178" s="36"/>
      <c r="QLT178" s="36"/>
      <c r="QLU178" s="36"/>
      <c r="QLV178" s="36"/>
      <c r="QLW178" s="36"/>
      <c r="QLX178" s="36"/>
      <c r="QLY178" s="36"/>
      <c r="QLZ178" s="36"/>
      <c r="QMA178" s="36"/>
      <c r="QMB178" s="36"/>
      <c r="QMC178" s="36"/>
      <c r="QMD178" s="36"/>
      <c r="QME178" s="36"/>
      <c r="QMF178" s="36"/>
      <c r="QMG178" s="36"/>
      <c r="QMH178" s="36"/>
      <c r="QMI178" s="36"/>
      <c r="QMJ178" s="36"/>
      <c r="QMK178" s="36"/>
      <c r="QML178" s="36"/>
      <c r="QMM178" s="36"/>
      <c r="QMN178" s="36"/>
      <c r="QMO178" s="36"/>
      <c r="QMP178" s="36"/>
      <c r="QMQ178" s="36"/>
      <c r="QMR178" s="36"/>
      <c r="QMS178" s="36"/>
      <c r="QMT178" s="36"/>
      <c r="QMU178" s="36"/>
      <c r="QMV178" s="36"/>
      <c r="QMW178" s="36"/>
      <c r="QMX178" s="36"/>
      <c r="QMY178" s="36"/>
      <c r="QMZ178" s="36"/>
      <c r="QNA178" s="36"/>
      <c r="QNB178" s="36"/>
      <c r="QNC178" s="36"/>
      <c r="QND178" s="36"/>
      <c r="QNE178" s="36"/>
      <c r="QNF178" s="36"/>
      <c r="QNG178" s="36"/>
      <c r="QNH178" s="36"/>
      <c r="QNI178" s="36"/>
      <c r="QNJ178" s="36"/>
      <c r="QNK178" s="36"/>
      <c r="QNL178" s="36"/>
      <c r="QNM178" s="36"/>
      <c r="QNN178" s="36"/>
      <c r="QNO178" s="36"/>
      <c r="QNP178" s="36"/>
      <c r="QNQ178" s="36"/>
      <c r="QNR178" s="36"/>
      <c r="QNS178" s="36"/>
      <c r="QNT178" s="36"/>
      <c r="QNU178" s="36"/>
      <c r="QNV178" s="36"/>
      <c r="QNW178" s="36"/>
      <c r="QNX178" s="36"/>
      <c r="QNY178" s="36"/>
      <c r="QNZ178" s="36"/>
      <c r="QOA178" s="36"/>
      <c r="QOB178" s="36"/>
      <c r="QOC178" s="36"/>
      <c r="QOD178" s="36"/>
      <c r="QOE178" s="36"/>
      <c r="QOF178" s="36"/>
      <c r="QOG178" s="36"/>
      <c r="QOH178" s="36"/>
      <c r="QOI178" s="36"/>
      <c r="QOJ178" s="36"/>
      <c r="QOK178" s="36"/>
      <c r="QOL178" s="36"/>
      <c r="QOM178" s="36"/>
      <c r="QON178" s="36"/>
      <c r="QOO178" s="36"/>
      <c r="QOP178" s="36"/>
      <c r="QOQ178" s="36"/>
      <c r="QOR178" s="36"/>
      <c r="QOS178" s="36"/>
      <c r="QOT178" s="36"/>
      <c r="QOU178" s="36"/>
      <c r="QOV178" s="36"/>
      <c r="QOW178" s="36"/>
      <c r="QOX178" s="36"/>
      <c r="QOY178" s="36"/>
      <c r="QOZ178" s="36"/>
      <c r="QPA178" s="36"/>
      <c r="QPB178" s="36"/>
      <c r="QPC178" s="36"/>
      <c r="QPD178" s="36"/>
      <c r="QPE178" s="36"/>
      <c r="QPF178" s="36"/>
      <c r="QPG178" s="36"/>
      <c r="QPH178" s="36"/>
      <c r="QPI178" s="36"/>
      <c r="QPJ178" s="36"/>
      <c r="QPK178" s="36"/>
      <c r="QPL178" s="36"/>
      <c r="QPM178" s="36"/>
      <c r="QPN178" s="36"/>
      <c r="QPO178" s="36"/>
      <c r="QPP178" s="36"/>
      <c r="QPQ178" s="36"/>
      <c r="QPR178" s="36"/>
      <c r="QPS178" s="36"/>
      <c r="QPT178" s="36"/>
      <c r="QPU178" s="36"/>
      <c r="QPV178" s="36"/>
      <c r="QPW178" s="36"/>
      <c r="QPX178" s="36"/>
      <c r="QPY178" s="36"/>
      <c r="QPZ178" s="36"/>
      <c r="QQA178" s="36"/>
      <c r="QQB178" s="36"/>
      <c r="QQC178" s="36"/>
      <c r="QQD178" s="36"/>
      <c r="QQE178" s="36"/>
      <c r="QQF178" s="36"/>
      <c r="QQG178" s="36"/>
      <c r="QQH178" s="36"/>
      <c r="QQI178" s="36"/>
      <c r="QQJ178" s="36"/>
      <c r="QQK178" s="36"/>
      <c r="QQL178" s="36"/>
      <c r="QQM178" s="36"/>
      <c r="QQN178" s="36"/>
      <c r="QQO178" s="36"/>
      <c r="QQP178" s="36"/>
      <c r="QQQ178" s="36"/>
      <c r="QQR178" s="36"/>
      <c r="QQS178" s="36"/>
      <c r="QQT178" s="36"/>
      <c r="QQU178" s="36"/>
      <c r="QQV178" s="36"/>
      <c r="QQW178" s="36"/>
      <c r="QQX178" s="36"/>
      <c r="QQY178" s="36"/>
      <c r="QQZ178" s="36"/>
      <c r="QRA178" s="36"/>
      <c r="QRB178" s="36"/>
      <c r="QRC178" s="36"/>
      <c r="QRD178" s="36"/>
      <c r="QRE178" s="36"/>
      <c r="QRF178" s="36"/>
      <c r="QRG178" s="36"/>
      <c r="QRH178" s="36"/>
      <c r="QRI178" s="36"/>
      <c r="QRJ178" s="36"/>
      <c r="QRK178" s="36"/>
      <c r="QRL178" s="36"/>
      <c r="QRM178" s="36"/>
      <c r="QRN178" s="36"/>
      <c r="QRO178" s="36"/>
      <c r="QRP178" s="36"/>
      <c r="QRQ178" s="36"/>
      <c r="QRR178" s="36"/>
      <c r="QRS178" s="36"/>
      <c r="QRT178" s="36"/>
      <c r="QRU178" s="36"/>
      <c r="QRV178" s="36"/>
      <c r="QRW178" s="36"/>
      <c r="QRX178" s="36"/>
      <c r="QRY178" s="36"/>
      <c r="QRZ178" s="36"/>
      <c r="QSA178" s="36"/>
      <c r="QSB178" s="36"/>
      <c r="QSC178" s="36"/>
      <c r="QSD178" s="36"/>
      <c r="QSE178" s="36"/>
      <c r="QSF178" s="36"/>
      <c r="QSG178" s="36"/>
      <c r="QSH178" s="36"/>
      <c r="QSI178" s="36"/>
      <c r="QSJ178" s="36"/>
      <c r="QSK178" s="36"/>
      <c r="QSL178" s="36"/>
      <c r="QSM178" s="36"/>
      <c r="QSN178" s="36"/>
      <c r="QSO178" s="36"/>
      <c r="QSP178" s="36"/>
      <c r="QSQ178" s="36"/>
      <c r="QSR178" s="36"/>
      <c r="QSS178" s="36"/>
      <c r="QST178" s="36"/>
      <c r="QSU178" s="36"/>
      <c r="QSV178" s="36"/>
      <c r="QSW178" s="36"/>
      <c r="QSX178" s="36"/>
      <c r="QSY178" s="36"/>
      <c r="QSZ178" s="36"/>
      <c r="QTA178" s="36"/>
      <c r="QTB178" s="36"/>
      <c r="QTC178" s="36"/>
      <c r="QTD178" s="36"/>
      <c r="QTE178" s="36"/>
      <c r="QTF178" s="36"/>
      <c r="QTG178" s="36"/>
      <c r="QTH178" s="36"/>
      <c r="QTI178" s="36"/>
      <c r="QTJ178" s="36"/>
      <c r="QTK178" s="36"/>
      <c r="QTL178" s="36"/>
      <c r="QTM178" s="36"/>
      <c r="QTN178" s="36"/>
      <c r="QTO178" s="36"/>
      <c r="QTP178" s="36"/>
      <c r="QTQ178" s="36"/>
      <c r="QTR178" s="36"/>
      <c r="QTS178" s="36"/>
      <c r="QTT178" s="36"/>
      <c r="QTU178" s="36"/>
      <c r="QTV178" s="36"/>
      <c r="QTW178" s="36"/>
      <c r="QTX178" s="36"/>
      <c r="QTY178" s="36"/>
      <c r="QTZ178" s="36"/>
      <c r="QUA178" s="36"/>
      <c r="QUB178" s="36"/>
      <c r="QUC178" s="36"/>
      <c r="QUD178" s="36"/>
      <c r="QUE178" s="36"/>
      <c r="QUF178" s="36"/>
      <c r="QUG178" s="36"/>
      <c r="QUH178" s="36"/>
      <c r="QUI178" s="36"/>
      <c r="QUJ178" s="36"/>
      <c r="QUK178" s="36"/>
      <c r="QUL178" s="36"/>
      <c r="QUM178" s="36"/>
      <c r="QUN178" s="36"/>
      <c r="QUO178" s="36"/>
      <c r="QUP178" s="36"/>
      <c r="QUQ178" s="36"/>
      <c r="QUR178" s="36"/>
      <c r="QUS178" s="36"/>
      <c r="QUT178" s="36"/>
      <c r="QUU178" s="36"/>
      <c r="QUV178" s="36"/>
      <c r="QUW178" s="36"/>
      <c r="QUX178" s="36"/>
      <c r="QUY178" s="36"/>
      <c r="QUZ178" s="36"/>
      <c r="QVA178" s="36"/>
      <c r="QVB178" s="36"/>
      <c r="QVC178" s="36"/>
      <c r="QVD178" s="36"/>
      <c r="QVE178" s="36"/>
      <c r="QVF178" s="36"/>
      <c r="QVG178" s="36"/>
      <c r="QVH178" s="36"/>
      <c r="QVI178" s="36"/>
      <c r="QVJ178" s="36"/>
      <c r="QVK178" s="36"/>
      <c r="QVL178" s="36"/>
      <c r="QVM178" s="36"/>
      <c r="QVN178" s="36"/>
      <c r="QVO178" s="36"/>
      <c r="QVP178" s="36"/>
      <c r="QVQ178" s="36"/>
      <c r="QVR178" s="36"/>
      <c r="QVS178" s="36"/>
      <c r="QVT178" s="36"/>
      <c r="QVU178" s="36"/>
      <c r="QVV178" s="36"/>
      <c r="QVW178" s="36"/>
      <c r="QVX178" s="36"/>
      <c r="QVY178" s="36"/>
      <c r="QVZ178" s="36"/>
      <c r="QWA178" s="36"/>
      <c r="QWB178" s="36"/>
      <c r="QWC178" s="36"/>
      <c r="QWD178" s="36"/>
      <c r="QWE178" s="36"/>
      <c r="QWF178" s="36"/>
      <c r="QWG178" s="36"/>
      <c r="QWH178" s="36"/>
      <c r="QWI178" s="36"/>
      <c r="QWJ178" s="36"/>
      <c r="QWK178" s="36"/>
      <c r="QWL178" s="36"/>
      <c r="QWM178" s="36"/>
      <c r="QWN178" s="36"/>
      <c r="QWO178" s="36"/>
      <c r="QWP178" s="36"/>
      <c r="QWQ178" s="36"/>
      <c r="QWR178" s="36"/>
      <c r="QWS178" s="36"/>
      <c r="QWT178" s="36"/>
      <c r="QWU178" s="36"/>
      <c r="QWV178" s="36"/>
      <c r="QWW178" s="36"/>
      <c r="QWX178" s="36"/>
      <c r="QWY178" s="36"/>
      <c r="QWZ178" s="36"/>
      <c r="QXA178" s="36"/>
      <c r="QXB178" s="36"/>
      <c r="QXC178" s="36"/>
      <c r="QXD178" s="36"/>
      <c r="QXE178" s="36"/>
      <c r="QXF178" s="36"/>
      <c r="QXG178" s="36"/>
      <c r="QXH178" s="36"/>
      <c r="QXI178" s="36"/>
      <c r="QXJ178" s="36"/>
      <c r="QXK178" s="36"/>
      <c r="QXL178" s="36"/>
      <c r="QXM178" s="36"/>
      <c r="QXN178" s="36"/>
      <c r="QXO178" s="36"/>
      <c r="QXP178" s="36"/>
      <c r="QXQ178" s="36"/>
      <c r="QXR178" s="36"/>
      <c r="QXS178" s="36"/>
      <c r="QXT178" s="36"/>
      <c r="QXU178" s="36"/>
      <c r="QXV178" s="36"/>
      <c r="QXW178" s="36"/>
      <c r="QXX178" s="36"/>
      <c r="QXY178" s="36"/>
      <c r="QXZ178" s="36"/>
      <c r="QYA178" s="36"/>
      <c r="QYB178" s="36"/>
      <c r="QYC178" s="36"/>
      <c r="QYD178" s="36"/>
      <c r="QYE178" s="36"/>
      <c r="QYF178" s="36"/>
      <c r="QYG178" s="36"/>
      <c r="QYH178" s="36"/>
      <c r="QYI178" s="36"/>
      <c r="QYJ178" s="36"/>
      <c r="QYK178" s="36"/>
      <c r="QYL178" s="36"/>
      <c r="QYM178" s="36"/>
      <c r="QYN178" s="36"/>
      <c r="QYO178" s="36"/>
      <c r="QYP178" s="36"/>
      <c r="QYQ178" s="36"/>
      <c r="QYR178" s="36"/>
      <c r="QYS178" s="36"/>
      <c r="QYT178" s="36"/>
      <c r="QYU178" s="36"/>
      <c r="QYV178" s="36"/>
      <c r="QYW178" s="36"/>
      <c r="QYX178" s="36"/>
      <c r="QYY178" s="36"/>
      <c r="QYZ178" s="36"/>
      <c r="QZA178" s="36"/>
      <c r="QZB178" s="36"/>
      <c r="QZC178" s="36"/>
      <c r="QZD178" s="36"/>
      <c r="QZE178" s="36"/>
      <c r="QZF178" s="36"/>
      <c r="QZG178" s="36"/>
      <c r="QZH178" s="36"/>
      <c r="QZI178" s="36"/>
      <c r="QZJ178" s="36"/>
      <c r="QZK178" s="36"/>
      <c r="QZL178" s="36"/>
      <c r="QZM178" s="36"/>
      <c r="QZN178" s="36"/>
      <c r="QZO178" s="36"/>
      <c r="QZP178" s="36"/>
      <c r="QZQ178" s="36"/>
      <c r="QZR178" s="36"/>
      <c r="QZS178" s="36"/>
      <c r="QZT178" s="36"/>
      <c r="QZU178" s="36"/>
      <c r="QZV178" s="36"/>
      <c r="QZW178" s="36"/>
      <c r="QZX178" s="36"/>
      <c r="QZY178" s="36"/>
      <c r="QZZ178" s="36"/>
      <c r="RAA178" s="36"/>
      <c r="RAB178" s="36"/>
      <c r="RAC178" s="36"/>
      <c r="RAD178" s="36"/>
      <c r="RAE178" s="36"/>
      <c r="RAF178" s="36"/>
      <c r="RAG178" s="36"/>
      <c r="RAH178" s="36"/>
      <c r="RAI178" s="36"/>
      <c r="RAJ178" s="36"/>
      <c r="RAK178" s="36"/>
      <c r="RAL178" s="36"/>
      <c r="RAM178" s="36"/>
      <c r="RAN178" s="36"/>
      <c r="RAO178" s="36"/>
      <c r="RAP178" s="36"/>
      <c r="RAQ178" s="36"/>
      <c r="RAR178" s="36"/>
      <c r="RAS178" s="36"/>
      <c r="RAT178" s="36"/>
      <c r="RAU178" s="36"/>
      <c r="RAV178" s="36"/>
      <c r="RAW178" s="36"/>
      <c r="RAX178" s="36"/>
      <c r="RAY178" s="36"/>
      <c r="RAZ178" s="36"/>
      <c r="RBA178" s="36"/>
      <c r="RBB178" s="36"/>
      <c r="RBC178" s="36"/>
      <c r="RBD178" s="36"/>
      <c r="RBE178" s="36"/>
      <c r="RBF178" s="36"/>
      <c r="RBG178" s="36"/>
      <c r="RBH178" s="36"/>
      <c r="RBI178" s="36"/>
      <c r="RBJ178" s="36"/>
      <c r="RBK178" s="36"/>
      <c r="RBL178" s="36"/>
      <c r="RBM178" s="36"/>
      <c r="RBN178" s="36"/>
      <c r="RBO178" s="36"/>
      <c r="RBP178" s="36"/>
      <c r="RBQ178" s="36"/>
      <c r="RBR178" s="36"/>
      <c r="RBS178" s="36"/>
      <c r="RBT178" s="36"/>
      <c r="RBU178" s="36"/>
      <c r="RBV178" s="36"/>
      <c r="RBW178" s="36"/>
      <c r="RBX178" s="36"/>
      <c r="RBY178" s="36"/>
      <c r="RBZ178" s="36"/>
      <c r="RCA178" s="36"/>
      <c r="RCB178" s="36"/>
      <c r="RCC178" s="36"/>
      <c r="RCD178" s="36"/>
      <c r="RCE178" s="36"/>
      <c r="RCF178" s="36"/>
      <c r="RCG178" s="36"/>
      <c r="RCH178" s="36"/>
      <c r="RCI178" s="36"/>
      <c r="RCJ178" s="36"/>
      <c r="RCK178" s="36"/>
      <c r="RCL178" s="36"/>
      <c r="RCM178" s="36"/>
      <c r="RCN178" s="36"/>
      <c r="RCO178" s="36"/>
      <c r="RCP178" s="36"/>
      <c r="RCQ178" s="36"/>
      <c r="RCR178" s="36"/>
      <c r="RCS178" s="36"/>
      <c r="RCT178" s="36"/>
      <c r="RCU178" s="36"/>
      <c r="RCV178" s="36"/>
      <c r="RCW178" s="36"/>
      <c r="RCX178" s="36"/>
      <c r="RCY178" s="36"/>
      <c r="RCZ178" s="36"/>
      <c r="RDA178" s="36"/>
      <c r="RDB178" s="36"/>
      <c r="RDC178" s="36"/>
      <c r="RDD178" s="36"/>
      <c r="RDE178" s="36"/>
      <c r="RDF178" s="36"/>
      <c r="RDG178" s="36"/>
      <c r="RDH178" s="36"/>
      <c r="RDI178" s="36"/>
      <c r="RDJ178" s="36"/>
      <c r="RDK178" s="36"/>
      <c r="RDL178" s="36"/>
      <c r="RDM178" s="36"/>
      <c r="RDN178" s="36"/>
      <c r="RDO178" s="36"/>
      <c r="RDP178" s="36"/>
      <c r="RDQ178" s="36"/>
      <c r="RDR178" s="36"/>
      <c r="RDS178" s="36"/>
      <c r="RDT178" s="36"/>
      <c r="RDU178" s="36"/>
      <c r="RDV178" s="36"/>
      <c r="RDW178" s="36"/>
      <c r="RDX178" s="36"/>
      <c r="RDY178" s="36"/>
      <c r="RDZ178" s="36"/>
      <c r="REA178" s="36"/>
      <c r="REB178" s="36"/>
      <c r="REC178" s="36"/>
      <c r="RED178" s="36"/>
      <c r="REE178" s="36"/>
      <c r="REF178" s="36"/>
      <c r="REG178" s="36"/>
      <c r="REH178" s="36"/>
      <c r="REI178" s="36"/>
      <c r="REJ178" s="36"/>
      <c r="REK178" s="36"/>
      <c r="REL178" s="36"/>
      <c r="REM178" s="36"/>
      <c r="REN178" s="36"/>
      <c r="REO178" s="36"/>
      <c r="REP178" s="36"/>
      <c r="REQ178" s="36"/>
      <c r="RER178" s="36"/>
      <c r="RES178" s="36"/>
      <c r="RET178" s="36"/>
      <c r="REU178" s="36"/>
      <c r="REV178" s="36"/>
      <c r="REW178" s="36"/>
      <c r="REX178" s="36"/>
      <c r="REY178" s="36"/>
      <c r="REZ178" s="36"/>
      <c r="RFA178" s="36"/>
      <c r="RFB178" s="36"/>
      <c r="RFC178" s="36"/>
      <c r="RFD178" s="36"/>
      <c r="RFE178" s="36"/>
      <c r="RFF178" s="36"/>
      <c r="RFG178" s="36"/>
      <c r="RFH178" s="36"/>
      <c r="RFI178" s="36"/>
      <c r="RFJ178" s="36"/>
      <c r="RFK178" s="36"/>
      <c r="RFL178" s="36"/>
      <c r="RFM178" s="36"/>
      <c r="RFN178" s="36"/>
      <c r="RFO178" s="36"/>
      <c r="RFP178" s="36"/>
      <c r="RFQ178" s="36"/>
      <c r="RFR178" s="36"/>
      <c r="RFS178" s="36"/>
      <c r="RFT178" s="36"/>
      <c r="RFU178" s="36"/>
      <c r="RFV178" s="36"/>
      <c r="RFW178" s="36"/>
      <c r="RFX178" s="36"/>
      <c r="RFY178" s="36"/>
      <c r="RFZ178" s="36"/>
      <c r="RGA178" s="36"/>
      <c r="RGB178" s="36"/>
      <c r="RGC178" s="36"/>
      <c r="RGD178" s="36"/>
      <c r="RGE178" s="36"/>
      <c r="RGF178" s="36"/>
      <c r="RGG178" s="36"/>
      <c r="RGH178" s="36"/>
      <c r="RGI178" s="36"/>
      <c r="RGJ178" s="36"/>
      <c r="RGK178" s="36"/>
      <c r="RGL178" s="36"/>
      <c r="RGM178" s="36"/>
      <c r="RGN178" s="36"/>
      <c r="RGO178" s="36"/>
      <c r="RGP178" s="36"/>
      <c r="RGQ178" s="36"/>
      <c r="RGR178" s="36"/>
      <c r="RGS178" s="36"/>
      <c r="RGT178" s="36"/>
      <c r="RGU178" s="36"/>
      <c r="RGV178" s="36"/>
      <c r="RGW178" s="36"/>
      <c r="RGX178" s="36"/>
      <c r="RGY178" s="36"/>
      <c r="RGZ178" s="36"/>
      <c r="RHA178" s="36"/>
      <c r="RHB178" s="36"/>
      <c r="RHC178" s="36"/>
      <c r="RHD178" s="36"/>
      <c r="RHE178" s="36"/>
      <c r="RHF178" s="36"/>
      <c r="RHG178" s="36"/>
      <c r="RHH178" s="36"/>
      <c r="RHI178" s="36"/>
      <c r="RHJ178" s="36"/>
      <c r="RHK178" s="36"/>
      <c r="RHL178" s="36"/>
      <c r="RHM178" s="36"/>
      <c r="RHN178" s="36"/>
      <c r="RHO178" s="36"/>
      <c r="RHP178" s="36"/>
      <c r="RHQ178" s="36"/>
      <c r="RHR178" s="36"/>
      <c r="RHS178" s="36"/>
      <c r="RHT178" s="36"/>
      <c r="RHU178" s="36"/>
      <c r="RHV178" s="36"/>
      <c r="RHW178" s="36"/>
      <c r="RHX178" s="36"/>
      <c r="RHY178" s="36"/>
      <c r="RHZ178" s="36"/>
      <c r="RIA178" s="36"/>
      <c r="RIB178" s="36"/>
      <c r="RIC178" s="36"/>
      <c r="RID178" s="36"/>
      <c r="RIE178" s="36"/>
      <c r="RIF178" s="36"/>
      <c r="RIG178" s="36"/>
      <c r="RIH178" s="36"/>
      <c r="RII178" s="36"/>
      <c r="RIJ178" s="36"/>
      <c r="RIK178" s="36"/>
      <c r="RIL178" s="36"/>
      <c r="RIM178" s="36"/>
      <c r="RIN178" s="36"/>
      <c r="RIO178" s="36"/>
      <c r="RIP178" s="36"/>
      <c r="RIQ178" s="36"/>
      <c r="RIR178" s="36"/>
      <c r="RIS178" s="36"/>
      <c r="RIT178" s="36"/>
      <c r="RIU178" s="36"/>
      <c r="RIV178" s="36"/>
      <c r="RIW178" s="36"/>
      <c r="RIX178" s="36"/>
      <c r="RIY178" s="36"/>
      <c r="RIZ178" s="36"/>
      <c r="RJA178" s="36"/>
      <c r="RJB178" s="36"/>
      <c r="RJC178" s="36"/>
      <c r="RJD178" s="36"/>
      <c r="RJE178" s="36"/>
      <c r="RJF178" s="36"/>
      <c r="RJG178" s="36"/>
      <c r="RJH178" s="36"/>
      <c r="RJI178" s="36"/>
      <c r="RJJ178" s="36"/>
      <c r="RJK178" s="36"/>
      <c r="RJL178" s="36"/>
      <c r="RJM178" s="36"/>
      <c r="RJN178" s="36"/>
      <c r="RJO178" s="36"/>
      <c r="RJP178" s="36"/>
      <c r="RJQ178" s="36"/>
      <c r="RJR178" s="36"/>
      <c r="RJS178" s="36"/>
      <c r="RJT178" s="36"/>
      <c r="RJU178" s="36"/>
      <c r="RJV178" s="36"/>
      <c r="RJW178" s="36"/>
      <c r="RJX178" s="36"/>
      <c r="RJY178" s="36"/>
      <c r="RJZ178" s="36"/>
      <c r="RKA178" s="36"/>
      <c r="RKB178" s="36"/>
      <c r="RKC178" s="36"/>
      <c r="RKD178" s="36"/>
      <c r="RKE178" s="36"/>
      <c r="RKF178" s="36"/>
      <c r="RKG178" s="36"/>
      <c r="RKH178" s="36"/>
      <c r="RKI178" s="36"/>
      <c r="RKJ178" s="36"/>
      <c r="RKK178" s="36"/>
      <c r="RKL178" s="36"/>
      <c r="RKM178" s="36"/>
      <c r="RKN178" s="36"/>
      <c r="RKO178" s="36"/>
      <c r="RKP178" s="36"/>
      <c r="RKQ178" s="36"/>
      <c r="RKR178" s="36"/>
      <c r="RKS178" s="36"/>
      <c r="RKT178" s="36"/>
      <c r="RKU178" s="36"/>
      <c r="RKV178" s="36"/>
      <c r="RKW178" s="36"/>
      <c r="RKX178" s="36"/>
      <c r="RKY178" s="36"/>
      <c r="RKZ178" s="36"/>
      <c r="RLA178" s="36"/>
      <c r="RLB178" s="36"/>
      <c r="RLC178" s="36"/>
      <c r="RLD178" s="36"/>
      <c r="RLE178" s="36"/>
      <c r="RLF178" s="36"/>
      <c r="RLG178" s="36"/>
      <c r="RLH178" s="36"/>
      <c r="RLI178" s="36"/>
      <c r="RLJ178" s="36"/>
      <c r="RLK178" s="36"/>
      <c r="RLL178" s="36"/>
      <c r="RLM178" s="36"/>
      <c r="RLN178" s="36"/>
      <c r="RLO178" s="36"/>
      <c r="RLP178" s="36"/>
      <c r="RLQ178" s="36"/>
      <c r="RLR178" s="36"/>
      <c r="RLS178" s="36"/>
      <c r="RLT178" s="36"/>
      <c r="RLU178" s="36"/>
      <c r="RLV178" s="36"/>
      <c r="RLW178" s="36"/>
      <c r="RLX178" s="36"/>
      <c r="RLY178" s="36"/>
      <c r="RLZ178" s="36"/>
      <c r="RMA178" s="36"/>
      <c r="RMB178" s="36"/>
      <c r="RMC178" s="36"/>
      <c r="RMD178" s="36"/>
      <c r="RME178" s="36"/>
      <c r="RMF178" s="36"/>
      <c r="RMG178" s="36"/>
      <c r="RMH178" s="36"/>
      <c r="RMI178" s="36"/>
      <c r="RMJ178" s="36"/>
      <c r="RMK178" s="36"/>
      <c r="RML178" s="36"/>
      <c r="RMM178" s="36"/>
      <c r="RMN178" s="36"/>
      <c r="RMO178" s="36"/>
      <c r="RMP178" s="36"/>
      <c r="RMQ178" s="36"/>
      <c r="RMR178" s="36"/>
      <c r="RMS178" s="36"/>
      <c r="RMT178" s="36"/>
      <c r="RMU178" s="36"/>
      <c r="RMV178" s="36"/>
      <c r="RMW178" s="36"/>
      <c r="RMX178" s="36"/>
      <c r="RMY178" s="36"/>
      <c r="RMZ178" s="36"/>
      <c r="RNA178" s="36"/>
      <c r="RNB178" s="36"/>
      <c r="RNC178" s="36"/>
      <c r="RND178" s="36"/>
      <c r="RNE178" s="36"/>
      <c r="RNF178" s="36"/>
      <c r="RNG178" s="36"/>
      <c r="RNH178" s="36"/>
      <c r="RNI178" s="36"/>
      <c r="RNJ178" s="36"/>
      <c r="RNK178" s="36"/>
      <c r="RNL178" s="36"/>
      <c r="RNM178" s="36"/>
      <c r="RNN178" s="36"/>
      <c r="RNO178" s="36"/>
      <c r="RNP178" s="36"/>
      <c r="RNQ178" s="36"/>
      <c r="RNR178" s="36"/>
      <c r="RNS178" s="36"/>
      <c r="RNT178" s="36"/>
      <c r="RNU178" s="36"/>
      <c r="RNV178" s="36"/>
      <c r="RNW178" s="36"/>
      <c r="RNX178" s="36"/>
      <c r="RNY178" s="36"/>
      <c r="RNZ178" s="36"/>
      <c r="ROA178" s="36"/>
      <c r="ROB178" s="36"/>
      <c r="ROC178" s="36"/>
      <c r="ROD178" s="36"/>
      <c r="ROE178" s="36"/>
      <c r="ROF178" s="36"/>
      <c r="ROG178" s="36"/>
      <c r="ROH178" s="36"/>
      <c r="ROI178" s="36"/>
      <c r="ROJ178" s="36"/>
      <c r="ROK178" s="36"/>
      <c r="ROL178" s="36"/>
      <c r="ROM178" s="36"/>
      <c r="RON178" s="36"/>
      <c r="ROO178" s="36"/>
      <c r="ROP178" s="36"/>
      <c r="ROQ178" s="36"/>
      <c r="ROR178" s="36"/>
      <c r="ROS178" s="36"/>
      <c r="ROT178" s="36"/>
      <c r="ROU178" s="36"/>
      <c r="ROV178" s="36"/>
      <c r="ROW178" s="36"/>
      <c r="ROX178" s="36"/>
      <c r="ROY178" s="36"/>
      <c r="ROZ178" s="36"/>
      <c r="RPA178" s="36"/>
      <c r="RPB178" s="36"/>
      <c r="RPC178" s="36"/>
      <c r="RPD178" s="36"/>
      <c r="RPE178" s="36"/>
      <c r="RPF178" s="36"/>
      <c r="RPG178" s="36"/>
      <c r="RPH178" s="36"/>
      <c r="RPI178" s="36"/>
      <c r="RPJ178" s="36"/>
      <c r="RPK178" s="36"/>
      <c r="RPL178" s="36"/>
      <c r="RPM178" s="36"/>
      <c r="RPN178" s="36"/>
      <c r="RPO178" s="36"/>
      <c r="RPP178" s="36"/>
      <c r="RPQ178" s="36"/>
      <c r="RPR178" s="36"/>
      <c r="RPS178" s="36"/>
      <c r="RPT178" s="36"/>
      <c r="RPU178" s="36"/>
      <c r="RPV178" s="36"/>
      <c r="RPW178" s="36"/>
      <c r="RPX178" s="36"/>
      <c r="RPY178" s="36"/>
      <c r="RPZ178" s="36"/>
      <c r="RQA178" s="36"/>
      <c r="RQB178" s="36"/>
      <c r="RQC178" s="36"/>
      <c r="RQD178" s="36"/>
      <c r="RQE178" s="36"/>
      <c r="RQF178" s="36"/>
      <c r="RQG178" s="36"/>
      <c r="RQH178" s="36"/>
      <c r="RQI178" s="36"/>
      <c r="RQJ178" s="36"/>
      <c r="RQK178" s="36"/>
      <c r="RQL178" s="36"/>
      <c r="RQM178" s="36"/>
      <c r="RQN178" s="36"/>
      <c r="RQO178" s="36"/>
      <c r="RQP178" s="36"/>
      <c r="RQQ178" s="36"/>
      <c r="RQR178" s="36"/>
      <c r="RQS178" s="36"/>
      <c r="RQT178" s="36"/>
      <c r="RQU178" s="36"/>
      <c r="RQV178" s="36"/>
      <c r="RQW178" s="36"/>
      <c r="RQX178" s="36"/>
      <c r="RQY178" s="36"/>
      <c r="RQZ178" s="36"/>
      <c r="RRA178" s="36"/>
      <c r="RRB178" s="36"/>
      <c r="RRC178" s="36"/>
      <c r="RRD178" s="36"/>
      <c r="RRE178" s="36"/>
      <c r="RRF178" s="36"/>
      <c r="RRG178" s="36"/>
      <c r="RRH178" s="36"/>
      <c r="RRI178" s="36"/>
      <c r="RRJ178" s="36"/>
      <c r="RRK178" s="36"/>
      <c r="RRL178" s="36"/>
      <c r="RRM178" s="36"/>
      <c r="RRN178" s="36"/>
      <c r="RRO178" s="36"/>
      <c r="RRP178" s="36"/>
      <c r="RRQ178" s="36"/>
      <c r="RRR178" s="36"/>
      <c r="RRS178" s="36"/>
      <c r="RRT178" s="36"/>
      <c r="RRU178" s="36"/>
      <c r="RRV178" s="36"/>
      <c r="RRW178" s="36"/>
      <c r="RRX178" s="36"/>
      <c r="RRY178" s="36"/>
      <c r="RRZ178" s="36"/>
      <c r="RSA178" s="36"/>
      <c r="RSB178" s="36"/>
      <c r="RSC178" s="36"/>
      <c r="RSD178" s="36"/>
      <c r="RSE178" s="36"/>
      <c r="RSF178" s="36"/>
      <c r="RSG178" s="36"/>
      <c r="RSH178" s="36"/>
      <c r="RSI178" s="36"/>
      <c r="RSJ178" s="36"/>
      <c r="RSK178" s="36"/>
      <c r="RSL178" s="36"/>
      <c r="RSM178" s="36"/>
      <c r="RSN178" s="36"/>
      <c r="RSO178" s="36"/>
      <c r="RSP178" s="36"/>
      <c r="RSQ178" s="36"/>
      <c r="RSR178" s="36"/>
      <c r="RSS178" s="36"/>
      <c r="RST178" s="36"/>
      <c r="RSU178" s="36"/>
      <c r="RSV178" s="36"/>
      <c r="RSW178" s="36"/>
      <c r="RSX178" s="36"/>
      <c r="RSY178" s="36"/>
      <c r="RSZ178" s="36"/>
      <c r="RTA178" s="36"/>
      <c r="RTB178" s="36"/>
      <c r="RTC178" s="36"/>
      <c r="RTD178" s="36"/>
      <c r="RTE178" s="36"/>
      <c r="RTF178" s="36"/>
      <c r="RTG178" s="36"/>
      <c r="RTH178" s="36"/>
      <c r="RTI178" s="36"/>
      <c r="RTJ178" s="36"/>
      <c r="RTK178" s="36"/>
      <c r="RTL178" s="36"/>
      <c r="RTM178" s="36"/>
      <c r="RTN178" s="36"/>
      <c r="RTO178" s="36"/>
      <c r="RTP178" s="36"/>
      <c r="RTQ178" s="36"/>
      <c r="RTR178" s="36"/>
      <c r="RTS178" s="36"/>
      <c r="RTT178" s="36"/>
      <c r="RTU178" s="36"/>
      <c r="RTV178" s="36"/>
      <c r="RTW178" s="36"/>
      <c r="RTX178" s="36"/>
      <c r="RTY178" s="36"/>
      <c r="RTZ178" s="36"/>
      <c r="RUA178" s="36"/>
      <c r="RUB178" s="36"/>
      <c r="RUC178" s="36"/>
      <c r="RUD178" s="36"/>
      <c r="RUE178" s="36"/>
      <c r="RUF178" s="36"/>
      <c r="RUG178" s="36"/>
      <c r="RUH178" s="36"/>
      <c r="RUI178" s="36"/>
      <c r="RUJ178" s="36"/>
      <c r="RUK178" s="36"/>
      <c r="RUL178" s="36"/>
      <c r="RUM178" s="36"/>
      <c r="RUN178" s="36"/>
      <c r="RUO178" s="36"/>
      <c r="RUP178" s="36"/>
      <c r="RUQ178" s="36"/>
      <c r="RUR178" s="36"/>
      <c r="RUS178" s="36"/>
      <c r="RUT178" s="36"/>
      <c r="RUU178" s="36"/>
      <c r="RUV178" s="36"/>
      <c r="RUW178" s="36"/>
      <c r="RUX178" s="36"/>
      <c r="RUY178" s="36"/>
      <c r="RUZ178" s="36"/>
      <c r="RVA178" s="36"/>
      <c r="RVB178" s="36"/>
      <c r="RVC178" s="36"/>
      <c r="RVD178" s="36"/>
      <c r="RVE178" s="36"/>
      <c r="RVF178" s="36"/>
      <c r="RVG178" s="36"/>
      <c r="RVH178" s="36"/>
      <c r="RVI178" s="36"/>
      <c r="RVJ178" s="36"/>
      <c r="RVK178" s="36"/>
      <c r="RVL178" s="36"/>
      <c r="RVM178" s="36"/>
      <c r="RVN178" s="36"/>
      <c r="RVO178" s="36"/>
      <c r="RVP178" s="36"/>
      <c r="RVQ178" s="36"/>
      <c r="RVR178" s="36"/>
      <c r="RVS178" s="36"/>
      <c r="RVT178" s="36"/>
      <c r="RVU178" s="36"/>
      <c r="RVV178" s="36"/>
      <c r="RVW178" s="36"/>
      <c r="RVX178" s="36"/>
      <c r="RVY178" s="36"/>
      <c r="RVZ178" s="36"/>
      <c r="RWA178" s="36"/>
      <c r="RWB178" s="36"/>
      <c r="RWC178" s="36"/>
      <c r="RWD178" s="36"/>
      <c r="RWE178" s="36"/>
      <c r="RWF178" s="36"/>
      <c r="RWG178" s="36"/>
      <c r="RWH178" s="36"/>
      <c r="RWI178" s="36"/>
      <c r="RWJ178" s="36"/>
      <c r="RWK178" s="36"/>
      <c r="RWL178" s="36"/>
      <c r="RWM178" s="36"/>
      <c r="RWN178" s="36"/>
      <c r="RWO178" s="36"/>
      <c r="RWP178" s="36"/>
      <c r="RWQ178" s="36"/>
      <c r="RWR178" s="36"/>
      <c r="RWS178" s="36"/>
      <c r="RWT178" s="36"/>
      <c r="RWU178" s="36"/>
      <c r="RWV178" s="36"/>
      <c r="RWW178" s="36"/>
      <c r="RWX178" s="36"/>
      <c r="RWY178" s="36"/>
      <c r="RWZ178" s="36"/>
      <c r="RXA178" s="36"/>
      <c r="RXB178" s="36"/>
      <c r="RXC178" s="36"/>
      <c r="RXD178" s="36"/>
      <c r="RXE178" s="36"/>
      <c r="RXF178" s="36"/>
      <c r="RXG178" s="36"/>
      <c r="RXH178" s="36"/>
      <c r="RXI178" s="36"/>
      <c r="RXJ178" s="36"/>
      <c r="RXK178" s="36"/>
      <c r="RXL178" s="36"/>
      <c r="RXM178" s="36"/>
      <c r="RXN178" s="36"/>
      <c r="RXO178" s="36"/>
      <c r="RXP178" s="36"/>
      <c r="RXQ178" s="36"/>
      <c r="RXR178" s="36"/>
      <c r="RXS178" s="36"/>
      <c r="RXT178" s="36"/>
      <c r="RXU178" s="36"/>
      <c r="RXV178" s="36"/>
      <c r="RXW178" s="36"/>
      <c r="RXX178" s="36"/>
      <c r="RXY178" s="36"/>
      <c r="RXZ178" s="36"/>
      <c r="RYA178" s="36"/>
      <c r="RYB178" s="36"/>
      <c r="RYC178" s="36"/>
      <c r="RYD178" s="36"/>
      <c r="RYE178" s="36"/>
      <c r="RYF178" s="36"/>
      <c r="RYG178" s="36"/>
      <c r="RYH178" s="36"/>
      <c r="RYI178" s="36"/>
      <c r="RYJ178" s="36"/>
      <c r="RYK178" s="36"/>
      <c r="RYL178" s="36"/>
      <c r="RYM178" s="36"/>
      <c r="RYN178" s="36"/>
      <c r="RYO178" s="36"/>
      <c r="RYP178" s="36"/>
      <c r="RYQ178" s="36"/>
      <c r="RYR178" s="36"/>
      <c r="RYS178" s="36"/>
      <c r="RYT178" s="36"/>
      <c r="RYU178" s="36"/>
      <c r="RYV178" s="36"/>
      <c r="RYW178" s="36"/>
      <c r="RYX178" s="36"/>
      <c r="RYY178" s="36"/>
      <c r="RYZ178" s="36"/>
      <c r="RZA178" s="36"/>
      <c r="RZB178" s="36"/>
      <c r="RZC178" s="36"/>
      <c r="RZD178" s="36"/>
      <c r="RZE178" s="36"/>
      <c r="RZF178" s="36"/>
      <c r="RZG178" s="36"/>
      <c r="RZH178" s="36"/>
      <c r="RZI178" s="36"/>
      <c r="RZJ178" s="36"/>
      <c r="RZK178" s="36"/>
      <c r="RZL178" s="36"/>
      <c r="RZM178" s="36"/>
      <c r="RZN178" s="36"/>
      <c r="RZO178" s="36"/>
      <c r="RZP178" s="36"/>
      <c r="RZQ178" s="36"/>
      <c r="RZR178" s="36"/>
      <c r="RZS178" s="36"/>
      <c r="RZT178" s="36"/>
      <c r="RZU178" s="36"/>
      <c r="RZV178" s="36"/>
      <c r="RZW178" s="36"/>
      <c r="RZX178" s="36"/>
      <c r="RZY178" s="36"/>
      <c r="RZZ178" s="36"/>
      <c r="SAA178" s="36"/>
      <c r="SAB178" s="36"/>
      <c r="SAC178" s="36"/>
      <c r="SAD178" s="36"/>
      <c r="SAE178" s="36"/>
      <c r="SAF178" s="36"/>
      <c r="SAG178" s="36"/>
      <c r="SAH178" s="36"/>
      <c r="SAI178" s="36"/>
      <c r="SAJ178" s="36"/>
      <c r="SAK178" s="36"/>
      <c r="SAL178" s="36"/>
      <c r="SAM178" s="36"/>
      <c r="SAN178" s="36"/>
      <c r="SAO178" s="36"/>
      <c r="SAP178" s="36"/>
      <c r="SAQ178" s="36"/>
      <c r="SAR178" s="36"/>
      <c r="SAS178" s="36"/>
      <c r="SAT178" s="36"/>
      <c r="SAU178" s="36"/>
      <c r="SAV178" s="36"/>
      <c r="SAW178" s="36"/>
      <c r="SAX178" s="36"/>
      <c r="SAY178" s="36"/>
      <c r="SAZ178" s="36"/>
      <c r="SBA178" s="36"/>
      <c r="SBB178" s="36"/>
      <c r="SBC178" s="36"/>
      <c r="SBD178" s="36"/>
      <c r="SBE178" s="36"/>
      <c r="SBF178" s="36"/>
      <c r="SBG178" s="36"/>
      <c r="SBH178" s="36"/>
      <c r="SBI178" s="36"/>
      <c r="SBJ178" s="36"/>
      <c r="SBK178" s="36"/>
      <c r="SBL178" s="36"/>
      <c r="SBM178" s="36"/>
      <c r="SBN178" s="36"/>
      <c r="SBO178" s="36"/>
      <c r="SBP178" s="36"/>
      <c r="SBQ178" s="36"/>
      <c r="SBR178" s="36"/>
      <c r="SBS178" s="36"/>
      <c r="SBT178" s="36"/>
      <c r="SBU178" s="36"/>
      <c r="SBV178" s="36"/>
      <c r="SBW178" s="36"/>
      <c r="SBX178" s="36"/>
      <c r="SBY178" s="36"/>
      <c r="SBZ178" s="36"/>
      <c r="SCA178" s="36"/>
      <c r="SCB178" s="36"/>
      <c r="SCC178" s="36"/>
      <c r="SCD178" s="36"/>
      <c r="SCE178" s="36"/>
      <c r="SCF178" s="36"/>
      <c r="SCG178" s="36"/>
      <c r="SCH178" s="36"/>
      <c r="SCI178" s="36"/>
      <c r="SCJ178" s="36"/>
      <c r="SCK178" s="36"/>
      <c r="SCL178" s="36"/>
      <c r="SCM178" s="36"/>
      <c r="SCN178" s="36"/>
      <c r="SCO178" s="36"/>
      <c r="SCP178" s="36"/>
      <c r="SCQ178" s="36"/>
      <c r="SCR178" s="36"/>
      <c r="SCS178" s="36"/>
      <c r="SCT178" s="36"/>
      <c r="SCU178" s="36"/>
      <c r="SCV178" s="36"/>
      <c r="SCW178" s="36"/>
      <c r="SCX178" s="36"/>
      <c r="SCY178" s="36"/>
      <c r="SCZ178" s="36"/>
      <c r="SDA178" s="36"/>
      <c r="SDB178" s="36"/>
      <c r="SDC178" s="36"/>
      <c r="SDD178" s="36"/>
      <c r="SDE178" s="36"/>
      <c r="SDF178" s="36"/>
      <c r="SDG178" s="36"/>
      <c r="SDH178" s="36"/>
      <c r="SDI178" s="36"/>
      <c r="SDJ178" s="36"/>
      <c r="SDK178" s="36"/>
      <c r="SDL178" s="36"/>
      <c r="SDM178" s="36"/>
      <c r="SDN178" s="36"/>
      <c r="SDO178" s="36"/>
      <c r="SDP178" s="36"/>
      <c r="SDQ178" s="36"/>
      <c r="SDR178" s="36"/>
      <c r="SDS178" s="36"/>
      <c r="SDT178" s="36"/>
      <c r="SDU178" s="36"/>
      <c r="SDV178" s="36"/>
      <c r="SDW178" s="36"/>
      <c r="SDX178" s="36"/>
      <c r="SDY178" s="36"/>
      <c r="SDZ178" s="36"/>
      <c r="SEA178" s="36"/>
      <c r="SEB178" s="36"/>
      <c r="SEC178" s="36"/>
      <c r="SED178" s="36"/>
      <c r="SEE178" s="36"/>
      <c r="SEF178" s="36"/>
      <c r="SEG178" s="36"/>
      <c r="SEH178" s="36"/>
      <c r="SEI178" s="36"/>
      <c r="SEJ178" s="36"/>
      <c r="SEK178" s="36"/>
      <c r="SEL178" s="36"/>
      <c r="SEM178" s="36"/>
      <c r="SEN178" s="36"/>
      <c r="SEO178" s="36"/>
      <c r="SEP178" s="36"/>
      <c r="SEQ178" s="36"/>
      <c r="SER178" s="36"/>
      <c r="SES178" s="36"/>
      <c r="SET178" s="36"/>
      <c r="SEU178" s="36"/>
      <c r="SEV178" s="36"/>
      <c r="SEW178" s="36"/>
      <c r="SEX178" s="36"/>
      <c r="SEY178" s="36"/>
      <c r="SEZ178" s="36"/>
      <c r="SFA178" s="36"/>
      <c r="SFB178" s="36"/>
      <c r="SFC178" s="36"/>
      <c r="SFD178" s="36"/>
      <c r="SFE178" s="36"/>
      <c r="SFF178" s="36"/>
      <c r="SFG178" s="36"/>
      <c r="SFH178" s="36"/>
      <c r="SFI178" s="36"/>
      <c r="SFJ178" s="36"/>
      <c r="SFK178" s="36"/>
      <c r="SFL178" s="36"/>
      <c r="SFM178" s="36"/>
      <c r="SFN178" s="36"/>
      <c r="SFO178" s="36"/>
      <c r="SFP178" s="36"/>
      <c r="SFQ178" s="36"/>
      <c r="SFR178" s="36"/>
      <c r="SFS178" s="36"/>
      <c r="SFT178" s="36"/>
      <c r="SFU178" s="36"/>
      <c r="SFV178" s="36"/>
      <c r="SFW178" s="36"/>
      <c r="SFX178" s="36"/>
      <c r="SFY178" s="36"/>
      <c r="SFZ178" s="36"/>
      <c r="SGA178" s="36"/>
      <c r="SGB178" s="36"/>
      <c r="SGC178" s="36"/>
      <c r="SGD178" s="36"/>
      <c r="SGE178" s="36"/>
      <c r="SGF178" s="36"/>
      <c r="SGG178" s="36"/>
      <c r="SGH178" s="36"/>
      <c r="SGI178" s="36"/>
      <c r="SGJ178" s="36"/>
      <c r="SGK178" s="36"/>
      <c r="SGL178" s="36"/>
      <c r="SGM178" s="36"/>
      <c r="SGN178" s="36"/>
      <c r="SGO178" s="36"/>
      <c r="SGP178" s="36"/>
      <c r="SGQ178" s="36"/>
      <c r="SGR178" s="36"/>
      <c r="SGS178" s="36"/>
      <c r="SGT178" s="36"/>
      <c r="SGU178" s="36"/>
      <c r="SGV178" s="36"/>
      <c r="SGW178" s="36"/>
      <c r="SGX178" s="36"/>
      <c r="SGY178" s="36"/>
      <c r="SGZ178" s="36"/>
      <c r="SHA178" s="36"/>
      <c r="SHB178" s="36"/>
      <c r="SHC178" s="36"/>
      <c r="SHD178" s="36"/>
      <c r="SHE178" s="36"/>
      <c r="SHF178" s="36"/>
      <c r="SHG178" s="36"/>
      <c r="SHH178" s="36"/>
      <c r="SHI178" s="36"/>
      <c r="SHJ178" s="36"/>
      <c r="SHK178" s="36"/>
      <c r="SHL178" s="36"/>
      <c r="SHM178" s="36"/>
      <c r="SHN178" s="36"/>
      <c r="SHO178" s="36"/>
      <c r="SHP178" s="36"/>
      <c r="SHQ178" s="36"/>
      <c r="SHR178" s="36"/>
      <c r="SHS178" s="36"/>
      <c r="SHT178" s="36"/>
      <c r="SHU178" s="36"/>
      <c r="SHV178" s="36"/>
      <c r="SHW178" s="36"/>
      <c r="SHX178" s="36"/>
      <c r="SHY178" s="36"/>
      <c r="SHZ178" s="36"/>
      <c r="SIA178" s="36"/>
      <c r="SIB178" s="36"/>
      <c r="SIC178" s="36"/>
      <c r="SID178" s="36"/>
      <c r="SIE178" s="36"/>
      <c r="SIF178" s="36"/>
      <c r="SIG178" s="36"/>
      <c r="SIH178" s="36"/>
      <c r="SII178" s="36"/>
      <c r="SIJ178" s="36"/>
      <c r="SIK178" s="36"/>
      <c r="SIL178" s="36"/>
      <c r="SIM178" s="36"/>
      <c r="SIN178" s="36"/>
      <c r="SIO178" s="36"/>
      <c r="SIP178" s="36"/>
      <c r="SIQ178" s="36"/>
      <c r="SIR178" s="36"/>
      <c r="SIS178" s="36"/>
      <c r="SIT178" s="36"/>
      <c r="SIU178" s="36"/>
      <c r="SIV178" s="36"/>
      <c r="SIW178" s="36"/>
      <c r="SIX178" s="36"/>
      <c r="SIY178" s="36"/>
      <c r="SIZ178" s="36"/>
      <c r="SJA178" s="36"/>
      <c r="SJB178" s="36"/>
      <c r="SJC178" s="36"/>
      <c r="SJD178" s="36"/>
      <c r="SJE178" s="36"/>
      <c r="SJF178" s="36"/>
      <c r="SJG178" s="36"/>
      <c r="SJH178" s="36"/>
      <c r="SJI178" s="36"/>
      <c r="SJJ178" s="36"/>
      <c r="SJK178" s="36"/>
      <c r="SJL178" s="36"/>
      <c r="SJM178" s="36"/>
      <c r="SJN178" s="36"/>
      <c r="SJO178" s="36"/>
      <c r="SJP178" s="36"/>
      <c r="SJQ178" s="36"/>
      <c r="SJR178" s="36"/>
      <c r="SJS178" s="36"/>
      <c r="SJT178" s="36"/>
      <c r="SJU178" s="36"/>
      <c r="SJV178" s="36"/>
      <c r="SJW178" s="36"/>
      <c r="SJX178" s="36"/>
      <c r="SJY178" s="36"/>
      <c r="SJZ178" s="36"/>
      <c r="SKA178" s="36"/>
      <c r="SKB178" s="36"/>
      <c r="SKC178" s="36"/>
      <c r="SKD178" s="36"/>
      <c r="SKE178" s="36"/>
      <c r="SKF178" s="36"/>
      <c r="SKG178" s="36"/>
      <c r="SKH178" s="36"/>
      <c r="SKI178" s="36"/>
      <c r="SKJ178" s="36"/>
      <c r="SKK178" s="36"/>
      <c r="SKL178" s="36"/>
      <c r="SKM178" s="36"/>
      <c r="SKN178" s="36"/>
      <c r="SKO178" s="36"/>
      <c r="SKP178" s="36"/>
      <c r="SKQ178" s="36"/>
      <c r="SKR178" s="36"/>
      <c r="SKS178" s="36"/>
      <c r="SKT178" s="36"/>
      <c r="SKU178" s="36"/>
      <c r="SKV178" s="36"/>
      <c r="SKW178" s="36"/>
      <c r="SKX178" s="36"/>
      <c r="SKY178" s="36"/>
      <c r="SKZ178" s="36"/>
      <c r="SLA178" s="36"/>
      <c r="SLB178" s="36"/>
      <c r="SLC178" s="36"/>
      <c r="SLD178" s="36"/>
      <c r="SLE178" s="36"/>
      <c r="SLF178" s="36"/>
      <c r="SLG178" s="36"/>
      <c r="SLH178" s="36"/>
      <c r="SLI178" s="36"/>
      <c r="SLJ178" s="36"/>
      <c r="SLK178" s="36"/>
      <c r="SLL178" s="36"/>
      <c r="SLM178" s="36"/>
      <c r="SLN178" s="36"/>
      <c r="SLO178" s="36"/>
      <c r="SLP178" s="36"/>
      <c r="SLQ178" s="36"/>
      <c r="SLR178" s="36"/>
      <c r="SLS178" s="36"/>
      <c r="SLT178" s="36"/>
      <c r="SLU178" s="36"/>
      <c r="SLV178" s="36"/>
      <c r="SLW178" s="36"/>
      <c r="SLX178" s="36"/>
      <c r="SLY178" s="36"/>
      <c r="SLZ178" s="36"/>
      <c r="SMA178" s="36"/>
      <c r="SMB178" s="36"/>
      <c r="SMC178" s="36"/>
      <c r="SMD178" s="36"/>
      <c r="SME178" s="36"/>
      <c r="SMF178" s="36"/>
      <c r="SMG178" s="36"/>
      <c r="SMH178" s="36"/>
      <c r="SMI178" s="36"/>
      <c r="SMJ178" s="36"/>
      <c r="SMK178" s="36"/>
      <c r="SML178" s="36"/>
      <c r="SMM178" s="36"/>
      <c r="SMN178" s="36"/>
      <c r="SMO178" s="36"/>
      <c r="SMP178" s="36"/>
      <c r="SMQ178" s="36"/>
      <c r="SMR178" s="36"/>
      <c r="SMS178" s="36"/>
      <c r="SMT178" s="36"/>
      <c r="SMU178" s="36"/>
      <c r="SMV178" s="36"/>
      <c r="SMW178" s="36"/>
      <c r="SMX178" s="36"/>
      <c r="SMY178" s="36"/>
      <c r="SMZ178" s="36"/>
      <c r="SNA178" s="36"/>
      <c r="SNB178" s="36"/>
      <c r="SNC178" s="36"/>
      <c r="SND178" s="36"/>
      <c r="SNE178" s="36"/>
      <c r="SNF178" s="36"/>
      <c r="SNG178" s="36"/>
      <c r="SNH178" s="36"/>
      <c r="SNI178" s="36"/>
      <c r="SNJ178" s="36"/>
      <c r="SNK178" s="36"/>
      <c r="SNL178" s="36"/>
      <c r="SNM178" s="36"/>
      <c r="SNN178" s="36"/>
      <c r="SNO178" s="36"/>
      <c r="SNP178" s="36"/>
      <c r="SNQ178" s="36"/>
      <c r="SNR178" s="36"/>
      <c r="SNS178" s="36"/>
      <c r="SNT178" s="36"/>
      <c r="SNU178" s="36"/>
      <c r="SNV178" s="36"/>
      <c r="SNW178" s="36"/>
      <c r="SNX178" s="36"/>
      <c r="SNY178" s="36"/>
      <c r="SNZ178" s="36"/>
      <c r="SOA178" s="36"/>
      <c r="SOB178" s="36"/>
      <c r="SOC178" s="36"/>
      <c r="SOD178" s="36"/>
      <c r="SOE178" s="36"/>
      <c r="SOF178" s="36"/>
      <c r="SOG178" s="36"/>
      <c r="SOH178" s="36"/>
      <c r="SOI178" s="36"/>
      <c r="SOJ178" s="36"/>
      <c r="SOK178" s="36"/>
      <c r="SOL178" s="36"/>
      <c r="SOM178" s="36"/>
      <c r="SON178" s="36"/>
      <c r="SOO178" s="36"/>
      <c r="SOP178" s="36"/>
      <c r="SOQ178" s="36"/>
      <c r="SOR178" s="36"/>
      <c r="SOS178" s="36"/>
      <c r="SOT178" s="36"/>
      <c r="SOU178" s="36"/>
      <c r="SOV178" s="36"/>
      <c r="SOW178" s="36"/>
      <c r="SOX178" s="36"/>
      <c r="SOY178" s="36"/>
      <c r="SOZ178" s="36"/>
      <c r="SPA178" s="36"/>
      <c r="SPB178" s="36"/>
      <c r="SPC178" s="36"/>
      <c r="SPD178" s="36"/>
      <c r="SPE178" s="36"/>
      <c r="SPF178" s="36"/>
      <c r="SPG178" s="36"/>
      <c r="SPH178" s="36"/>
      <c r="SPI178" s="36"/>
      <c r="SPJ178" s="36"/>
      <c r="SPK178" s="36"/>
      <c r="SPL178" s="36"/>
      <c r="SPM178" s="36"/>
      <c r="SPN178" s="36"/>
      <c r="SPO178" s="36"/>
      <c r="SPP178" s="36"/>
      <c r="SPQ178" s="36"/>
      <c r="SPR178" s="36"/>
      <c r="SPS178" s="36"/>
      <c r="SPT178" s="36"/>
      <c r="SPU178" s="36"/>
      <c r="SPV178" s="36"/>
      <c r="SPW178" s="36"/>
      <c r="SPX178" s="36"/>
      <c r="SPY178" s="36"/>
      <c r="SPZ178" s="36"/>
      <c r="SQA178" s="36"/>
      <c r="SQB178" s="36"/>
      <c r="SQC178" s="36"/>
      <c r="SQD178" s="36"/>
      <c r="SQE178" s="36"/>
      <c r="SQF178" s="36"/>
      <c r="SQG178" s="36"/>
      <c r="SQH178" s="36"/>
      <c r="SQI178" s="36"/>
      <c r="SQJ178" s="36"/>
      <c r="SQK178" s="36"/>
      <c r="SQL178" s="36"/>
      <c r="SQM178" s="36"/>
      <c r="SQN178" s="36"/>
      <c r="SQO178" s="36"/>
      <c r="SQP178" s="36"/>
      <c r="SQQ178" s="36"/>
      <c r="SQR178" s="36"/>
      <c r="SQS178" s="36"/>
      <c r="SQT178" s="36"/>
      <c r="SQU178" s="36"/>
      <c r="SQV178" s="36"/>
      <c r="SQW178" s="36"/>
      <c r="SQX178" s="36"/>
      <c r="SQY178" s="36"/>
      <c r="SQZ178" s="36"/>
      <c r="SRA178" s="36"/>
      <c r="SRB178" s="36"/>
      <c r="SRC178" s="36"/>
      <c r="SRD178" s="36"/>
      <c r="SRE178" s="36"/>
      <c r="SRF178" s="36"/>
      <c r="SRG178" s="36"/>
      <c r="SRH178" s="36"/>
      <c r="SRI178" s="36"/>
      <c r="SRJ178" s="36"/>
      <c r="SRK178" s="36"/>
      <c r="SRL178" s="36"/>
      <c r="SRM178" s="36"/>
      <c r="SRN178" s="36"/>
      <c r="SRO178" s="36"/>
      <c r="SRP178" s="36"/>
      <c r="SRQ178" s="36"/>
      <c r="SRR178" s="36"/>
      <c r="SRS178" s="36"/>
      <c r="SRT178" s="36"/>
      <c r="SRU178" s="36"/>
      <c r="SRV178" s="36"/>
      <c r="SRW178" s="36"/>
      <c r="SRX178" s="36"/>
      <c r="SRY178" s="36"/>
      <c r="SRZ178" s="36"/>
      <c r="SSA178" s="36"/>
      <c r="SSB178" s="36"/>
      <c r="SSC178" s="36"/>
      <c r="SSD178" s="36"/>
      <c r="SSE178" s="36"/>
      <c r="SSF178" s="36"/>
      <c r="SSG178" s="36"/>
      <c r="SSH178" s="36"/>
      <c r="SSI178" s="36"/>
      <c r="SSJ178" s="36"/>
      <c r="SSK178" s="36"/>
      <c r="SSL178" s="36"/>
      <c r="SSM178" s="36"/>
      <c r="SSN178" s="36"/>
      <c r="SSO178" s="36"/>
      <c r="SSP178" s="36"/>
      <c r="SSQ178" s="36"/>
      <c r="SSR178" s="36"/>
      <c r="SSS178" s="36"/>
      <c r="SST178" s="36"/>
      <c r="SSU178" s="36"/>
      <c r="SSV178" s="36"/>
      <c r="SSW178" s="36"/>
      <c r="SSX178" s="36"/>
      <c r="SSY178" s="36"/>
      <c r="SSZ178" s="36"/>
      <c r="STA178" s="36"/>
      <c r="STB178" s="36"/>
      <c r="STC178" s="36"/>
      <c r="STD178" s="36"/>
      <c r="STE178" s="36"/>
      <c r="STF178" s="36"/>
      <c r="STG178" s="36"/>
      <c r="STH178" s="36"/>
      <c r="STI178" s="36"/>
      <c r="STJ178" s="36"/>
      <c r="STK178" s="36"/>
      <c r="STL178" s="36"/>
      <c r="STM178" s="36"/>
      <c r="STN178" s="36"/>
      <c r="STO178" s="36"/>
      <c r="STP178" s="36"/>
      <c r="STQ178" s="36"/>
      <c r="STR178" s="36"/>
      <c r="STS178" s="36"/>
      <c r="STT178" s="36"/>
      <c r="STU178" s="36"/>
      <c r="STV178" s="36"/>
      <c r="STW178" s="36"/>
      <c r="STX178" s="36"/>
      <c r="STY178" s="36"/>
      <c r="STZ178" s="36"/>
      <c r="SUA178" s="36"/>
      <c r="SUB178" s="36"/>
      <c r="SUC178" s="36"/>
      <c r="SUD178" s="36"/>
      <c r="SUE178" s="36"/>
      <c r="SUF178" s="36"/>
      <c r="SUG178" s="36"/>
      <c r="SUH178" s="36"/>
      <c r="SUI178" s="36"/>
      <c r="SUJ178" s="36"/>
      <c r="SUK178" s="36"/>
      <c r="SUL178" s="36"/>
      <c r="SUM178" s="36"/>
      <c r="SUN178" s="36"/>
      <c r="SUO178" s="36"/>
      <c r="SUP178" s="36"/>
      <c r="SUQ178" s="36"/>
      <c r="SUR178" s="36"/>
      <c r="SUS178" s="36"/>
      <c r="SUT178" s="36"/>
      <c r="SUU178" s="36"/>
      <c r="SUV178" s="36"/>
      <c r="SUW178" s="36"/>
      <c r="SUX178" s="36"/>
      <c r="SUY178" s="36"/>
      <c r="SUZ178" s="36"/>
      <c r="SVA178" s="36"/>
      <c r="SVB178" s="36"/>
      <c r="SVC178" s="36"/>
      <c r="SVD178" s="36"/>
      <c r="SVE178" s="36"/>
      <c r="SVF178" s="36"/>
      <c r="SVG178" s="36"/>
      <c r="SVH178" s="36"/>
      <c r="SVI178" s="36"/>
      <c r="SVJ178" s="36"/>
      <c r="SVK178" s="36"/>
      <c r="SVL178" s="36"/>
      <c r="SVM178" s="36"/>
      <c r="SVN178" s="36"/>
      <c r="SVO178" s="36"/>
      <c r="SVP178" s="36"/>
      <c r="SVQ178" s="36"/>
      <c r="SVR178" s="36"/>
      <c r="SVS178" s="36"/>
      <c r="SVT178" s="36"/>
      <c r="SVU178" s="36"/>
      <c r="SVV178" s="36"/>
      <c r="SVW178" s="36"/>
      <c r="SVX178" s="36"/>
      <c r="SVY178" s="36"/>
      <c r="SVZ178" s="36"/>
      <c r="SWA178" s="36"/>
      <c r="SWB178" s="36"/>
      <c r="SWC178" s="36"/>
      <c r="SWD178" s="36"/>
      <c r="SWE178" s="36"/>
      <c r="SWF178" s="36"/>
      <c r="SWG178" s="36"/>
      <c r="SWH178" s="36"/>
      <c r="SWI178" s="36"/>
      <c r="SWJ178" s="36"/>
      <c r="SWK178" s="36"/>
      <c r="SWL178" s="36"/>
      <c r="SWM178" s="36"/>
      <c r="SWN178" s="36"/>
      <c r="SWO178" s="36"/>
      <c r="SWP178" s="36"/>
      <c r="SWQ178" s="36"/>
      <c r="SWR178" s="36"/>
      <c r="SWS178" s="36"/>
      <c r="SWT178" s="36"/>
      <c r="SWU178" s="36"/>
      <c r="SWV178" s="36"/>
      <c r="SWW178" s="36"/>
      <c r="SWX178" s="36"/>
      <c r="SWY178" s="36"/>
      <c r="SWZ178" s="36"/>
      <c r="SXA178" s="36"/>
      <c r="SXB178" s="36"/>
      <c r="SXC178" s="36"/>
      <c r="SXD178" s="36"/>
      <c r="SXE178" s="36"/>
      <c r="SXF178" s="36"/>
      <c r="SXG178" s="36"/>
      <c r="SXH178" s="36"/>
      <c r="SXI178" s="36"/>
      <c r="SXJ178" s="36"/>
      <c r="SXK178" s="36"/>
      <c r="SXL178" s="36"/>
      <c r="SXM178" s="36"/>
      <c r="SXN178" s="36"/>
      <c r="SXO178" s="36"/>
      <c r="SXP178" s="36"/>
      <c r="SXQ178" s="36"/>
      <c r="SXR178" s="36"/>
      <c r="SXS178" s="36"/>
      <c r="SXT178" s="36"/>
      <c r="SXU178" s="36"/>
      <c r="SXV178" s="36"/>
      <c r="SXW178" s="36"/>
      <c r="SXX178" s="36"/>
      <c r="SXY178" s="36"/>
      <c r="SXZ178" s="36"/>
      <c r="SYA178" s="36"/>
      <c r="SYB178" s="36"/>
      <c r="SYC178" s="36"/>
      <c r="SYD178" s="36"/>
      <c r="SYE178" s="36"/>
      <c r="SYF178" s="36"/>
      <c r="SYG178" s="36"/>
      <c r="SYH178" s="36"/>
      <c r="SYI178" s="36"/>
      <c r="SYJ178" s="36"/>
      <c r="SYK178" s="36"/>
      <c r="SYL178" s="36"/>
      <c r="SYM178" s="36"/>
      <c r="SYN178" s="36"/>
      <c r="SYO178" s="36"/>
      <c r="SYP178" s="36"/>
      <c r="SYQ178" s="36"/>
      <c r="SYR178" s="36"/>
      <c r="SYS178" s="36"/>
      <c r="SYT178" s="36"/>
      <c r="SYU178" s="36"/>
      <c r="SYV178" s="36"/>
      <c r="SYW178" s="36"/>
      <c r="SYX178" s="36"/>
      <c r="SYY178" s="36"/>
      <c r="SYZ178" s="36"/>
      <c r="SZA178" s="36"/>
      <c r="SZB178" s="36"/>
      <c r="SZC178" s="36"/>
      <c r="SZD178" s="36"/>
      <c r="SZE178" s="36"/>
      <c r="SZF178" s="36"/>
      <c r="SZG178" s="36"/>
      <c r="SZH178" s="36"/>
      <c r="SZI178" s="36"/>
      <c r="SZJ178" s="36"/>
      <c r="SZK178" s="36"/>
      <c r="SZL178" s="36"/>
      <c r="SZM178" s="36"/>
      <c r="SZN178" s="36"/>
      <c r="SZO178" s="36"/>
      <c r="SZP178" s="36"/>
      <c r="SZQ178" s="36"/>
      <c r="SZR178" s="36"/>
      <c r="SZS178" s="36"/>
      <c r="SZT178" s="36"/>
      <c r="SZU178" s="36"/>
      <c r="SZV178" s="36"/>
      <c r="SZW178" s="36"/>
      <c r="SZX178" s="36"/>
      <c r="SZY178" s="36"/>
      <c r="SZZ178" s="36"/>
      <c r="TAA178" s="36"/>
      <c r="TAB178" s="36"/>
      <c r="TAC178" s="36"/>
      <c r="TAD178" s="36"/>
      <c r="TAE178" s="36"/>
      <c r="TAF178" s="36"/>
      <c r="TAG178" s="36"/>
      <c r="TAH178" s="36"/>
      <c r="TAI178" s="36"/>
      <c r="TAJ178" s="36"/>
      <c r="TAK178" s="36"/>
      <c r="TAL178" s="36"/>
      <c r="TAM178" s="36"/>
      <c r="TAN178" s="36"/>
      <c r="TAO178" s="36"/>
      <c r="TAP178" s="36"/>
      <c r="TAQ178" s="36"/>
      <c r="TAR178" s="36"/>
      <c r="TAS178" s="36"/>
      <c r="TAT178" s="36"/>
      <c r="TAU178" s="36"/>
      <c r="TAV178" s="36"/>
      <c r="TAW178" s="36"/>
      <c r="TAX178" s="36"/>
      <c r="TAY178" s="36"/>
      <c r="TAZ178" s="36"/>
      <c r="TBA178" s="36"/>
      <c r="TBB178" s="36"/>
      <c r="TBC178" s="36"/>
      <c r="TBD178" s="36"/>
      <c r="TBE178" s="36"/>
      <c r="TBF178" s="36"/>
      <c r="TBG178" s="36"/>
      <c r="TBH178" s="36"/>
      <c r="TBI178" s="36"/>
      <c r="TBJ178" s="36"/>
      <c r="TBK178" s="36"/>
      <c r="TBL178" s="36"/>
      <c r="TBM178" s="36"/>
      <c r="TBN178" s="36"/>
      <c r="TBO178" s="36"/>
      <c r="TBP178" s="36"/>
      <c r="TBQ178" s="36"/>
      <c r="TBR178" s="36"/>
      <c r="TBS178" s="36"/>
      <c r="TBT178" s="36"/>
      <c r="TBU178" s="36"/>
      <c r="TBV178" s="36"/>
      <c r="TBW178" s="36"/>
      <c r="TBX178" s="36"/>
      <c r="TBY178" s="36"/>
      <c r="TBZ178" s="36"/>
      <c r="TCA178" s="36"/>
      <c r="TCB178" s="36"/>
      <c r="TCC178" s="36"/>
      <c r="TCD178" s="36"/>
      <c r="TCE178" s="36"/>
      <c r="TCF178" s="36"/>
      <c r="TCG178" s="36"/>
      <c r="TCH178" s="36"/>
      <c r="TCI178" s="36"/>
      <c r="TCJ178" s="36"/>
      <c r="TCK178" s="36"/>
      <c r="TCL178" s="36"/>
      <c r="TCM178" s="36"/>
      <c r="TCN178" s="36"/>
      <c r="TCO178" s="36"/>
      <c r="TCP178" s="36"/>
      <c r="TCQ178" s="36"/>
      <c r="TCR178" s="36"/>
      <c r="TCS178" s="36"/>
      <c r="TCT178" s="36"/>
      <c r="TCU178" s="36"/>
      <c r="TCV178" s="36"/>
      <c r="TCW178" s="36"/>
      <c r="TCX178" s="36"/>
      <c r="TCY178" s="36"/>
      <c r="TCZ178" s="36"/>
      <c r="TDA178" s="36"/>
      <c r="TDB178" s="36"/>
      <c r="TDC178" s="36"/>
      <c r="TDD178" s="36"/>
      <c r="TDE178" s="36"/>
      <c r="TDF178" s="36"/>
      <c r="TDG178" s="36"/>
      <c r="TDH178" s="36"/>
      <c r="TDI178" s="36"/>
      <c r="TDJ178" s="36"/>
      <c r="TDK178" s="36"/>
      <c r="TDL178" s="36"/>
      <c r="TDM178" s="36"/>
      <c r="TDN178" s="36"/>
      <c r="TDO178" s="36"/>
      <c r="TDP178" s="36"/>
      <c r="TDQ178" s="36"/>
      <c r="TDR178" s="36"/>
      <c r="TDS178" s="36"/>
      <c r="TDT178" s="36"/>
      <c r="TDU178" s="36"/>
      <c r="TDV178" s="36"/>
      <c r="TDW178" s="36"/>
      <c r="TDX178" s="36"/>
      <c r="TDY178" s="36"/>
      <c r="TDZ178" s="36"/>
      <c r="TEA178" s="36"/>
      <c r="TEB178" s="36"/>
      <c r="TEC178" s="36"/>
      <c r="TED178" s="36"/>
      <c r="TEE178" s="36"/>
      <c r="TEF178" s="36"/>
      <c r="TEG178" s="36"/>
      <c r="TEH178" s="36"/>
      <c r="TEI178" s="36"/>
      <c r="TEJ178" s="36"/>
      <c r="TEK178" s="36"/>
      <c r="TEL178" s="36"/>
      <c r="TEM178" s="36"/>
      <c r="TEN178" s="36"/>
      <c r="TEO178" s="36"/>
      <c r="TEP178" s="36"/>
      <c r="TEQ178" s="36"/>
      <c r="TER178" s="36"/>
      <c r="TES178" s="36"/>
      <c r="TET178" s="36"/>
      <c r="TEU178" s="36"/>
      <c r="TEV178" s="36"/>
      <c r="TEW178" s="36"/>
      <c r="TEX178" s="36"/>
      <c r="TEY178" s="36"/>
      <c r="TEZ178" s="36"/>
      <c r="TFA178" s="36"/>
      <c r="TFB178" s="36"/>
      <c r="TFC178" s="36"/>
      <c r="TFD178" s="36"/>
      <c r="TFE178" s="36"/>
      <c r="TFF178" s="36"/>
      <c r="TFG178" s="36"/>
      <c r="TFH178" s="36"/>
      <c r="TFI178" s="36"/>
      <c r="TFJ178" s="36"/>
      <c r="TFK178" s="36"/>
      <c r="TFL178" s="36"/>
      <c r="TFM178" s="36"/>
      <c r="TFN178" s="36"/>
      <c r="TFO178" s="36"/>
      <c r="TFP178" s="36"/>
      <c r="TFQ178" s="36"/>
      <c r="TFR178" s="36"/>
      <c r="TFS178" s="36"/>
      <c r="TFT178" s="36"/>
      <c r="TFU178" s="36"/>
      <c r="TFV178" s="36"/>
      <c r="TFW178" s="36"/>
      <c r="TFX178" s="36"/>
      <c r="TFY178" s="36"/>
      <c r="TFZ178" s="36"/>
      <c r="TGA178" s="36"/>
      <c r="TGB178" s="36"/>
      <c r="TGC178" s="36"/>
      <c r="TGD178" s="36"/>
      <c r="TGE178" s="36"/>
      <c r="TGF178" s="36"/>
      <c r="TGG178" s="36"/>
      <c r="TGH178" s="36"/>
      <c r="TGI178" s="36"/>
      <c r="TGJ178" s="36"/>
      <c r="TGK178" s="36"/>
      <c r="TGL178" s="36"/>
      <c r="TGM178" s="36"/>
      <c r="TGN178" s="36"/>
      <c r="TGO178" s="36"/>
      <c r="TGP178" s="36"/>
      <c r="TGQ178" s="36"/>
      <c r="TGR178" s="36"/>
      <c r="TGS178" s="36"/>
      <c r="TGT178" s="36"/>
      <c r="TGU178" s="36"/>
      <c r="TGV178" s="36"/>
      <c r="TGW178" s="36"/>
      <c r="TGX178" s="36"/>
      <c r="TGY178" s="36"/>
      <c r="TGZ178" s="36"/>
      <c r="THA178" s="36"/>
      <c r="THB178" s="36"/>
      <c r="THC178" s="36"/>
      <c r="THD178" s="36"/>
      <c r="THE178" s="36"/>
      <c r="THF178" s="36"/>
      <c r="THG178" s="36"/>
      <c r="THH178" s="36"/>
      <c r="THI178" s="36"/>
      <c r="THJ178" s="36"/>
      <c r="THK178" s="36"/>
      <c r="THL178" s="36"/>
      <c r="THM178" s="36"/>
      <c r="THN178" s="36"/>
      <c r="THO178" s="36"/>
      <c r="THP178" s="36"/>
      <c r="THQ178" s="36"/>
      <c r="THR178" s="36"/>
      <c r="THS178" s="36"/>
      <c r="THT178" s="36"/>
      <c r="THU178" s="36"/>
      <c r="THV178" s="36"/>
      <c r="THW178" s="36"/>
      <c r="THX178" s="36"/>
      <c r="THY178" s="36"/>
      <c r="THZ178" s="36"/>
      <c r="TIA178" s="36"/>
      <c r="TIB178" s="36"/>
      <c r="TIC178" s="36"/>
      <c r="TID178" s="36"/>
      <c r="TIE178" s="36"/>
      <c r="TIF178" s="36"/>
      <c r="TIG178" s="36"/>
      <c r="TIH178" s="36"/>
      <c r="TII178" s="36"/>
      <c r="TIJ178" s="36"/>
      <c r="TIK178" s="36"/>
      <c r="TIL178" s="36"/>
      <c r="TIM178" s="36"/>
      <c r="TIN178" s="36"/>
      <c r="TIO178" s="36"/>
      <c r="TIP178" s="36"/>
      <c r="TIQ178" s="36"/>
      <c r="TIR178" s="36"/>
      <c r="TIS178" s="36"/>
      <c r="TIT178" s="36"/>
      <c r="TIU178" s="36"/>
      <c r="TIV178" s="36"/>
      <c r="TIW178" s="36"/>
      <c r="TIX178" s="36"/>
      <c r="TIY178" s="36"/>
      <c r="TIZ178" s="36"/>
      <c r="TJA178" s="36"/>
      <c r="TJB178" s="36"/>
      <c r="TJC178" s="36"/>
      <c r="TJD178" s="36"/>
      <c r="TJE178" s="36"/>
      <c r="TJF178" s="36"/>
      <c r="TJG178" s="36"/>
      <c r="TJH178" s="36"/>
      <c r="TJI178" s="36"/>
      <c r="TJJ178" s="36"/>
      <c r="TJK178" s="36"/>
      <c r="TJL178" s="36"/>
      <c r="TJM178" s="36"/>
      <c r="TJN178" s="36"/>
      <c r="TJO178" s="36"/>
      <c r="TJP178" s="36"/>
      <c r="TJQ178" s="36"/>
      <c r="TJR178" s="36"/>
      <c r="TJS178" s="36"/>
      <c r="TJT178" s="36"/>
      <c r="TJU178" s="36"/>
      <c r="TJV178" s="36"/>
      <c r="TJW178" s="36"/>
      <c r="TJX178" s="36"/>
      <c r="TJY178" s="36"/>
      <c r="TJZ178" s="36"/>
      <c r="TKA178" s="36"/>
      <c r="TKB178" s="36"/>
      <c r="TKC178" s="36"/>
      <c r="TKD178" s="36"/>
      <c r="TKE178" s="36"/>
      <c r="TKF178" s="36"/>
      <c r="TKG178" s="36"/>
      <c r="TKH178" s="36"/>
      <c r="TKI178" s="36"/>
      <c r="TKJ178" s="36"/>
      <c r="TKK178" s="36"/>
      <c r="TKL178" s="36"/>
      <c r="TKM178" s="36"/>
      <c r="TKN178" s="36"/>
      <c r="TKO178" s="36"/>
      <c r="TKP178" s="36"/>
      <c r="TKQ178" s="36"/>
      <c r="TKR178" s="36"/>
      <c r="TKS178" s="36"/>
      <c r="TKT178" s="36"/>
      <c r="TKU178" s="36"/>
      <c r="TKV178" s="36"/>
      <c r="TKW178" s="36"/>
      <c r="TKX178" s="36"/>
      <c r="TKY178" s="36"/>
      <c r="TKZ178" s="36"/>
      <c r="TLA178" s="36"/>
      <c r="TLB178" s="36"/>
      <c r="TLC178" s="36"/>
      <c r="TLD178" s="36"/>
      <c r="TLE178" s="36"/>
      <c r="TLF178" s="36"/>
      <c r="TLG178" s="36"/>
      <c r="TLH178" s="36"/>
      <c r="TLI178" s="36"/>
      <c r="TLJ178" s="36"/>
      <c r="TLK178" s="36"/>
      <c r="TLL178" s="36"/>
      <c r="TLM178" s="36"/>
      <c r="TLN178" s="36"/>
      <c r="TLO178" s="36"/>
      <c r="TLP178" s="36"/>
      <c r="TLQ178" s="36"/>
      <c r="TLR178" s="36"/>
      <c r="TLS178" s="36"/>
      <c r="TLT178" s="36"/>
      <c r="TLU178" s="36"/>
      <c r="TLV178" s="36"/>
      <c r="TLW178" s="36"/>
      <c r="TLX178" s="36"/>
      <c r="TLY178" s="36"/>
      <c r="TLZ178" s="36"/>
      <c r="TMA178" s="36"/>
      <c r="TMB178" s="36"/>
      <c r="TMC178" s="36"/>
      <c r="TMD178" s="36"/>
      <c r="TME178" s="36"/>
      <c r="TMF178" s="36"/>
      <c r="TMG178" s="36"/>
      <c r="TMH178" s="36"/>
      <c r="TMI178" s="36"/>
      <c r="TMJ178" s="36"/>
      <c r="TMK178" s="36"/>
      <c r="TML178" s="36"/>
      <c r="TMM178" s="36"/>
      <c r="TMN178" s="36"/>
      <c r="TMO178" s="36"/>
      <c r="TMP178" s="36"/>
      <c r="TMQ178" s="36"/>
      <c r="TMR178" s="36"/>
      <c r="TMS178" s="36"/>
      <c r="TMT178" s="36"/>
      <c r="TMU178" s="36"/>
      <c r="TMV178" s="36"/>
      <c r="TMW178" s="36"/>
      <c r="TMX178" s="36"/>
      <c r="TMY178" s="36"/>
      <c r="TMZ178" s="36"/>
      <c r="TNA178" s="36"/>
      <c r="TNB178" s="36"/>
      <c r="TNC178" s="36"/>
      <c r="TND178" s="36"/>
      <c r="TNE178" s="36"/>
      <c r="TNF178" s="36"/>
      <c r="TNG178" s="36"/>
      <c r="TNH178" s="36"/>
      <c r="TNI178" s="36"/>
      <c r="TNJ178" s="36"/>
      <c r="TNK178" s="36"/>
      <c r="TNL178" s="36"/>
      <c r="TNM178" s="36"/>
      <c r="TNN178" s="36"/>
      <c r="TNO178" s="36"/>
      <c r="TNP178" s="36"/>
      <c r="TNQ178" s="36"/>
      <c r="TNR178" s="36"/>
      <c r="TNS178" s="36"/>
      <c r="TNT178" s="36"/>
      <c r="TNU178" s="36"/>
      <c r="TNV178" s="36"/>
      <c r="TNW178" s="36"/>
      <c r="TNX178" s="36"/>
      <c r="TNY178" s="36"/>
      <c r="TNZ178" s="36"/>
      <c r="TOA178" s="36"/>
      <c r="TOB178" s="36"/>
      <c r="TOC178" s="36"/>
      <c r="TOD178" s="36"/>
      <c r="TOE178" s="36"/>
      <c r="TOF178" s="36"/>
      <c r="TOG178" s="36"/>
      <c r="TOH178" s="36"/>
      <c r="TOI178" s="36"/>
      <c r="TOJ178" s="36"/>
      <c r="TOK178" s="36"/>
      <c r="TOL178" s="36"/>
      <c r="TOM178" s="36"/>
      <c r="TON178" s="36"/>
      <c r="TOO178" s="36"/>
      <c r="TOP178" s="36"/>
      <c r="TOQ178" s="36"/>
      <c r="TOR178" s="36"/>
      <c r="TOS178" s="36"/>
      <c r="TOT178" s="36"/>
      <c r="TOU178" s="36"/>
      <c r="TOV178" s="36"/>
      <c r="TOW178" s="36"/>
      <c r="TOX178" s="36"/>
      <c r="TOY178" s="36"/>
      <c r="TOZ178" s="36"/>
      <c r="TPA178" s="36"/>
      <c r="TPB178" s="36"/>
      <c r="TPC178" s="36"/>
      <c r="TPD178" s="36"/>
      <c r="TPE178" s="36"/>
      <c r="TPF178" s="36"/>
      <c r="TPG178" s="36"/>
      <c r="TPH178" s="36"/>
      <c r="TPI178" s="36"/>
      <c r="TPJ178" s="36"/>
      <c r="TPK178" s="36"/>
      <c r="TPL178" s="36"/>
      <c r="TPM178" s="36"/>
      <c r="TPN178" s="36"/>
      <c r="TPO178" s="36"/>
      <c r="TPP178" s="36"/>
      <c r="TPQ178" s="36"/>
      <c r="TPR178" s="36"/>
      <c r="TPS178" s="36"/>
      <c r="TPT178" s="36"/>
      <c r="TPU178" s="36"/>
      <c r="TPV178" s="36"/>
      <c r="TPW178" s="36"/>
      <c r="TPX178" s="36"/>
      <c r="TPY178" s="36"/>
      <c r="TPZ178" s="36"/>
      <c r="TQA178" s="36"/>
      <c r="TQB178" s="36"/>
      <c r="TQC178" s="36"/>
      <c r="TQD178" s="36"/>
      <c r="TQE178" s="36"/>
      <c r="TQF178" s="36"/>
      <c r="TQG178" s="36"/>
      <c r="TQH178" s="36"/>
      <c r="TQI178" s="36"/>
      <c r="TQJ178" s="36"/>
      <c r="TQK178" s="36"/>
      <c r="TQL178" s="36"/>
      <c r="TQM178" s="36"/>
      <c r="TQN178" s="36"/>
      <c r="TQO178" s="36"/>
      <c r="TQP178" s="36"/>
      <c r="TQQ178" s="36"/>
      <c r="TQR178" s="36"/>
      <c r="TQS178" s="36"/>
      <c r="TQT178" s="36"/>
      <c r="TQU178" s="36"/>
      <c r="TQV178" s="36"/>
      <c r="TQW178" s="36"/>
      <c r="TQX178" s="36"/>
      <c r="TQY178" s="36"/>
      <c r="TQZ178" s="36"/>
      <c r="TRA178" s="36"/>
      <c r="TRB178" s="36"/>
      <c r="TRC178" s="36"/>
      <c r="TRD178" s="36"/>
      <c r="TRE178" s="36"/>
      <c r="TRF178" s="36"/>
      <c r="TRG178" s="36"/>
      <c r="TRH178" s="36"/>
      <c r="TRI178" s="36"/>
      <c r="TRJ178" s="36"/>
      <c r="TRK178" s="36"/>
      <c r="TRL178" s="36"/>
      <c r="TRM178" s="36"/>
      <c r="TRN178" s="36"/>
      <c r="TRO178" s="36"/>
      <c r="TRP178" s="36"/>
      <c r="TRQ178" s="36"/>
      <c r="TRR178" s="36"/>
      <c r="TRS178" s="36"/>
      <c r="TRT178" s="36"/>
      <c r="TRU178" s="36"/>
      <c r="TRV178" s="36"/>
      <c r="TRW178" s="36"/>
      <c r="TRX178" s="36"/>
      <c r="TRY178" s="36"/>
      <c r="TRZ178" s="36"/>
      <c r="TSA178" s="36"/>
      <c r="TSB178" s="36"/>
      <c r="TSC178" s="36"/>
      <c r="TSD178" s="36"/>
      <c r="TSE178" s="36"/>
      <c r="TSF178" s="36"/>
      <c r="TSG178" s="36"/>
      <c r="TSH178" s="36"/>
      <c r="TSI178" s="36"/>
      <c r="TSJ178" s="36"/>
      <c r="TSK178" s="36"/>
      <c r="TSL178" s="36"/>
      <c r="TSM178" s="36"/>
      <c r="TSN178" s="36"/>
      <c r="TSO178" s="36"/>
      <c r="TSP178" s="36"/>
      <c r="TSQ178" s="36"/>
      <c r="TSR178" s="36"/>
      <c r="TSS178" s="36"/>
      <c r="TST178" s="36"/>
      <c r="TSU178" s="36"/>
      <c r="TSV178" s="36"/>
      <c r="TSW178" s="36"/>
      <c r="TSX178" s="36"/>
      <c r="TSY178" s="36"/>
      <c r="TSZ178" s="36"/>
      <c r="TTA178" s="36"/>
      <c r="TTB178" s="36"/>
      <c r="TTC178" s="36"/>
      <c r="TTD178" s="36"/>
      <c r="TTE178" s="36"/>
      <c r="TTF178" s="36"/>
      <c r="TTG178" s="36"/>
      <c r="TTH178" s="36"/>
      <c r="TTI178" s="36"/>
      <c r="TTJ178" s="36"/>
      <c r="TTK178" s="36"/>
      <c r="TTL178" s="36"/>
      <c r="TTM178" s="36"/>
      <c r="TTN178" s="36"/>
      <c r="TTO178" s="36"/>
      <c r="TTP178" s="36"/>
      <c r="TTQ178" s="36"/>
      <c r="TTR178" s="36"/>
      <c r="TTS178" s="36"/>
      <c r="TTT178" s="36"/>
      <c r="TTU178" s="36"/>
      <c r="TTV178" s="36"/>
      <c r="TTW178" s="36"/>
      <c r="TTX178" s="36"/>
      <c r="TTY178" s="36"/>
      <c r="TTZ178" s="36"/>
      <c r="TUA178" s="36"/>
      <c r="TUB178" s="36"/>
      <c r="TUC178" s="36"/>
      <c r="TUD178" s="36"/>
      <c r="TUE178" s="36"/>
      <c r="TUF178" s="36"/>
      <c r="TUG178" s="36"/>
      <c r="TUH178" s="36"/>
      <c r="TUI178" s="36"/>
      <c r="TUJ178" s="36"/>
      <c r="TUK178" s="36"/>
      <c r="TUL178" s="36"/>
      <c r="TUM178" s="36"/>
      <c r="TUN178" s="36"/>
      <c r="TUO178" s="36"/>
      <c r="TUP178" s="36"/>
      <c r="TUQ178" s="36"/>
      <c r="TUR178" s="36"/>
      <c r="TUS178" s="36"/>
      <c r="TUT178" s="36"/>
      <c r="TUU178" s="36"/>
      <c r="TUV178" s="36"/>
      <c r="TUW178" s="36"/>
      <c r="TUX178" s="36"/>
      <c r="TUY178" s="36"/>
      <c r="TUZ178" s="36"/>
      <c r="TVA178" s="36"/>
      <c r="TVB178" s="36"/>
      <c r="TVC178" s="36"/>
      <c r="TVD178" s="36"/>
      <c r="TVE178" s="36"/>
      <c r="TVF178" s="36"/>
      <c r="TVG178" s="36"/>
      <c r="TVH178" s="36"/>
      <c r="TVI178" s="36"/>
      <c r="TVJ178" s="36"/>
      <c r="TVK178" s="36"/>
      <c r="TVL178" s="36"/>
      <c r="TVM178" s="36"/>
      <c r="TVN178" s="36"/>
      <c r="TVO178" s="36"/>
      <c r="TVP178" s="36"/>
      <c r="TVQ178" s="36"/>
      <c r="TVR178" s="36"/>
      <c r="TVS178" s="36"/>
      <c r="TVT178" s="36"/>
      <c r="TVU178" s="36"/>
      <c r="TVV178" s="36"/>
      <c r="TVW178" s="36"/>
      <c r="TVX178" s="36"/>
      <c r="TVY178" s="36"/>
      <c r="TVZ178" s="36"/>
      <c r="TWA178" s="36"/>
      <c r="TWB178" s="36"/>
      <c r="TWC178" s="36"/>
      <c r="TWD178" s="36"/>
      <c r="TWE178" s="36"/>
      <c r="TWF178" s="36"/>
      <c r="TWG178" s="36"/>
      <c r="TWH178" s="36"/>
      <c r="TWI178" s="36"/>
      <c r="TWJ178" s="36"/>
      <c r="TWK178" s="36"/>
      <c r="TWL178" s="36"/>
      <c r="TWM178" s="36"/>
      <c r="TWN178" s="36"/>
      <c r="TWO178" s="36"/>
      <c r="TWP178" s="36"/>
      <c r="TWQ178" s="36"/>
      <c r="TWR178" s="36"/>
      <c r="TWS178" s="36"/>
      <c r="TWT178" s="36"/>
      <c r="TWU178" s="36"/>
      <c r="TWV178" s="36"/>
      <c r="TWW178" s="36"/>
      <c r="TWX178" s="36"/>
      <c r="TWY178" s="36"/>
      <c r="TWZ178" s="36"/>
      <c r="TXA178" s="36"/>
      <c r="TXB178" s="36"/>
      <c r="TXC178" s="36"/>
      <c r="TXD178" s="36"/>
      <c r="TXE178" s="36"/>
      <c r="TXF178" s="36"/>
      <c r="TXG178" s="36"/>
      <c r="TXH178" s="36"/>
      <c r="TXI178" s="36"/>
      <c r="TXJ178" s="36"/>
      <c r="TXK178" s="36"/>
      <c r="TXL178" s="36"/>
      <c r="TXM178" s="36"/>
      <c r="TXN178" s="36"/>
      <c r="TXO178" s="36"/>
      <c r="TXP178" s="36"/>
      <c r="TXQ178" s="36"/>
      <c r="TXR178" s="36"/>
      <c r="TXS178" s="36"/>
      <c r="TXT178" s="36"/>
      <c r="TXU178" s="36"/>
      <c r="TXV178" s="36"/>
      <c r="TXW178" s="36"/>
      <c r="TXX178" s="36"/>
      <c r="TXY178" s="36"/>
      <c r="TXZ178" s="36"/>
      <c r="TYA178" s="36"/>
      <c r="TYB178" s="36"/>
      <c r="TYC178" s="36"/>
      <c r="TYD178" s="36"/>
      <c r="TYE178" s="36"/>
      <c r="TYF178" s="36"/>
      <c r="TYG178" s="36"/>
      <c r="TYH178" s="36"/>
      <c r="TYI178" s="36"/>
      <c r="TYJ178" s="36"/>
      <c r="TYK178" s="36"/>
      <c r="TYL178" s="36"/>
      <c r="TYM178" s="36"/>
      <c r="TYN178" s="36"/>
      <c r="TYO178" s="36"/>
      <c r="TYP178" s="36"/>
      <c r="TYQ178" s="36"/>
      <c r="TYR178" s="36"/>
      <c r="TYS178" s="36"/>
      <c r="TYT178" s="36"/>
      <c r="TYU178" s="36"/>
      <c r="TYV178" s="36"/>
      <c r="TYW178" s="36"/>
      <c r="TYX178" s="36"/>
      <c r="TYY178" s="36"/>
      <c r="TYZ178" s="36"/>
      <c r="TZA178" s="36"/>
      <c r="TZB178" s="36"/>
      <c r="TZC178" s="36"/>
      <c r="TZD178" s="36"/>
      <c r="TZE178" s="36"/>
      <c r="TZF178" s="36"/>
      <c r="TZG178" s="36"/>
      <c r="TZH178" s="36"/>
      <c r="TZI178" s="36"/>
      <c r="TZJ178" s="36"/>
      <c r="TZK178" s="36"/>
      <c r="TZL178" s="36"/>
      <c r="TZM178" s="36"/>
      <c r="TZN178" s="36"/>
      <c r="TZO178" s="36"/>
      <c r="TZP178" s="36"/>
      <c r="TZQ178" s="36"/>
      <c r="TZR178" s="36"/>
      <c r="TZS178" s="36"/>
      <c r="TZT178" s="36"/>
      <c r="TZU178" s="36"/>
      <c r="TZV178" s="36"/>
      <c r="TZW178" s="36"/>
      <c r="TZX178" s="36"/>
      <c r="TZY178" s="36"/>
      <c r="TZZ178" s="36"/>
      <c r="UAA178" s="36"/>
      <c r="UAB178" s="36"/>
      <c r="UAC178" s="36"/>
      <c r="UAD178" s="36"/>
      <c r="UAE178" s="36"/>
      <c r="UAF178" s="36"/>
      <c r="UAG178" s="36"/>
      <c r="UAH178" s="36"/>
      <c r="UAI178" s="36"/>
      <c r="UAJ178" s="36"/>
      <c r="UAK178" s="36"/>
      <c r="UAL178" s="36"/>
      <c r="UAM178" s="36"/>
      <c r="UAN178" s="36"/>
      <c r="UAO178" s="36"/>
      <c r="UAP178" s="36"/>
      <c r="UAQ178" s="36"/>
      <c r="UAR178" s="36"/>
      <c r="UAS178" s="36"/>
      <c r="UAT178" s="36"/>
      <c r="UAU178" s="36"/>
      <c r="UAV178" s="36"/>
      <c r="UAW178" s="36"/>
      <c r="UAX178" s="36"/>
      <c r="UAY178" s="36"/>
      <c r="UAZ178" s="36"/>
      <c r="UBA178" s="36"/>
      <c r="UBB178" s="36"/>
      <c r="UBC178" s="36"/>
      <c r="UBD178" s="36"/>
      <c r="UBE178" s="36"/>
      <c r="UBF178" s="36"/>
      <c r="UBG178" s="36"/>
      <c r="UBH178" s="36"/>
      <c r="UBI178" s="36"/>
      <c r="UBJ178" s="36"/>
      <c r="UBK178" s="36"/>
      <c r="UBL178" s="36"/>
      <c r="UBM178" s="36"/>
      <c r="UBN178" s="36"/>
      <c r="UBO178" s="36"/>
      <c r="UBP178" s="36"/>
      <c r="UBQ178" s="36"/>
      <c r="UBR178" s="36"/>
      <c r="UBS178" s="36"/>
      <c r="UBT178" s="36"/>
      <c r="UBU178" s="36"/>
      <c r="UBV178" s="36"/>
      <c r="UBW178" s="36"/>
      <c r="UBX178" s="36"/>
      <c r="UBY178" s="36"/>
      <c r="UBZ178" s="36"/>
      <c r="UCA178" s="36"/>
      <c r="UCB178" s="36"/>
      <c r="UCC178" s="36"/>
      <c r="UCD178" s="36"/>
      <c r="UCE178" s="36"/>
      <c r="UCF178" s="36"/>
      <c r="UCG178" s="36"/>
      <c r="UCH178" s="36"/>
      <c r="UCI178" s="36"/>
      <c r="UCJ178" s="36"/>
      <c r="UCK178" s="36"/>
      <c r="UCL178" s="36"/>
      <c r="UCM178" s="36"/>
      <c r="UCN178" s="36"/>
      <c r="UCO178" s="36"/>
      <c r="UCP178" s="36"/>
      <c r="UCQ178" s="36"/>
      <c r="UCR178" s="36"/>
      <c r="UCS178" s="36"/>
      <c r="UCT178" s="36"/>
      <c r="UCU178" s="36"/>
      <c r="UCV178" s="36"/>
      <c r="UCW178" s="36"/>
      <c r="UCX178" s="36"/>
      <c r="UCY178" s="36"/>
      <c r="UCZ178" s="36"/>
      <c r="UDA178" s="36"/>
      <c r="UDB178" s="36"/>
      <c r="UDC178" s="36"/>
      <c r="UDD178" s="36"/>
      <c r="UDE178" s="36"/>
      <c r="UDF178" s="36"/>
      <c r="UDG178" s="36"/>
      <c r="UDH178" s="36"/>
      <c r="UDI178" s="36"/>
      <c r="UDJ178" s="36"/>
      <c r="UDK178" s="36"/>
      <c r="UDL178" s="36"/>
      <c r="UDM178" s="36"/>
      <c r="UDN178" s="36"/>
      <c r="UDO178" s="36"/>
      <c r="UDP178" s="36"/>
      <c r="UDQ178" s="36"/>
      <c r="UDR178" s="36"/>
      <c r="UDS178" s="36"/>
      <c r="UDT178" s="36"/>
      <c r="UDU178" s="36"/>
      <c r="UDV178" s="36"/>
      <c r="UDW178" s="36"/>
      <c r="UDX178" s="36"/>
      <c r="UDY178" s="36"/>
      <c r="UDZ178" s="36"/>
      <c r="UEA178" s="36"/>
      <c r="UEB178" s="36"/>
      <c r="UEC178" s="36"/>
      <c r="UED178" s="36"/>
      <c r="UEE178" s="36"/>
      <c r="UEF178" s="36"/>
      <c r="UEG178" s="36"/>
      <c r="UEH178" s="36"/>
      <c r="UEI178" s="36"/>
      <c r="UEJ178" s="36"/>
      <c r="UEK178" s="36"/>
      <c r="UEL178" s="36"/>
      <c r="UEM178" s="36"/>
      <c r="UEN178" s="36"/>
      <c r="UEO178" s="36"/>
      <c r="UEP178" s="36"/>
      <c r="UEQ178" s="36"/>
      <c r="UER178" s="36"/>
      <c r="UES178" s="36"/>
      <c r="UET178" s="36"/>
      <c r="UEU178" s="36"/>
      <c r="UEV178" s="36"/>
      <c r="UEW178" s="36"/>
      <c r="UEX178" s="36"/>
      <c r="UEY178" s="36"/>
      <c r="UEZ178" s="36"/>
      <c r="UFA178" s="36"/>
      <c r="UFB178" s="36"/>
      <c r="UFC178" s="36"/>
      <c r="UFD178" s="36"/>
      <c r="UFE178" s="36"/>
      <c r="UFF178" s="36"/>
      <c r="UFG178" s="36"/>
      <c r="UFH178" s="36"/>
      <c r="UFI178" s="36"/>
      <c r="UFJ178" s="36"/>
      <c r="UFK178" s="36"/>
      <c r="UFL178" s="36"/>
      <c r="UFM178" s="36"/>
      <c r="UFN178" s="36"/>
      <c r="UFO178" s="36"/>
      <c r="UFP178" s="36"/>
      <c r="UFQ178" s="36"/>
      <c r="UFR178" s="36"/>
      <c r="UFS178" s="36"/>
      <c r="UFT178" s="36"/>
      <c r="UFU178" s="36"/>
      <c r="UFV178" s="36"/>
      <c r="UFW178" s="36"/>
      <c r="UFX178" s="36"/>
      <c r="UFY178" s="36"/>
      <c r="UFZ178" s="36"/>
      <c r="UGA178" s="36"/>
      <c r="UGB178" s="36"/>
      <c r="UGC178" s="36"/>
      <c r="UGD178" s="36"/>
      <c r="UGE178" s="36"/>
      <c r="UGF178" s="36"/>
      <c r="UGG178" s="36"/>
      <c r="UGH178" s="36"/>
      <c r="UGI178" s="36"/>
      <c r="UGJ178" s="36"/>
      <c r="UGK178" s="36"/>
      <c r="UGL178" s="36"/>
      <c r="UGM178" s="36"/>
      <c r="UGN178" s="36"/>
      <c r="UGO178" s="36"/>
      <c r="UGP178" s="36"/>
      <c r="UGQ178" s="36"/>
      <c r="UGR178" s="36"/>
      <c r="UGS178" s="36"/>
      <c r="UGT178" s="36"/>
      <c r="UGU178" s="36"/>
      <c r="UGV178" s="36"/>
      <c r="UGW178" s="36"/>
      <c r="UGX178" s="36"/>
      <c r="UGY178" s="36"/>
      <c r="UGZ178" s="36"/>
      <c r="UHA178" s="36"/>
      <c r="UHB178" s="36"/>
      <c r="UHC178" s="36"/>
      <c r="UHD178" s="36"/>
      <c r="UHE178" s="36"/>
      <c r="UHF178" s="36"/>
      <c r="UHG178" s="36"/>
      <c r="UHH178" s="36"/>
      <c r="UHI178" s="36"/>
      <c r="UHJ178" s="36"/>
      <c r="UHK178" s="36"/>
      <c r="UHL178" s="36"/>
      <c r="UHM178" s="36"/>
      <c r="UHN178" s="36"/>
      <c r="UHO178" s="36"/>
      <c r="UHP178" s="36"/>
      <c r="UHQ178" s="36"/>
      <c r="UHR178" s="36"/>
      <c r="UHS178" s="36"/>
      <c r="UHT178" s="36"/>
      <c r="UHU178" s="36"/>
      <c r="UHV178" s="36"/>
      <c r="UHW178" s="36"/>
      <c r="UHX178" s="36"/>
      <c r="UHY178" s="36"/>
      <c r="UHZ178" s="36"/>
      <c r="UIA178" s="36"/>
      <c r="UIB178" s="36"/>
      <c r="UIC178" s="36"/>
      <c r="UID178" s="36"/>
      <c r="UIE178" s="36"/>
      <c r="UIF178" s="36"/>
      <c r="UIG178" s="36"/>
      <c r="UIH178" s="36"/>
      <c r="UII178" s="36"/>
      <c r="UIJ178" s="36"/>
      <c r="UIK178" s="36"/>
      <c r="UIL178" s="36"/>
      <c r="UIM178" s="36"/>
      <c r="UIN178" s="36"/>
      <c r="UIO178" s="36"/>
      <c r="UIP178" s="36"/>
      <c r="UIQ178" s="36"/>
      <c r="UIR178" s="36"/>
      <c r="UIS178" s="36"/>
      <c r="UIT178" s="36"/>
      <c r="UIU178" s="36"/>
      <c r="UIV178" s="36"/>
      <c r="UIW178" s="36"/>
      <c r="UIX178" s="36"/>
      <c r="UIY178" s="36"/>
      <c r="UIZ178" s="36"/>
      <c r="UJA178" s="36"/>
      <c r="UJB178" s="36"/>
      <c r="UJC178" s="36"/>
      <c r="UJD178" s="36"/>
      <c r="UJE178" s="36"/>
      <c r="UJF178" s="36"/>
      <c r="UJG178" s="36"/>
      <c r="UJH178" s="36"/>
      <c r="UJI178" s="36"/>
      <c r="UJJ178" s="36"/>
      <c r="UJK178" s="36"/>
      <c r="UJL178" s="36"/>
      <c r="UJM178" s="36"/>
      <c r="UJN178" s="36"/>
      <c r="UJO178" s="36"/>
      <c r="UJP178" s="36"/>
      <c r="UJQ178" s="36"/>
      <c r="UJR178" s="36"/>
      <c r="UJS178" s="36"/>
      <c r="UJT178" s="36"/>
      <c r="UJU178" s="36"/>
      <c r="UJV178" s="36"/>
      <c r="UJW178" s="36"/>
      <c r="UJX178" s="36"/>
      <c r="UJY178" s="36"/>
      <c r="UJZ178" s="36"/>
      <c r="UKA178" s="36"/>
      <c r="UKB178" s="36"/>
      <c r="UKC178" s="36"/>
      <c r="UKD178" s="36"/>
      <c r="UKE178" s="36"/>
      <c r="UKF178" s="36"/>
      <c r="UKG178" s="36"/>
      <c r="UKH178" s="36"/>
      <c r="UKI178" s="36"/>
      <c r="UKJ178" s="36"/>
      <c r="UKK178" s="36"/>
      <c r="UKL178" s="36"/>
      <c r="UKM178" s="36"/>
      <c r="UKN178" s="36"/>
      <c r="UKO178" s="36"/>
      <c r="UKP178" s="36"/>
      <c r="UKQ178" s="36"/>
      <c r="UKR178" s="36"/>
      <c r="UKS178" s="36"/>
      <c r="UKT178" s="36"/>
      <c r="UKU178" s="36"/>
      <c r="UKV178" s="36"/>
      <c r="UKW178" s="36"/>
      <c r="UKX178" s="36"/>
      <c r="UKY178" s="36"/>
      <c r="UKZ178" s="36"/>
      <c r="ULA178" s="36"/>
      <c r="ULB178" s="36"/>
      <c r="ULC178" s="36"/>
      <c r="ULD178" s="36"/>
      <c r="ULE178" s="36"/>
      <c r="ULF178" s="36"/>
      <c r="ULG178" s="36"/>
      <c r="ULH178" s="36"/>
      <c r="ULI178" s="36"/>
      <c r="ULJ178" s="36"/>
      <c r="ULK178" s="36"/>
      <c r="ULL178" s="36"/>
      <c r="ULM178" s="36"/>
      <c r="ULN178" s="36"/>
      <c r="ULO178" s="36"/>
      <c r="ULP178" s="36"/>
      <c r="ULQ178" s="36"/>
      <c r="ULR178" s="36"/>
      <c r="ULS178" s="36"/>
      <c r="ULT178" s="36"/>
      <c r="ULU178" s="36"/>
      <c r="ULV178" s="36"/>
      <c r="ULW178" s="36"/>
      <c r="ULX178" s="36"/>
      <c r="ULY178" s="36"/>
      <c r="ULZ178" s="36"/>
      <c r="UMA178" s="36"/>
      <c r="UMB178" s="36"/>
      <c r="UMC178" s="36"/>
      <c r="UMD178" s="36"/>
      <c r="UME178" s="36"/>
      <c r="UMF178" s="36"/>
      <c r="UMG178" s="36"/>
      <c r="UMH178" s="36"/>
      <c r="UMI178" s="36"/>
      <c r="UMJ178" s="36"/>
      <c r="UMK178" s="36"/>
      <c r="UML178" s="36"/>
      <c r="UMM178" s="36"/>
      <c r="UMN178" s="36"/>
      <c r="UMO178" s="36"/>
      <c r="UMP178" s="36"/>
      <c r="UMQ178" s="36"/>
      <c r="UMR178" s="36"/>
      <c r="UMS178" s="36"/>
      <c r="UMT178" s="36"/>
      <c r="UMU178" s="36"/>
      <c r="UMV178" s="36"/>
      <c r="UMW178" s="36"/>
      <c r="UMX178" s="36"/>
      <c r="UMY178" s="36"/>
      <c r="UMZ178" s="36"/>
      <c r="UNA178" s="36"/>
      <c r="UNB178" s="36"/>
      <c r="UNC178" s="36"/>
      <c r="UND178" s="36"/>
      <c r="UNE178" s="36"/>
      <c r="UNF178" s="36"/>
      <c r="UNG178" s="36"/>
      <c r="UNH178" s="36"/>
      <c r="UNI178" s="36"/>
      <c r="UNJ178" s="36"/>
      <c r="UNK178" s="36"/>
      <c r="UNL178" s="36"/>
      <c r="UNM178" s="36"/>
      <c r="UNN178" s="36"/>
      <c r="UNO178" s="36"/>
      <c r="UNP178" s="36"/>
      <c r="UNQ178" s="36"/>
      <c r="UNR178" s="36"/>
      <c r="UNS178" s="36"/>
      <c r="UNT178" s="36"/>
      <c r="UNU178" s="36"/>
      <c r="UNV178" s="36"/>
      <c r="UNW178" s="36"/>
      <c r="UNX178" s="36"/>
      <c r="UNY178" s="36"/>
      <c r="UNZ178" s="36"/>
      <c r="UOA178" s="36"/>
      <c r="UOB178" s="36"/>
      <c r="UOC178" s="36"/>
      <c r="UOD178" s="36"/>
      <c r="UOE178" s="36"/>
      <c r="UOF178" s="36"/>
      <c r="UOG178" s="36"/>
      <c r="UOH178" s="36"/>
      <c r="UOI178" s="36"/>
      <c r="UOJ178" s="36"/>
      <c r="UOK178" s="36"/>
      <c r="UOL178" s="36"/>
      <c r="UOM178" s="36"/>
      <c r="UON178" s="36"/>
      <c r="UOO178" s="36"/>
      <c r="UOP178" s="36"/>
      <c r="UOQ178" s="36"/>
      <c r="UOR178" s="36"/>
      <c r="UOS178" s="36"/>
      <c r="UOT178" s="36"/>
      <c r="UOU178" s="36"/>
      <c r="UOV178" s="36"/>
      <c r="UOW178" s="36"/>
      <c r="UOX178" s="36"/>
      <c r="UOY178" s="36"/>
      <c r="UOZ178" s="36"/>
      <c r="UPA178" s="36"/>
      <c r="UPB178" s="36"/>
      <c r="UPC178" s="36"/>
      <c r="UPD178" s="36"/>
      <c r="UPE178" s="36"/>
      <c r="UPF178" s="36"/>
      <c r="UPG178" s="36"/>
      <c r="UPH178" s="36"/>
      <c r="UPI178" s="36"/>
      <c r="UPJ178" s="36"/>
      <c r="UPK178" s="36"/>
      <c r="UPL178" s="36"/>
      <c r="UPM178" s="36"/>
      <c r="UPN178" s="36"/>
      <c r="UPO178" s="36"/>
      <c r="UPP178" s="36"/>
      <c r="UPQ178" s="36"/>
      <c r="UPR178" s="36"/>
      <c r="UPS178" s="36"/>
      <c r="UPT178" s="36"/>
      <c r="UPU178" s="36"/>
      <c r="UPV178" s="36"/>
      <c r="UPW178" s="36"/>
      <c r="UPX178" s="36"/>
      <c r="UPY178" s="36"/>
      <c r="UPZ178" s="36"/>
      <c r="UQA178" s="36"/>
      <c r="UQB178" s="36"/>
      <c r="UQC178" s="36"/>
      <c r="UQD178" s="36"/>
      <c r="UQE178" s="36"/>
      <c r="UQF178" s="36"/>
      <c r="UQG178" s="36"/>
      <c r="UQH178" s="36"/>
      <c r="UQI178" s="36"/>
      <c r="UQJ178" s="36"/>
      <c r="UQK178" s="36"/>
      <c r="UQL178" s="36"/>
      <c r="UQM178" s="36"/>
      <c r="UQN178" s="36"/>
      <c r="UQO178" s="36"/>
      <c r="UQP178" s="36"/>
      <c r="UQQ178" s="36"/>
      <c r="UQR178" s="36"/>
      <c r="UQS178" s="36"/>
      <c r="UQT178" s="36"/>
      <c r="UQU178" s="36"/>
      <c r="UQV178" s="36"/>
      <c r="UQW178" s="36"/>
      <c r="UQX178" s="36"/>
      <c r="UQY178" s="36"/>
      <c r="UQZ178" s="36"/>
      <c r="URA178" s="36"/>
      <c r="URB178" s="36"/>
      <c r="URC178" s="36"/>
      <c r="URD178" s="36"/>
      <c r="URE178" s="36"/>
      <c r="URF178" s="36"/>
      <c r="URG178" s="36"/>
      <c r="URH178" s="36"/>
      <c r="URI178" s="36"/>
      <c r="URJ178" s="36"/>
      <c r="URK178" s="36"/>
      <c r="URL178" s="36"/>
      <c r="URM178" s="36"/>
      <c r="URN178" s="36"/>
      <c r="URO178" s="36"/>
      <c r="URP178" s="36"/>
      <c r="URQ178" s="36"/>
      <c r="URR178" s="36"/>
      <c r="URS178" s="36"/>
      <c r="URT178" s="36"/>
      <c r="URU178" s="36"/>
      <c r="URV178" s="36"/>
      <c r="URW178" s="36"/>
      <c r="URX178" s="36"/>
      <c r="URY178" s="36"/>
      <c r="URZ178" s="36"/>
      <c r="USA178" s="36"/>
      <c r="USB178" s="36"/>
      <c r="USC178" s="36"/>
      <c r="USD178" s="36"/>
      <c r="USE178" s="36"/>
      <c r="USF178" s="36"/>
      <c r="USG178" s="36"/>
      <c r="USH178" s="36"/>
      <c r="USI178" s="36"/>
      <c r="USJ178" s="36"/>
      <c r="USK178" s="36"/>
      <c r="USL178" s="36"/>
      <c r="USM178" s="36"/>
      <c r="USN178" s="36"/>
      <c r="USO178" s="36"/>
      <c r="USP178" s="36"/>
      <c r="USQ178" s="36"/>
      <c r="USR178" s="36"/>
      <c r="USS178" s="36"/>
      <c r="UST178" s="36"/>
      <c r="USU178" s="36"/>
      <c r="USV178" s="36"/>
      <c r="USW178" s="36"/>
      <c r="USX178" s="36"/>
      <c r="USY178" s="36"/>
      <c r="USZ178" s="36"/>
      <c r="UTA178" s="36"/>
      <c r="UTB178" s="36"/>
      <c r="UTC178" s="36"/>
      <c r="UTD178" s="36"/>
      <c r="UTE178" s="36"/>
      <c r="UTF178" s="36"/>
      <c r="UTG178" s="36"/>
      <c r="UTH178" s="36"/>
      <c r="UTI178" s="36"/>
      <c r="UTJ178" s="36"/>
      <c r="UTK178" s="36"/>
      <c r="UTL178" s="36"/>
      <c r="UTM178" s="36"/>
      <c r="UTN178" s="36"/>
      <c r="UTO178" s="36"/>
      <c r="UTP178" s="36"/>
      <c r="UTQ178" s="36"/>
      <c r="UTR178" s="36"/>
      <c r="UTS178" s="36"/>
      <c r="UTT178" s="36"/>
      <c r="UTU178" s="36"/>
      <c r="UTV178" s="36"/>
      <c r="UTW178" s="36"/>
      <c r="UTX178" s="36"/>
      <c r="UTY178" s="36"/>
      <c r="UTZ178" s="36"/>
      <c r="UUA178" s="36"/>
      <c r="UUB178" s="36"/>
      <c r="UUC178" s="36"/>
      <c r="UUD178" s="36"/>
      <c r="UUE178" s="36"/>
      <c r="UUF178" s="36"/>
      <c r="UUG178" s="36"/>
      <c r="UUH178" s="36"/>
      <c r="UUI178" s="36"/>
      <c r="UUJ178" s="36"/>
      <c r="UUK178" s="36"/>
      <c r="UUL178" s="36"/>
      <c r="UUM178" s="36"/>
      <c r="UUN178" s="36"/>
      <c r="UUO178" s="36"/>
      <c r="UUP178" s="36"/>
      <c r="UUQ178" s="36"/>
      <c r="UUR178" s="36"/>
      <c r="UUS178" s="36"/>
      <c r="UUT178" s="36"/>
      <c r="UUU178" s="36"/>
      <c r="UUV178" s="36"/>
      <c r="UUW178" s="36"/>
      <c r="UUX178" s="36"/>
      <c r="UUY178" s="36"/>
      <c r="UUZ178" s="36"/>
      <c r="UVA178" s="36"/>
      <c r="UVB178" s="36"/>
      <c r="UVC178" s="36"/>
      <c r="UVD178" s="36"/>
      <c r="UVE178" s="36"/>
      <c r="UVF178" s="36"/>
      <c r="UVG178" s="36"/>
      <c r="UVH178" s="36"/>
      <c r="UVI178" s="36"/>
      <c r="UVJ178" s="36"/>
      <c r="UVK178" s="36"/>
      <c r="UVL178" s="36"/>
      <c r="UVM178" s="36"/>
      <c r="UVN178" s="36"/>
      <c r="UVO178" s="36"/>
      <c r="UVP178" s="36"/>
      <c r="UVQ178" s="36"/>
      <c r="UVR178" s="36"/>
      <c r="UVS178" s="36"/>
      <c r="UVT178" s="36"/>
      <c r="UVU178" s="36"/>
      <c r="UVV178" s="36"/>
      <c r="UVW178" s="36"/>
      <c r="UVX178" s="36"/>
      <c r="UVY178" s="36"/>
      <c r="UVZ178" s="36"/>
      <c r="UWA178" s="36"/>
      <c r="UWB178" s="36"/>
      <c r="UWC178" s="36"/>
      <c r="UWD178" s="36"/>
      <c r="UWE178" s="36"/>
      <c r="UWF178" s="36"/>
      <c r="UWG178" s="36"/>
      <c r="UWH178" s="36"/>
      <c r="UWI178" s="36"/>
      <c r="UWJ178" s="36"/>
      <c r="UWK178" s="36"/>
      <c r="UWL178" s="36"/>
      <c r="UWM178" s="36"/>
      <c r="UWN178" s="36"/>
      <c r="UWO178" s="36"/>
      <c r="UWP178" s="36"/>
      <c r="UWQ178" s="36"/>
      <c r="UWR178" s="36"/>
      <c r="UWS178" s="36"/>
      <c r="UWT178" s="36"/>
      <c r="UWU178" s="36"/>
      <c r="UWV178" s="36"/>
      <c r="UWW178" s="36"/>
      <c r="UWX178" s="36"/>
      <c r="UWY178" s="36"/>
      <c r="UWZ178" s="36"/>
      <c r="UXA178" s="36"/>
      <c r="UXB178" s="36"/>
      <c r="UXC178" s="36"/>
      <c r="UXD178" s="36"/>
      <c r="UXE178" s="36"/>
      <c r="UXF178" s="36"/>
      <c r="UXG178" s="36"/>
      <c r="UXH178" s="36"/>
      <c r="UXI178" s="36"/>
      <c r="UXJ178" s="36"/>
      <c r="UXK178" s="36"/>
      <c r="UXL178" s="36"/>
      <c r="UXM178" s="36"/>
      <c r="UXN178" s="36"/>
      <c r="UXO178" s="36"/>
      <c r="UXP178" s="36"/>
      <c r="UXQ178" s="36"/>
      <c r="UXR178" s="36"/>
      <c r="UXS178" s="36"/>
      <c r="UXT178" s="36"/>
      <c r="UXU178" s="36"/>
      <c r="UXV178" s="36"/>
      <c r="UXW178" s="36"/>
      <c r="UXX178" s="36"/>
      <c r="UXY178" s="36"/>
      <c r="UXZ178" s="36"/>
      <c r="UYA178" s="36"/>
      <c r="UYB178" s="36"/>
      <c r="UYC178" s="36"/>
      <c r="UYD178" s="36"/>
      <c r="UYE178" s="36"/>
      <c r="UYF178" s="36"/>
      <c r="UYG178" s="36"/>
      <c r="UYH178" s="36"/>
      <c r="UYI178" s="36"/>
      <c r="UYJ178" s="36"/>
      <c r="UYK178" s="36"/>
      <c r="UYL178" s="36"/>
      <c r="UYM178" s="36"/>
      <c r="UYN178" s="36"/>
      <c r="UYO178" s="36"/>
      <c r="UYP178" s="36"/>
      <c r="UYQ178" s="36"/>
      <c r="UYR178" s="36"/>
      <c r="UYS178" s="36"/>
      <c r="UYT178" s="36"/>
      <c r="UYU178" s="36"/>
      <c r="UYV178" s="36"/>
      <c r="UYW178" s="36"/>
      <c r="UYX178" s="36"/>
      <c r="UYY178" s="36"/>
      <c r="UYZ178" s="36"/>
      <c r="UZA178" s="36"/>
      <c r="UZB178" s="36"/>
      <c r="UZC178" s="36"/>
      <c r="UZD178" s="36"/>
      <c r="UZE178" s="36"/>
      <c r="UZF178" s="36"/>
      <c r="UZG178" s="36"/>
      <c r="UZH178" s="36"/>
      <c r="UZI178" s="36"/>
      <c r="UZJ178" s="36"/>
      <c r="UZK178" s="36"/>
      <c r="UZL178" s="36"/>
      <c r="UZM178" s="36"/>
      <c r="UZN178" s="36"/>
      <c r="UZO178" s="36"/>
      <c r="UZP178" s="36"/>
      <c r="UZQ178" s="36"/>
      <c r="UZR178" s="36"/>
      <c r="UZS178" s="36"/>
      <c r="UZT178" s="36"/>
      <c r="UZU178" s="36"/>
      <c r="UZV178" s="36"/>
      <c r="UZW178" s="36"/>
      <c r="UZX178" s="36"/>
      <c r="UZY178" s="36"/>
      <c r="UZZ178" s="36"/>
      <c r="VAA178" s="36"/>
      <c r="VAB178" s="36"/>
      <c r="VAC178" s="36"/>
      <c r="VAD178" s="36"/>
      <c r="VAE178" s="36"/>
      <c r="VAF178" s="36"/>
      <c r="VAG178" s="36"/>
      <c r="VAH178" s="36"/>
      <c r="VAI178" s="36"/>
      <c r="VAJ178" s="36"/>
      <c r="VAK178" s="36"/>
      <c r="VAL178" s="36"/>
      <c r="VAM178" s="36"/>
      <c r="VAN178" s="36"/>
      <c r="VAO178" s="36"/>
      <c r="VAP178" s="36"/>
      <c r="VAQ178" s="36"/>
      <c r="VAR178" s="36"/>
      <c r="VAS178" s="36"/>
      <c r="VAT178" s="36"/>
      <c r="VAU178" s="36"/>
      <c r="VAV178" s="36"/>
      <c r="VAW178" s="36"/>
      <c r="VAX178" s="36"/>
      <c r="VAY178" s="36"/>
      <c r="VAZ178" s="36"/>
      <c r="VBA178" s="36"/>
      <c r="VBB178" s="36"/>
      <c r="VBC178" s="36"/>
      <c r="VBD178" s="36"/>
      <c r="VBE178" s="36"/>
      <c r="VBF178" s="36"/>
      <c r="VBG178" s="36"/>
      <c r="VBH178" s="36"/>
      <c r="VBI178" s="36"/>
      <c r="VBJ178" s="36"/>
      <c r="VBK178" s="36"/>
      <c r="VBL178" s="36"/>
      <c r="VBM178" s="36"/>
      <c r="VBN178" s="36"/>
      <c r="VBO178" s="36"/>
      <c r="VBP178" s="36"/>
      <c r="VBQ178" s="36"/>
      <c r="VBR178" s="36"/>
      <c r="VBS178" s="36"/>
      <c r="VBT178" s="36"/>
      <c r="VBU178" s="36"/>
      <c r="VBV178" s="36"/>
      <c r="VBW178" s="36"/>
      <c r="VBX178" s="36"/>
      <c r="VBY178" s="36"/>
      <c r="VBZ178" s="36"/>
      <c r="VCA178" s="36"/>
      <c r="VCB178" s="36"/>
      <c r="VCC178" s="36"/>
      <c r="VCD178" s="36"/>
      <c r="VCE178" s="36"/>
      <c r="VCF178" s="36"/>
      <c r="VCG178" s="36"/>
      <c r="VCH178" s="36"/>
      <c r="VCI178" s="36"/>
      <c r="VCJ178" s="36"/>
      <c r="VCK178" s="36"/>
      <c r="VCL178" s="36"/>
      <c r="VCM178" s="36"/>
      <c r="VCN178" s="36"/>
      <c r="VCO178" s="36"/>
      <c r="VCP178" s="36"/>
      <c r="VCQ178" s="36"/>
      <c r="VCR178" s="36"/>
      <c r="VCS178" s="36"/>
      <c r="VCT178" s="36"/>
      <c r="VCU178" s="36"/>
      <c r="VCV178" s="36"/>
      <c r="VCW178" s="36"/>
      <c r="VCX178" s="36"/>
      <c r="VCY178" s="36"/>
      <c r="VCZ178" s="36"/>
      <c r="VDA178" s="36"/>
      <c r="VDB178" s="36"/>
      <c r="VDC178" s="36"/>
      <c r="VDD178" s="36"/>
      <c r="VDE178" s="36"/>
      <c r="VDF178" s="36"/>
      <c r="VDG178" s="36"/>
      <c r="VDH178" s="36"/>
      <c r="VDI178" s="36"/>
      <c r="VDJ178" s="36"/>
      <c r="VDK178" s="36"/>
      <c r="VDL178" s="36"/>
      <c r="VDM178" s="36"/>
      <c r="VDN178" s="36"/>
      <c r="VDO178" s="36"/>
      <c r="VDP178" s="36"/>
      <c r="VDQ178" s="36"/>
      <c r="VDR178" s="36"/>
      <c r="VDS178" s="36"/>
      <c r="VDT178" s="36"/>
      <c r="VDU178" s="36"/>
      <c r="VDV178" s="36"/>
      <c r="VDW178" s="36"/>
      <c r="VDX178" s="36"/>
      <c r="VDY178" s="36"/>
      <c r="VDZ178" s="36"/>
      <c r="VEA178" s="36"/>
      <c r="VEB178" s="36"/>
      <c r="VEC178" s="36"/>
      <c r="VED178" s="36"/>
      <c r="VEE178" s="36"/>
      <c r="VEF178" s="36"/>
      <c r="VEG178" s="36"/>
      <c r="VEH178" s="36"/>
      <c r="VEI178" s="36"/>
      <c r="VEJ178" s="36"/>
      <c r="VEK178" s="36"/>
      <c r="VEL178" s="36"/>
      <c r="VEM178" s="36"/>
      <c r="VEN178" s="36"/>
      <c r="VEO178" s="36"/>
      <c r="VEP178" s="36"/>
      <c r="VEQ178" s="36"/>
      <c r="VER178" s="36"/>
      <c r="VES178" s="36"/>
      <c r="VET178" s="36"/>
      <c r="VEU178" s="36"/>
      <c r="VEV178" s="36"/>
      <c r="VEW178" s="36"/>
      <c r="VEX178" s="36"/>
      <c r="VEY178" s="36"/>
      <c r="VEZ178" s="36"/>
      <c r="VFA178" s="36"/>
      <c r="VFB178" s="36"/>
      <c r="VFC178" s="36"/>
      <c r="VFD178" s="36"/>
      <c r="VFE178" s="36"/>
      <c r="VFF178" s="36"/>
      <c r="VFG178" s="36"/>
      <c r="VFH178" s="36"/>
      <c r="VFI178" s="36"/>
      <c r="VFJ178" s="36"/>
      <c r="VFK178" s="36"/>
      <c r="VFL178" s="36"/>
      <c r="VFM178" s="36"/>
      <c r="VFN178" s="36"/>
      <c r="VFO178" s="36"/>
      <c r="VFP178" s="36"/>
      <c r="VFQ178" s="36"/>
      <c r="VFR178" s="36"/>
      <c r="VFS178" s="36"/>
      <c r="VFT178" s="36"/>
      <c r="VFU178" s="36"/>
      <c r="VFV178" s="36"/>
      <c r="VFW178" s="36"/>
      <c r="VFX178" s="36"/>
      <c r="VFY178" s="36"/>
      <c r="VFZ178" s="36"/>
      <c r="VGA178" s="36"/>
      <c r="VGB178" s="36"/>
      <c r="VGC178" s="36"/>
      <c r="VGD178" s="36"/>
      <c r="VGE178" s="36"/>
      <c r="VGF178" s="36"/>
      <c r="VGG178" s="36"/>
      <c r="VGH178" s="36"/>
      <c r="VGI178" s="36"/>
      <c r="VGJ178" s="36"/>
      <c r="VGK178" s="36"/>
      <c r="VGL178" s="36"/>
      <c r="VGM178" s="36"/>
      <c r="VGN178" s="36"/>
      <c r="VGO178" s="36"/>
      <c r="VGP178" s="36"/>
      <c r="VGQ178" s="36"/>
      <c r="VGR178" s="36"/>
      <c r="VGS178" s="36"/>
      <c r="VGT178" s="36"/>
      <c r="VGU178" s="36"/>
      <c r="VGV178" s="36"/>
      <c r="VGW178" s="36"/>
      <c r="VGX178" s="36"/>
      <c r="VGY178" s="36"/>
      <c r="VGZ178" s="36"/>
      <c r="VHA178" s="36"/>
      <c r="VHB178" s="36"/>
      <c r="VHC178" s="36"/>
      <c r="VHD178" s="36"/>
      <c r="VHE178" s="36"/>
      <c r="VHF178" s="36"/>
      <c r="VHG178" s="36"/>
      <c r="VHH178" s="36"/>
      <c r="VHI178" s="36"/>
      <c r="VHJ178" s="36"/>
      <c r="VHK178" s="36"/>
      <c r="VHL178" s="36"/>
      <c r="VHM178" s="36"/>
      <c r="VHN178" s="36"/>
      <c r="VHO178" s="36"/>
      <c r="VHP178" s="36"/>
      <c r="VHQ178" s="36"/>
      <c r="VHR178" s="36"/>
      <c r="VHS178" s="36"/>
      <c r="VHT178" s="36"/>
      <c r="VHU178" s="36"/>
      <c r="VHV178" s="36"/>
      <c r="VHW178" s="36"/>
      <c r="VHX178" s="36"/>
      <c r="VHY178" s="36"/>
      <c r="VHZ178" s="36"/>
      <c r="VIA178" s="36"/>
      <c r="VIB178" s="36"/>
      <c r="VIC178" s="36"/>
      <c r="VID178" s="36"/>
      <c r="VIE178" s="36"/>
      <c r="VIF178" s="36"/>
      <c r="VIG178" s="36"/>
      <c r="VIH178" s="36"/>
      <c r="VII178" s="36"/>
      <c r="VIJ178" s="36"/>
      <c r="VIK178" s="36"/>
      <c r="VIL178" s="36"/>
      <c r="VIM178" s="36"/>
      <c r="VIN178" s="36"/>
      <c r="VIO178" s="36"/>
      <c r="VIP178" s="36"/>
      <c r="VIQ178" s="36"/>
      <c r="VIR178" s="36"/>
      <c r="VIS178" s="36"/>
      <c r="VIT178" s="36"/>
      <c r="VIU178" s="36"/>
      <c r="VIV178" s="36"/>
      <c r="VIW178" s="36"/>
      <c r="VIX178" s="36"/>
      <c r="VIY178" s="36"/>
      <c r="VIZ178" s="36"/>
      <c r="VJA178" s="36"/>
      <c r="VJB178" s="36"/>
      <c r="VJC178" s="36"/>
      <c r="VJD178" s="36"/>
      <c r="VJE178" s="36"/>
      <c r="VJF178" s="36"/>
      <c r="VJG178" s="36"/>
      <c r="VJH178" s="36"/>
      <c r="VJI178" s="36"/>
      <c r="VJJ178" s="36"/>
      <c r="VJK178" s="36"/>
      <c r="VJL178" s="36"/>
      <c r="VJM178" s="36"/>
      <c r="VJN178" s="36"/>
      <c r="VJO178" s="36"/>
      <c r="VJP178" s="36"/>
      <c r="VJQ178" s="36"/>
      <c r="VJR178" s="36"/>
      <c r="VJS178" s="36"/>
      <c r="VJT178" s="36"/>
      <c r="VJU178" s="36"/>
      <c r="VJV178" s="36"/>
      <c r="VJW178" s="36"/>
      <c r="VJX178" s="36"/>
      <c r="VJY178" s="36"/>
      <c r="VJZ178" s="36"/>
      <c r="VKA178" s="36"/>
      <c r="VKB178" s="36"/>
      <c r="VKC178" s="36"/>
      <c r="VKD178" s="36"/>
      <c r="VKE178" s="36"/>
      <c r="VKF178" s="36"/>
      <c r="VKG178" s="36"/>
      <c r="VKH178" s="36"/>
      <c r="VKI178" s="36"/>
      <c r="VKJ178" s="36"/>
      <c r="VKK178" s="36"/>
      <c r="VKL178" s="36"/>
      <c r="VKM178" s="36"/>
      <c r="VKN178" s="36"/>
      <c r="VKO178" s="36"/>
      <c r="VKP178" s="36"/>
      <c r="VKQ178" s="36"/>
      <c r="VKR178" s="36"/>
      <c r="VKS178" s="36"/>
      <c r="VKT178" s="36"/>
      <c r="VKU178" s="36"/>
      <c r="VKV178" s="36"/>
      <c r="VKW178" s="36"/>
      <c r="VKX178" s="36"/>
      <c r="VKY178" s="36"/>
      <c r="VKZ178" s="36"/>
      <c r="VLA178" s="36"/>
      <c r="VLB178" s="36"/>
      <c r="VLC178" s="36"/>
      <c r="VLD178" s="36"/>
      <c r="VLE178" s="36"/>
      <c r="VLF178" s="36"/>
      <c r="VLG178" s="36"/>
      <c r="VLH178" s="36"/>
      <c r="VLI178" s="36"/>
      <c r="VLJ178" s="36"/>
      <c r="VLK178" s="36"/>
      <c r="VLL178" s="36"/>
      <c r="VLM178" s="36"/>
      <c r="VLN178" s="36"/>
      <c r="VLO178" s="36"/>
      <c r="VLP178" s="36"/>
      <c r="VLQ178" s="36"/>
      <c r="VLR178" s="36"/>
      <c r="VLS178" s="36"/>
      <c r="VLT178" s="36"/>
      <c r="VLU178" s="36"/>
      <c r="VLV178" s="36"/>
      <c r="VLW178" s="36"/>
      <c r="VLX178" s="36"/>
      <c r="VLY178" s="36"/>
      <c r="VLZ178" s="36"/>
      <c r="VMA178" s="36"/>
      <c r="VMB178" s="36"/>
      <c r="VMC178" s="36"/>
      <c r="VMD178" s="36"/>
      <c r="VME178" s="36"/>
      <c r="VMF178" s="36"/>
      <c r="VMG178" s="36"/>
      <c r="VMH178" s="36"/>
      <c r="VMI178" s="36"/>
      <c r="VMJ178" s="36"/>
      <c r="VMK178" s="36"/>
      <c r="VML178" s="36"/>
      <c r="VMM178" s="36"/>
      <c r="VMN178" s="36"/>
      <c r="VMO178" s="36"/>
      <c r="VMP178" s="36"/>
      <c r="VMQ178" s="36"/>
      <c r="VMR178" s="36"/>
      <c r="VMS178" s="36"/>
      <c r="VMT178" s="36"/>
      <c r="VMU178" s="36"/>
      <c r="VMV178" s="36"/>
      <c r="VMW178" s="36"/>
      <c r="VMX178" s="36"/>
      <c r="VMY178" s="36"/>
      <c r="VMZ178" s="36"/>
      <c r="VNA178" s="36"/>
      <c r="VNB178" s="36"/>
      <c r="VNC178" s="36"/>
      <c r="VND178" s="36"/>
      <c r="VNE178" s="36"/>
      <c r="VNF178" s="36"/>
      <c r="VNG178" s="36"/>
      <c r="VNH178" s="36"/>
      <c r="VNI178" s="36"/>
      <c r="VNJ178" s="36"/>
      <c r="VNK178" s="36"/>
      <c r="VNL178" s="36"/>
      <c r="VNM178" s="36"/>
      <c r="VNN178" s="36"/>
      <c r="VNO178" s="36"/>
      <c r="VNP178" s="36"/>
      <c r="VNQ178" s="36"/>
      <c r="VNR178" s="36"/>
      <c r="VNS178" s="36"/>
      <c r="VNT178" s="36"/>
      <c r="VNU178" s="36"/>
      <c r="VNV178" s="36"/>
      <c r="VNW178" s="36"/>
      <c r="VNX178" s="36"/>
      <c r="VNY178" s="36"/>
      <c r="VNZ178" s="36"/>
      <c r="VOA178" s="36"/>
      <c r="VOB178" s="36"/>
      <c r="VOC178" s="36"/>
      <c r="VOD178" s="36"/>
      <c r="VOE178" s="36"/>
      <c r="VOF178" s="36"/>
      <c r="VOG178" s="36"/>
      <c r="VOH178" s="36"/>
      <c r="VOI178" s="36"/>
      <c r="VOJ178" s="36"/>
      <c r="VOK178" s="36"/>
      <c r="VOL178" s="36"/>
      <c r="VOM178" s="36"/>
      <c r="VON178" s="36"/>
      <c r="VOO178" s="36"/>
      <c r="VOP178" s="36"/>
      <c r="VOQ178" s="36"/>
      <c r="VOR178" s="36"/>
      <c r="VOS178" s="36"/>
      <c r="VOT178" s="36"/>
      <c r="VOU178" s="36"/>
      <c r="VOV178" s="36"/>
      <c r="VOW178" s="36"/>
      <c r="VOX178" s="36"/>
      <c r="VOY178" s="36"/>
      <c r="VOZ178" s="36"/>
      <c r="VPA178" s="36"/>
      <c r="VPB178" s="36"/>
      <c r="VPC178" s="36"/>
      <c r="VPD178" s="36"/>
      <c r="VPE178" s="36"/>
      <c r="VPF178" s="36"/>
      <c r="VPG178" s="36"/>
      <c r="VPH178" s="36"/>
      <c r="VPI178" s="36"/>
      <c r="VPJ178" s="36"/>
      <c r="VPK178" s="36"/>
      <c r="VPL178" s="36"/>
      <c r="VPM178" s="36"/>
      <c r="VPN178" s="36"/>
      <c r="VPO178" s="36"/>
      <c r="VPP178" s="36"/>
      <c r="VPQ178" s="36"/>
      <c r="VPR178" s="36"/>
      <c r="VPS178" s="36"/>
      <c r="VPT178" s="36"/>
      <c r="VPU178" s="36"/>
      <c r="VPV178" s="36"/>
      <c r="VPW178" s="36"/>
      <c r="VPX178" s="36"/>
      <c r="VPY178" s="36"/>
      <c r="VPZ178" s="36"/>
      <c r="VQA178" s="36"/>
      <c r="VQB178" s="36"/>
      <c r="VQC178" s="36"/>
      <c r="VQD178" s="36"/>
      <c r="VQE178" s="36"/>
      <c r="VQF178" s="36"/>
      <c r="VQG178" s="36"/>
      <c r="VQH178" s="36"/>
      <c r="VQI178" s="36"/>
      <c r="VQJ178" s="36"/>
      <c r="VQK178" s="36"/>
      <c r="VQL178" s="36"/>
      <c r="VQM178" s="36"/>
      <c r="VQN178" s="36"/>
      <c r="VQO178" s="36"/>
      <c r="VQP178" s="36"/>
      <c r="VQQ178" s="36"/>
      <c r="VQR178" s="36"/>
      <c r="VQS178" s="36"/>
      <c r="VQT178" s="36"/>
      <c r="VQU178" s="36"/>
      <c r="VQV178" s="36"/>
      <c r="VQW178" s="36"/>
      <c r="VQX178" s="36"/>
      <c r="VQY178" s="36"/>
      <c r="VQZ178" s="36"/>
      <c r="VRA178" s="36"/>
      <c r="VRB178" s="36"/>
      <c r="VRC178" s="36"/>
      <c r="VRD178" s="36"/>
      <c r="VRE178" s="36"/>
      <c r="VRF178" s="36"/>
      <c r="VRG178" s="36"/>
      <c r="VRH178" s="36"/>
      <c r="VRI178" s="36"/>
      <c r="VRJ178" s="36"/>
      <c r="VRK178" s="36"/>
      <c r="VRL178" s="36"/>
      <c r="VRM178" s="36"/>
      <c r="VRN178" s="36"/>
      <c r="VRO178" s="36"/>
      <c r="VRP178" s="36"/>
      <c r="VRQ178" s="36"/>
      <c r="VRR178" s="36"/>
      <c r="VRS178" s="36"/>
      <c r="VRT178" s="36"/>
      <c r="VRU178" s="36"/>
      <c r="VRV178" s="36"/>
      <c r="VRW178" s="36"/>
      <c r="VRX178" s="36"/>
      <c r="VRY178" s="36"/>
      <c r="VRZ178" s="36"/>
      <c r="VSA178" s="36"/>
      <c r="VSB178" s="36"/>
      <c r="VSC178" s="36"/>
      <c r="VSD178" s="36"/>
      <c r="VSE178" s="36"/>
      <c r="VSF178" s="36"/>
      <c r="VSG178" s="36"/>
      <c r="VSH178" s="36"/>
      <c r="VSI178" s="36"/>
      <c r="VSJ178" s="36"/>
      <c r="VSK178" s="36"/>
      <c r="VSL178" s="36"/>
      <c r="VSM178" s="36"/>
      <c r="VSN178" s="36"/>
      <c r="VSO178" s="36"/>
      <c r="VSP178" s="36"/>
      <c r="VSQ178" s="36"/>
      <c r="VSR178" s="36"/>
      <c r="VSS178" s="36"/>
      <c r="VST178" s="36"/>
      <c r="VSU178" s="36"/>
      <c r="VSV178" s="36"/>
      <c r="VSW178" s="36"/>
      <c r="VSX178" s="36"/>
      <c r="VSY178" s="36"/>
      <c r="VSZ178" s="36"/>
      <c r="VTA178" s="36"/>
      <c r="VTB178" s="36"/>
      <c r="VTC178" s="36"/>
      <c r="VTD178" s="36"/>
      <c r="VTE178" s="36"/>
      <c r="VTF178" s="36"/>
      <c r="VTG178" s="36"/>
      <c r="VTH178" s="36"/>
      <c r="VTI178" s="36"/>
      <c r="VTJ178" s="36"/>
      <c r="VTK178" s="36"/>
      <c r="VTL178" s="36"/>
      <c r="VTM178" s="36"/>
      <c r="VTN178" s="36"/>
      <c r="VTO178" s="36"/>
      <c r="VTP178" s="36"/>
      <c r="VTQ178" s="36"/>
      <c r="VTR178" s="36"/>
      <c r="VTS178" s="36"/>
      <c r="VTT178" s="36"/>
      <c r="VTU178" s="36"/>
      <c r="VTV178" s="36"/>
      <c r="VTW178" s="36"/>
      <c r="VTX178" s="36"/>
      <c r="VTY178" s="36"/>
      <c r="VTZ178" s="36"/>
      <c r="VUA178" s="36"/>
      <c r="VUB178" s="36"/>
      <c r="VUC178" s="36"/>
      <c r="VUD178" s="36"/>
      <c r="VUE178" s="36"/>
      <c r="VUF178" s="36"/>
      <c r="VUG178" s="36"/>
      <c r="VUH178" s="36"/>
      <c r="VUI178" s="36"/>
      <c r="VUJ178" s="36"/>
      <c r="VUK178" s="36"/>
      <c r="VUL178" s="36"/>
      <c r="VUM178" s="36"/>
      <c r="VUN178" s="36"/>
      <c r="VUO178" s="36"/>
      <c r="VUP178" s="36"/>
      <c r="VUQ178" s="36"/>
      <c r="VUR178" s="36"/>
      <c r="VUS178" s="36"/>
      <c r="VUT178" s="36"/>
      <c r="VUU178" s="36"/>
      <c r="VUV178" s="36"/>
      <c r="VUW178" s="36"/>
      <c r="VUX178" s="36"/>
      <c r="VUY178" s="36"/>
      <c r="VUZ178" s="36"/>
      <c r="VVA178" s="36"/>
      <c r="VVB178" s="36"/>
      <c r="VVC178" s="36"/>
      <c r="VVD178" s="36"/>
      <c r="VVE178" s="36"/>
      <c r="VVF178" s="36"/>
      <c r="VVG178" s="36"/>
      <c r="VVH178" s="36"/>
      <c r="VVI178" s="36"/>
      <c r="VVJ178" s="36"/>
      <c r="VVK178" s="36"/>
      <c r="VVL178" s="36"/>
      <c r="VVM178" s="36"/>
      <c r="VVN178" s="36"/>
      <c r="VVO178" s="36"/>
      <c r="VVP178" s="36"/>
      <c r="VVQ178" s="36"/>
      <c r="VVR178" s="36"/>
      <c r="VVS178" s="36"/>
      <c r="VVT178" s="36"/>
      <c r="VVU178" s="36"/>
      <c r="VVV178" s="36"/>
      <c r="VVW178" s="36"/>
      <c r="VVX178" s="36"/>
      <c r="VVY178" s="36"/>
      <c r="VVZ178" s="36"/>
      <c r="VWA178" s="36"/>
      <c r="VWB178" s="36"/>
      <c r="VWC178" s="36"/>
      <c r="VWD178" s="36"/>
      <c r="VWE178" s="36"/>
      <c r="VWF178" s="36"/>
      <c r="VWG178" s="36"/>
      <c r="VWH178" s="36"/>
      <c r="VWI178" s="36"/>
      <c r="VWJ178" s="36"/>
      <c r="VWK178" s="36"/>
      <c r="VWL178" s="36"/>
      <c r="VWM178" s="36"/>
      <c r="VWN178" s="36"/>
      <c r="VWO178" s="36"/>
      <c r="VWP178" s="36"/>
      <c r="VWQ178" s="36"/>
      <c r="VWR178" s="36"/>
      <c r="VWS178" s="36"/>
      <c r="VWT178" s="36"/>
      <c r="VWU178" s="36"/>
      <c r="VWV178" s="36"/>
      <c r="VWW178" s="36"/>
      <c r="VWX178" s="36"/>
      <c r="VWY178" s="36"/>
      <c r="VWZ178" s="36"/>
      <c r="VXA178" s="36"/>
      <c r="VXB178" s="36"/>
      <c r="VXC178" s="36"/>
      <c r="VXD178" s="36"/>
      <c r="VXE178" s="36"/>
      <c r="VXF178" s="36"/>
      <c r="VXG178" s="36"/>
      <c r="VXH178" s="36"/>
      <c r="VXI178" s="36"/>
      <c r="VXJ178" s="36"/>
      <c r="VXK178" s="36"/>
      <c r="VXL178" s="36"/>
      <c r="VXM178" s="36"/>
      <c r="VXN178" s="36"/>
      <c r="VXO178" s="36"/>
      <c r="VXP178" s="36"/>
      <c r="VXQ178" s="36"/>
      <c r="VXR178" s="36"/>
      <c r="VXS178" s="36"/>
      <c r="VXT178" s="36"/>
      <c r="VXU178" s="36"/>
      <c r="VXV178" s="36"/>
      <c r="VXW178" s="36"/>
      <c r="VXX178" s="36"/>
      <c r="VXY178" s="36"/>
      <c r="VXZ178" s="36"/>
      <c r="VYA178" s="36"/>
      <c r="VYB178" s="36"/>
      <c r="VYC178" s="36"/>
      <c r="VYD178" s="36"/>
      <c r="VYE178" s="36"/>
      <c r="VYF178" s="36"/>
      <c r="VYG178" s="36"/>
      <c r="VYH178" s="36"/>
      <c r="VYI178" s="36"/>
      <c r="VYJ178" s="36"/>
      <c r="VYK178" s="36"/>
      <c r="VYL178" s="36"/>
      <c r="VYM178" s="36"/>
      <c r="VYN178" s="36"/>
      <c r="VYO178" s="36"/>
      <c r="VYP178" s="36"/>
      <c r="VYQ178" s="36"/>
      <c r="VYR178" s="36"/>
      <c r="VYS178" s="36"/>
      <c r="VYT178" s="36"/>
      <c r="VYU178" s="36"/>
      <c r="VYV178" s="36"/>
      <c r="VYW178" s="36"/>
      <c r="VYX178" s="36"/>
      <c r="VYY178" s="36"/>
      <c r="VYZ178" s="36"/>
      <c r="VZA178" s="36"/>
      <c r="VZB178" s="36"/>
      <c r="VZC178" s="36"/>
      <c r="VZD178" s="36"/>
      <c r="VZE178" s="36"/>
      <c r="VZF178" s="36"/>
      <c r="VZG178" s="36"/>
      <c r="VZH178" s="36"/>
      <c r="VZI178" s="36"/>
      <c r="VZJ178" s="36"/>
      <c r="VZK178" s="36"/>
      <c r="VZL178" s="36"/>
      <c r="VZM178" s="36"/>
      <c r="VZN178" s="36"/>
      <c r="VZO178" s="36"/>
      <c r="VZP178" s="36"/>
      <c r="VZQ178" s="36"/>
      <c r="VZR178" s="36"/>
      <c r="VZS178" s="36"/>
      <c r="VZT178" s="36"/>
      <c r="VZU178" s="36"/>
      <c r="VZV178" s="36"/>
      <c r="VZW178" s="36"/>
      <c r="VZX178" s="36"/>
      <c r="VZY178" s="36"/>
      <c r="VZZ178" s="36"/>
      <c r="WAA178" s="36"/>
      <c r="WAB178" s="36"/>
      <c r="WAC178" s="36"/>
      <c r="WAD178" s="36"/>
      <c r="WAE178" s="36"/>
      <c r="WAF178" s="36"/>
      <c r="WAG178" s="36"/>
      <c r="WAH178" s="36"/>
      <c r="WAI178" s="36"/>
      <c r="WAJ178" s="36"/>
      <c r="WAK178" s="36"/>
      <c r="WAL178" s="36"/>
      <c r="WAM178" s="36"/>
      <c r="WAN178" s="36"/>
      <c r="WAO178" s="36"/>
      <c r="WAP178" s="36"/>
      <c r="WAQ178" s="36"/>
      <c r="WAR178" s="36"/>
      <c r="WAS178" s="36"/>
      <c r="WAT178" s="36"/>
      <c r="WAU178" s="36"/>
      <c r="WAV178" s="36"/>
      <c r="WAW178" s="36"/>
      <c r="WAX178" s="36"/>
      <c r="WAY178" s="36"/>
      <c r="WAZ178" s="36"/>
      <c r="WBA178" s="36"/>
      <c r="WBB178" s="36"/>
      <c r="WBC178" s="36"/>
      <c r="WBD178" s="36"/>
      <c r="WBE178" s="36"/>
      <c r="WBF178" s="36"/>
      <c r="WBG178" s="36"/>
      <c r="WBH178" s="36"/>
      <c r="WBI178" s="36"/>
      <c r="WBJ178" s="36"/>
      <c r="WBK178" s="36"/>
      <c r="WBL178" s="36"/>
      <c r="WBM178" s="36"/>
      <c r="WBN178" s="36"/>
      <c r="WBO178" s="36"/>
      <c r="WBP178" s="36"/>
      <c r="WBQ178" s="36"/>
      <c r="WBR178" s="36"/>
      <c r="WBS178" s="36"/>
      <c r="WBT178" s="36"/>
      <c r="WBU178" s="36"/>
      <c r="WBV178" s="36"/>
      <c r="WBW178" s="36"/>
      <c r="WBX178" s="36"/>
      <c r="WBY178" s="36"/>
      <c r="WBZ178" s="36"/>
      <c r="WCA178" s="36"/>
      <c r="WCB178" s="36"/>
      <c r="WCC178" s="36"/>
      <c r="WCD178" s="36"/>
      <c r="WCE178" s="36"/>
      <c r="WCF178" s="36"/>
      <c r="WCG178" s="36"/>
      <c r="WCH178" s="36"/>
      <c r="WCI178" s="36"/>
      <c r="WCJ178" s="36"/>
      <c r="WCK178" s="36"/>
      <c r="WCL178" s="36"/>
      <c r="WCM178" s="36"/>
      <c r="WCN178" s="36"/>
      <c r="WCO178" s="36"/>
      <c r="WCP178" s="36"/>
      <c r="WCQ178" s="36"/>
      <c r="WCR178" s="36"/>
      <c r="WCS178" s="36"/>
      <c r="WCT178" s="36"/>
      <c r="WCU178" s="36"/>
      <c r="WCV178" s="36"/>
      <c r="WCW178" s="36"/>
      <c r="WCX178" s="36"/>
      <c r="WCY178" s="36"/>
      <c r="WCZ178" s="36"/>
      <c r="WDA178" s="36"/>
      <c r="WDB178" s="36"/>
      <c r="WDC178" s="36"/>
      <c r="WDD178" s="36"/>
      <c r="WDE178" s="36"/>
      <c r="WDF178" s="36"/>
      <c r="WDG178" s="36"/>
      <c r="WDH178" s="36"/>
      <c r="WDI178" s="36"/>
      <c r="WDJ178" s="36"/>
      <c r="WDK178" s="36"/>
      <c r="WDL178" s="36"/>
      <c r="WDM178" s="36"/>
      <c r="WDN178" s="36"/>
      <c r="WDO178" s="36"/>
      <c r="WDP178" s="36"/>
      <c r="WDQ178" s="36"/>
      <c r="WDR178" s="36"/>
      <c r="WDS178" s="36"/>
      <c r="WDT178" s="36"/>
      <c r="WDU178" s="36"/>
      <c r="WDV178" s="36"/>
      <c r="WDW178" s="36"/>
      <c r="WDX178" s="36"/>
      <c r="WDY178" s="36"/>
      <c r="WDZ178" s="36"/>
      <c r="WEA178" s="36"/>
      <c r="WEB178" s="36"/>
      <c r="WEC178" s="36"/>
      <c r="WED178" s="36"/>
      <c r="WEE178" s="36"/>
      <c r="WEF178" s="36"/>
      <c r="WEG178" s="36"/>
      <c r="WEH178" s="36"/>
      <c r="WEI178" s="36"/>
      <c r="WEJ178" s="36"/>
      <c r="WEK178" s="36"/>
      <c r="WEL178" s="36"/>
      <c r="WEM178" s="36"/>
      <c r="WEN178" s="36"/>
      <c r="WEO178" s="36"/>
      <c r="WEP178" s="36"/>
      <c r="WEQ178" s="36"/>
      <c r="WER178" s="36"/>
      <c r="WES178" s="36"/>
      <c r="WET178" s="36"/>
      <c r="WEU178" s="36"/>
      <c r="WEV178" s="36"/>
      <c r="WEW178" s="36"/>
      <c r="WEX178" s="36"/>
      <c r="WEY178" s="36"/>
      <c r="WEZ178" s="36"/>
      <c r="WFA178" s="36"/>
      <c r="WFB178" s="36"/>
      <c r="WFC178" s="36"/>
      <c r="WFD178" s="36"/>
      <c r="WFE178" s="36"/>
      <c r="WFF178" s="36"/>
      <c r="WFG178" s="36"/>
      <c r="WFH178" s="36"/>
      <c r="WFI178" s="36"/>
      <c r="WFJ178" s="36"/>
      <c r="WFK178" s="36"/>
      <c r="WFL178" s="36"/>
      <c r="WFM178" s="36"/>
      <c r="WFN178" s="36"/>
      <c r="WFO178" s="36"/>
      <c r="WFP178" s="36"/>
      <c r="WFQ178" s="36"/>
      <c r="WFR178" s="36"/>
      <c r="WFS178" s="36"/>
      <c r="WFT178" s="36"/>
      <c r="WFU178" s="36"/>
      <c r="WFV178" s="36"/>
      <c r="WFW178" s="36"/>
      <c r="WFX178" s="36"/>
      <c r="WFY178" s="36"/>
      <c r="WFZ178" s="36"/>
      <c r="WGA178" s="36"/>
      <c r="WGB178" s="36"/>
      <c r="WGC178" s="36"/>
      <c r="WGD178" s="36"/>
      <c r="WGE178" s="36"/>
      <c r="WGF178" s="36"/>
      <c r="WGG178" s="36"/>
      <c r="WGH178" s="36"/>
      <c r="WGI178" s="36"/>
      <c r="WGJ178" s="36"/>
      <c r="WGK178" s="36"/>
      <c r="WGL178" s="36"/>
      <c r="WGM178" s="36"/>
      <c r="WGN178" s="36"/>
      <c r="WGO178" s="36"/>
      <c r="WGP178" s="36"/>
      <c r="WGQ178" s="36"/>
      <c r="WGR178" s="36"/>
      <c r="WGS178" s="36"/>
      <c r="WGT178" s="36"/>
      <c r="WGU178" s="36"/>
      <c r="WGV178" s="36"/>
      <c r="WGW178" s="36"/>
      <c r="WGX178" s="36"/>
      <c r="WGY178" s="36"/>
      <c r="WGZ178" s="36"/>
      <c r="WHA178" s="36"/>
      <c r="WHB178" s="36"/>
      <c r="WHC178" s="36"/>
      <c r="WHD178" s="36"/>
      <c r="WHE178" s="36"/>
      <c r="WHF178" s="36"/>
      <c r="WHG178" s="36"/>
      <c r="WHH178" s="36"/>
      <c r="WHI178" s="36"/>
      <c r="WHJ178" s="36"/>
      <c r="WHK178" s="36"/>
      <c r="WHL178" s="36"/>
      <c r="WHM178" s="36"/>
      <c r="WHN178" s="36"/>
      <c r="WHO178" s="36"/>
      <c r="WHP178" s="36"/>
      <c r="WHQ178" s="36"/>
      <c r="WHR178" s="36"/>
      <c r="WHS178" s="36"/>
      <c r="WHT178" s="36"/>
      <c r="WHU178" s="36"/>
      <c r="WHV178" s="36"/>
      <c r="WHW178" s="36"/>
      <c r="WHX178" s="36"/>
      <c r="WHY178" s="36"/>
      <c r="WHZ178" s="36"/>
      <c r="WIA178" s="36"/>
      <c r="WIB178" s="36"/>
      <c r="WIC178" s="36"/>
      <c r="WID178" s="36"/>
      <c r="WIE178" s="36"/>
      <c r="WIF178" s="36"/>
      <c r="WIG178" s="36"/>
      <c r="WIH178" s="36"/>
      <c r="WII178" s="36"/>
      <c r="WIJ178" s="36"/>
      <c r="WIK178" s="36"/>
      <c r="WIL178" s="36"/>
      <c r="WIM178" s="36"/>
      <c r="WIN178" s="36"/>
      <c r="WIO178" s="36"/>
      <c r="WIP178" s="36"/>
      <c r="WIQ178" s="36"/>
      <c r="WIR178" s="36"/>
      <c r="WIS178" s="36"/>
      <c r="WIT178" s="36"/>
      <c r="WIU178" s="36"/>
      <c r="WIV178" s="36"/>
      <c r="WIW178" s="36"/>
      <c r="WIX178" s="36"/>
      <c r="WIY178" s="36"/>
      <c r="WIZ178" s="36"/>
      <c r="WJA178" s="36"/>
      <c r="WJB178" s="36"/>
      <c r="WJC178" s="36"/>
      <c r="WJD178" s="36"/>
      <c r="WJE178" s="36"/>
      <c r="WJF178" s="36"/>
      <c r="WJG178" s="36"/>
      <c r="WJH178" s="36"/>
      <c r="WJI178" s="36"/>
      <c r="WJJ178" s="36"/>
      <c r="WJK178" s="36"/>
      <c r="WJL178" s="36"/>
      <c r="WJM178" s="36"/>
      <c r="WJN178" s="36"/>
      <c r="WJO178" s="36"/>
      <c r="WJP178" s="36"/>
      <c r="WJQ178" s="36"/>
      <c r="WJR178" s="36"/>
      <c r="WJS178" s="36"/>
      <c r="WJT178" s="36"/>
      <c r="WJU178" s="36"/>
      <c r="WJV178" s="36"/>
      <c r="WJW178" s="36"/>
      <c r="WJX178" s="36"/>
      <c r="WJY178" s="36"/>
      <c r="WJZ178" s="36"/>
      <c r="WKA178" s="36"/>
      <c r="WKB178" s="36"/>
      <c r="WKC178" s="36"/>
      <c r="WKD178" s="36"/>
      <c r="WKE178" s="36"/>
      <c r="WKF178" s="36"/>
      <c r="WKG178" s="36"/>
      <c r="WKH178" s="36"/>
      <c r="WKI178" s="36"/>
      <c r="WKJ178" s="36"/>
      <c r="WKK178" s="36"/>
      <c r="WKL178" s="36"/>
      <c r="WKM178" s="36"/>
      <c r="WKN178" s="36"/>
      <c r="WKO178" s="36"/>
      <c r="WKP178" s="36"/>
      <c r="WKQ178" s="36"/>
      <c r="WKR178" s="36"/>
      <c r="WKS178" s="36"/>
      <c r="WKT178" s="36"/>
      <c r="WKU178" s="36"/>
      <c r="WKV178" s="36"/>
      <c r="WKW178" s="36"/>
      <c r="WKX178" s="36"/>
      <c r="WKY178" s="36"/>
      <c r="WKZ178" s="36"/>
      <c r="WLA178" s="36"/>
      <c r="WLB178" s="36"/>
      <c r="WLC178" s="36"/>
      <c r="WLD178" s="36"/>
      <c r="WLE178" s="36"/>
      <c r="WLF178" s="36"/>
      <c r="WLG178" s="36"/>
      <c r="WLH178" s="36"/>
      <c r="WLI178" s="36"/>
      <c r="WLJ178" s="36"/>
      <c r="WLK178" s="36"/>
      <c r="WLL178" s="36"/>
      <c r="WLM178" s="36"/>
      <c r="WLN178" s="36"/>
      <c r="WLO178" s="36"/>
      <c r="WLP178" s="36"/>
      <c r="WLQ178" s="36"/>
      <c r="WLR178" s="36"/>
      <c r="WLS178" s="36"/>
      <c r="WLT178" s="36"/>
      <c r="WLU178" s="36"/>
      <c r="WLV178" s="36"/>
      <c r="WLW178" s="36"/>
      <c r="WLX178" s="36"/>
      <c r="WLY178" s="36"/>
      <c r="WLZ178" s="36"/>
      <c r="WMA178" s="36"/>
      <c r="WMB178" s="36"/>
      <c r="WMC178" s="36"/>
      <c r="WMD178" s="36"/>
      <c r="WME178" s="36"/>
      <c r="WMF178" s="36"/>
      <c r="WMG178" s="36"/>
      <c r="WMH178" s="36"/>
      <c r="WMI178" s="36"/>
      <c r="WMJ178" s="36"/>
      <c r="WMK178" s="36"/>
      <c r="WML178" s="36"/>
      <c r="WMM178" s="36"/>
      <c r="WMN178" s="36"/>
      <c r="WMO178" s="36"/>
      <c r="WMP178" s="36"/>
      <c r="WMQ178" s="36"/>
      <c r="WMR178" s="36"/>
      <c r="WMS178" s="36"/>
      <c r="WMT178" s="36"/>
      <c r="WMU178" s="36"/>
      <c r="WMV178" s="36"/>
      <c r="WMW178" s="36"/>
      <c r="WMX178" s="36"/>
      <c r="WMY178" s="36"/>
      <c r="WMZ178" s="36"/>
      <c r="WNA178" s="36"/>
      <c r="WNB178" s="36"/>
      <c r="WNC178" s="36"/>
      <c r="WND178" s="36"/>
      <c r="WNE178" s="36"/>
      <c r="WNF178" s="36"/>
      <c r="WNG178" s="36"/>
      <c r="WNH178" s="36"/>
      <c r="WNI178" s="36"/>
      <c r="WNJ178" s="36"/>
      <c r="WNK178" s="36"/>
      <c r="WNL178" s="36"/>
      <c r="WNM178" s="36"/>
      <c r="WNN178" s="36"/>
      <c r="WNO178" s="36"/>
      <c r="WNP178" s="36"/>
      <c r="WNQ178" s="36"/>
      <c r="WNR178" s="36"/>
      <c r="WNS178" s="36"/>
      <c r="WNT178" s="36"/>
      <c r="WNU178" s="36"/>
      <c r="WNV178" s="36"/>
      <c r="WNW178" s="36"/>
      <c r="WNX178" s="36"/>
      <c r="WNY178" s="36"/>
      <c r="WNZ178" s="36"/>
      <c r="WOA178" s="36"/>
      <c r="WOB178" s="36"/>
      <c r="WOC178" s="36"/>
      <c r="WOD178" s="36"/>
      <c r="WOE178" s="36"/>
      <c r="WOF178" s="36"/>
      <c r="WOG178" s="36"/>
      <c r="WOH178" s="36"/>
      <c r="WOI178" s="36"/>
      <c r="WOJ178" s="36"/>
      <c r="WOK178" s="36"/>
      <c r="WOL178" s="36"/>
      <c r="WOM178" s="36"/>
      <c r="WON178" s="36"/>
      <c r="WOO178" s="36"/>
      <c r="WOP178" s="36"/>
      <c r="WOQ178" s="36"/>
      <c r="WOR178" s="36"/>
      <c r="WOS178" s="36"/>
      <c r="WOT178" s="36"/>
      <c r="WOU178" s="36"/>
      <c r="WOV178" s="36"/>
      <c r="WOW178" s="36"/>
      <c r="WOX178" s="36"/>
      <c r="WOY178" s="36"/>
      <c r="WOZ178" s="36"/>
      <c r="WPA178" s="36"/>
      <c r="WPB178" s="36"/>
      <c r="WPC178" s="36"/>
      <c r="WPD178" s="36"/>
      <c r="WPE178" s="36"/>
      <c r="WPF178" s="36"/>
      <c r="WPG178" s="36"/>
      <c r="WPH178" s="36"/>
      <c r="WPI178" s="36"/>
      <c r="WPJ178" s="36"/>
      <c r="WPK178" s="36"/>
      <c r="WPL178" s="36"/>
      <c r="WPM178" s="36"/>
      <c r="WPN178" s="36"/>
      <c r="WPO178" s="36"/>
      <c r="WPP178" s="36"/>
      <c r="WPQ178" s="36"/>
      <c r="WPR178" s="36"/>
      <c r="WPS178" s="36"/>
      <c r="WPT178" s="36"/>
      <c r="WPU178" s="36"/>
      <c r="WPV178" s="36"/>
      <c r="WPW178" s="36"/>
      <c r="WPX178" s="36"/>
      <c r="WPY178" s="36"/>
      <c r="WPZ178" s="36"/>
      <c r="WQA178" s="36"/>
      <c r="WQB178" s="36"/>
      <c r="WQC178" s="36"/>
      <c r="WQD178" s="36"/>
      <c r="WQE178" s="36"/>
      <c r="WQF178" s="36"/>
      <c r="WQG178" s="36"/>
      <c r="WQH178" s="36"/>
      <c r="WQI178" s="36"/>
      <c r="WQJ178" s="36"/>
      <c r="WQK178" s="36"/>
      <c r="WQL178" s="36"/>
      <c r="WQM178" s="36"/>
      <c r="WQN178" s="36"/>
      <c r="WQO178" s="36"/>
      <c r="WQP178" s="36"/>
      <c r="WQQ178" s="36"/>
      <c r="WQR178" s="36"/>
      <c r="WQS178" s="36"/>
      <c r="WQT178" s="36"/>
      <c r="WQU178" s="36"/>
      <c r="WQV178" s="36"/>
      <c r="WQW178" s="36"/>
      <c r="WQX178" s="36"/>
      <c r="WQY178" s="36"/>
      <c r="WQZ178" s="36"/>
      <c r="WRA178" s="36"/>
      <c r="WRB178" s="36"/>
      <c r="WRC178" s="36"/>
      <c r="WRD178" s="36"/>
      <c r="WRE178" s="36"/>
      <c r="WRF178" s="36"/>
      <c r="WRG178" s="36"/>
      <c r="WRH178" s="36"/>
      <c r="WRI178" s="36"/>
      <c r="WRJ178" s="36"/>
      <c r="WRK178" s="36"/>
      <c r="WRL178" s="36"/>
      <c r="WRM178" s="36"/>
      <c r="WRN178" s="36"/>
      <c r="WRO178" s="36"/>
      <c r="WRP178" s="36"/>
      <c r="WRQ178" s="36"/>
      <c r="WRR178" s="36"/>
      <c r="WRS178" s="36"/>
      <c r="WRT178" s="36"/>
      <c r="WRU178" s="36"/>
      <c r="WRV178" s="36"/>
      <c r="WRW178" s="36"/>
      <c r="WRX178" s="36"/>
      <c r="WRY178" s="36"/>
      <c r="WRZ178" s="36"/>
      <c r="WSA178" s="36"/>
      <c r="WSB178" s="36"/>
      <c r="WSC178" s="36"/>
      <c r="WSD178" s="36"/>
      <c r="WSE178" s="36"/>
      <c r="WSF178" s="36"/>
      <c r="WSG178" s="36"/>
      <c r="WSH178" s="36"/>
      <c r="WSI178" s="36"/>
      <c r="WSJ178" s="36"/>
      <c r="WSK178" s="36"/>
      <c r="WSL178" s="36"/>
      <c r="WSM178" s="36"/>
      <c r="WSN178" s="36"/>
      <c r="WSO178" s="36"/>
      <c r="WSP178" s="36"/>
      <c r="WSQ178" s="36"/>
      <c r="WSR178" s="36"/>
      <c r="WSS178" s="36"/>
      <c r="WST178" s="36"/>
      <c r="WSU178" s="36"/>
      <c r="WSV178" s="36"/>
      <c r="WSW178" s="36"/>
      <c r="WSX178" s="36"/>
      <c r="WSY178" s="36"/>
      <c r="WSZ178" s="36"/>
      <c r="WTA178" s="36"/>
      <c r="WTB178" s="36"/>
      <c r="WTC178" s="36"/>
      <c r="WTD178" s="36"/>
      <c r="WTE178" s="36"/>
      <c r="WTF178" s="36"/>
      <c r="WTG178" s="36"/>
      <c r="WTH178" s="36"/>
      <c r="WTI178" s="36"/>
      <c r="WTJ178" s="36"/>
      <c r="WTK178" s="36"/>
      <c r="WTL178" s="36"/>
      <c r="WTM178" s="36"/>
      <c r="WTN178" s="36"/>
      <c r="WTO178" s="36"/>
      <c r="WTP178" s="36"/>
      <c r="WTQ178" s="36"/>
      <c r="WTR178" s="36"/>
      <c r="WTS178" s="36"/>
      <c r="WTT178" s="36"/>
      <c r="WTU178" s="36"/>
      <c r="WTV178" s="36"/>
      <c r="WTW178" s="36"/>
      <c r="WTX178" s="36"/>
      <c r="WTY178" s="36"/>
      <c r="WTZ178" s="36"/>
      <c r="WUA178" s="36"/>
      <c r="WUB178" s="36"/>
      <c r="WUC178" s="36"/>
      <c r="WUD178" s="36"/>
      <c r="WUE178" s="36"/>
      <c r="WUF178" s="36"/>
      <c r="WUG178" s="36"/>
      <c r="WUH178" s="36"/>
      <c r="WUI178" s="36"/>
      <c r="WUJ178" s="36"/>
      <c r="WUK178" s="36"/>
      <c r="WUL178" s="36"/>
      <c r="WUM178" s="36"/>
      <c r="WUN178" s="36"/>
      <c r="WUO178" s="36"/>
      <c r="WUP178" s="36"/>
      <c r="WUQ178" s="36"/>
      <c r="WUR178" s="36"/>
      <c r="WUS178" s="36"/>
      <c r="WUT178" s="36"/>
      <c r="WUU178" s="36"/>
      <c r="WUV178" s="36"/>
      <c r="WUW178" s="36"/>
      <c r="WUX178" s="36"/>
      <c r="WUY178" s="36"/>
      <c r="WUZ178" s="36"/>
      <c r="WVA178" s="36"/>
      <c r="WVB178" s="36"/>
      <c r="WVC178" s="36"/>
      <c r="WVD178" s="36"/>
      <c r="WVE178" s="36"/>
      <c r="WVF178" s="36"/>
      <c r="WVG178" s="36"/>
      <c r="WVH178" s="36"/>
      <c r="WVI178" s="36"/>
      <c r="WVJ178" s="36"/>
      <c r="WVK178" s="36"/>
      <c r="WVL178" s="36"/>
      <c r="WVM178" s="36"/>
      <c r="WVN178" s="36"/>
      <c r="WVO178" s="36"/>
      <c r="WVP178" s="36"/>
      <c r="WVQ178" s="36"/>
      <c r="WVR178" s="36"/>
      <c r="WVS178" s="36"/>
      <c r="WVT178" s="36"/>
      <c r="WVU178" s="36"/>
      <c r="WVV178" s="36"/>
      <c r="WVW178" s="36"/>
      <c r="WVX178" s="36"/>
      <c r="WVY178" s="36"/>
      <c r="WVZ178" s="36"/>
      <c r="WWA178" s="36"/>
      <c r="WWB178" s="36"/>
      <c r="WWC178" s="36"/>
      <c r="WWD178" s="36"/>
      <c r="WWE178" s="36"/>
      <c r="WWF178" s="36"/>
      <c r="WWG178" s="36"/>
      <c r="WWH178" s="36"/>
      <c r="WWI178" s="36"/>
      <c r="WWJ178" s="36"/>
      <c r="WWK178" s="36"/>
      <c r="WWL178" s="36"/>
      <c r="WWM178" s="36"/>
      <c r="WWN178" s="36"/>
      <c r="WWO178" s="36"/>
      <c r="WWP178" s="36"/>
      <c r="WWQ178" s="36"/>
      <c r="WWR178" s="36"/>
      <c r="WWS178" s="36"/>
      <c r="WWT178" s="36"/>
      <c r="WWU178" s="36"/>
      <c r="WWV178" s="36"/>
      <c r="WWW178" s="36"/>
      <c r="WWX178" s="36"/>
      <c r="WWY178" s="36"/>
      <c r="WWZ178" s="36"/>
      <c r="WXA178" s="36"/>
      <c r="WXB178" s="36"/>
      <c r="WXC178" s="36"/>
      <c r="WXD178" s="36"/>
      <c r="WXE178" s="36"/>
      <c r="WXF178" s="36"/>
      <c r="WXG178" s="36"/>
      <c r="WXH178" s="36"/>
      <c r="WXI178" s="36"/>
      <c r="WXJ178" s="36"/>
      <c r="WXK178" s="36"/>
      <c r="WXL178" s="36"/>
      <c r="WXM178" s="36"/>
      <c r="WXN178" s="36"/>
      <c r="WXO178" s="36"/>
      <c r="WXP178" s="36"/>
      <c r="WXQ178" s="36"/>
      <c r="WXR178" s="36"/>
      <c r="WXS178" s="36"/>
      <c r="WXT178" s="36"/>
      <c r="WXU178" s="36"/>
      <c r="WXV178" s="36"/>
      <c r="WXW178" s="36"/>
      <c r="WXX178" s="36"/>
      <c r="WXY178" s="36"/>
      <c r="WXZ178" s="36"/>
      <c r="WYA178" s="36"/>
      <c r="WYB178" s="36"/>
      <c r="WYC178" s="36"/>
      <c r="WYD178" s="36"/>
      <c r="WYE178" s="36"/>
      <c r="WYF178" s="36"/>
      <c r="WYG178" s="36"/>
      <c r="WYH178" s="36"/>
      <c r="WYI178" s="36"/>
      <c r="WYJ178" s="36"/>
      <c r="WYK178" s="36"/>
      <c r="WYL178" s="36"/>
      <c r="WYM178" s="36"/>
      <c r="WYN178" s="36"/>
      <c r="WYO178" s="36"/>
      <c r="WYP178" s="36"/>
      <c r="WYQ178" s="36"/>
      <c r="WYR178" s="36"/>
      <c r="WYS178" s="36"/>
      <c r="WYT178" s="36"/>
      <c r="WYU178" s="36"/>
      <c r="WYV178" s="36"/>
      <c r="WYW178" s="36"/>
      <c r="WYX178" s="36"/>
      <c r="WYY178" s="36"/>
      <c r="WYZ178" s="36"/>
      <c r="WZA178" s="36"/>
      <c r="WZB178" s="36"/>
      <c r="WZC178" s="36"/>
      <c r="WZD178" s="36"/>
      <c r="WZE178" s="36"/>
      <c r="WZF178" s="36"/>
      <c r="WZG178" s="36"/>
      <c r="WZH178" s="36"/>
      <c r="WZI178" s="36"/>
      <c r="WZJ178" s="36"/>
      <c r="WZK178" s="36"/>
      <c r="WZL178" s="36"/>
      <c r="WZM178" s="36"/>
      <c r="WZN178" s="36"/>
      <c r="WZO178" s="36"/>
      <c r="WZP178" s="36"/>
      <c r="WZQ178" s="36"/>
      <c r="WZR178" s="36"/>
      <c r="WZS178" s="36"/>
      <c r="WZT178" s="36"/>
      <c r="WZU178" s="36"/>
      <c r="WZV178" s="36"/>
      <c r="WZW178" s="36"/>
      <c r="WZX178" s="36"/>
      <c r="WZY178" s="36"/>
      <c r="WZZ178" s="36"/>
      <c r="XAA178" s="36"/>
      <c r="XAB178" s="36"/>
      <c r="XAC178" s="36"/>
      <c r="XAD178" s="36"/>
      <c r="XAE178" s="36"/>
      <c r="XAF178" s="36"/>
      <c r="XAG178" s="36"/>
      <c r="XAH178" s="36"/>
      <c r="XAI178" s="36"/>
      <c r="XAJ178" s="36"/>
      <c r="XAK178" s="36"/>
      <c r="XAL178" s="36"/>
      <c r="XAM178" s="36"/>
      <c r="XAN178" s="36"/>
      <c r="XAO178" s="36"/>
      <c r="XAP178" s="36"/>
      <c r="XAQ178" s="36"/>
      <c r="XAR178" s="36"/>
      <c r="XAS178" s="36"/>
      <c r="XAT178" s="36"/>
      <c r="XAU178" s="36"/>
      <c r="XAV178" s="36"/>
      <c r="XAW178" s="36"/>
      <c r="XAX178" s="36"/>
      <c r="XAY178" s="36"/>
      <c r="XAZ178" s="36"/>
      <c r="XBA178" s="36"/>
      <c r="XBB178" s="36"/>
      <c r="XBC178" s="36"/>
      <c r="XBD178" s="36"/>
      <c r="XBE178" s="36"/>
      <c r="XBF178" s="36"/>
      <c r="XBG178" s="36"/>
      <c r="XBH178" s="36"/>
      <c r="XBI178" s="36"/>
      <c r="XBJ178" s="36"/>
      <c r="XBK178" s="36"/>
      <c r="XBL178" s="36"/>
      <c r="XBM178" s="36"/>
      <c r="XBN178" s="36"/>
      <c r="XBO178" s="36"/>
      <c r="XBP178" s="36"/>
      <c r="XBQ178" s="36"/>
      <c r="XBR178" s="36"/>
      <c r="XBS178" s="36"/>
      <c r="XBT178" s="36"/>
      <c r="XBU178" s="36"/>
      <c r="XBV178" s="36"/>
      <c r="XBW178" s="36"/>
      <c r="XBX178" s="36"/>
      <c r="XBY178" s="36"/>
      <c r="XBZ178" s="36"/>
      <c r="XCA178" s="36"/>
      <c r="XCB178" s="36"/>
      <c r="XCC178" s="36"/>
      <c r="XCD178" s="36"/>
      <c r="XCE178" s="36"/>
      <c r="XCF178" s="36"/>
      <c r="XCG178" s="36"/>
      <c r="XCH178" s="36"/>
      <c r="XCI178" s="36"/>
      <c r="XCJ178" s="36"/>
      <c r="XCK178" s="36"/>
      <c r="XCL178" s="36"/>
      <c r="XCM178" s="36"/>
      <c r="XCN178" s="36"/>
      <c r="XCO178" s="36"/>
      <c r="XCP178" s="36"/>
      <c r="XCQ178" s="36"/>
      <c r="XCR178" s="36"/>
      <c r="XCS178" s="36"/>
      <c r="XCT178" s="36"/>
      <c r="XCU178" s="36"/>
      <c r="XCV178" s="36"/>
      <c r="XCW178" s="36"/>
      <c r="XCX178" s="36"/>
      <c r="XCY178" s="36"/>
      <c r="XCZ178" s="36"/>
      <c r="XDA178" s="36"/>
      <c r="XDB178" s="36"/>
      <c r="XDC178" s="36"/>
      <c r="XDD178" s="36"/>
      <c r="XDE178" s="36"/>
      <c r="XDF178" s="36"/>
      <c r="XDG178" s="36"/>
      <c r="XDH178" s="36"/>
      <c r="XDI178" s="36"/>
      <c r="XDJ178" s="36"/>
      <c r="XDK178" s="36"/>
      <c r="XDL178" s="36"/>
      <c r="XDM178" s="36"/>
      <c r="XDN178" s="36"/>
      <c r="XDO178" s="36"/>
      <c r="XDP178" s="36"/>
      <c r="XDQ178" s="36"/>
      <c r="XDR178" s="36"/>
      <c r="XDS178" s="36"/>
      <c r="XDT178" s="36"/>
      <c r="XDU178" s="36"/>
      <c r="XDV178" s="36"/>
      <c r="XDW178" s="36"/>
      <c r="XDX178" s="36"/>
      <c r="XDY178" s="36"/>
      <c r="XDZ178" s="36"/>
      <c r="XEA178" s="36"/>
      <c r="XEB178" s="36"/>
      <c r="XEC178" s="36"/>
      <c r="XED178" s="36"/>
      <c r="XEE178" s="36"/>
    </row>
    <row r="179" spans="1:16359" ht="13.5" thickBot="1" x14ac:dyDescent="0.25">
      <c r="A179" s="37">
        <v>39686760120725</v>
      </c>
      <c r="B179" s="38" t="s">
        <v>358</v>
      </c>
      <c r="C179" s="39" t="s">
        <v>191</v>
      </c>
      <c r="D179" s="40">
        <v>4332.773925581394</v>
      </c>
      <c r="E179" s="40"/>
      <c r="F179" s="40">
        <v>0</v>
      </c>
      <c r="G179" s="40"/>
      <c r="H179" s="40">
        <f>VLOOKUP($A179,'[15]Compiled Income'!$B$5:$AI$268,9,FALSE)</f>
        <v>191244</v>
      </c>
      <c r="I179" s="40">
        <f>VLOOKUP(A179,'[15]Compiled Income'!$B$5:$AI$268,14,FALSE)</f>
        <v>0</v>
      </c>
      <c r="J179" s="40">
        <f>VLOOKUP(A179,'[15]Compiled Income'!$B$5:$AI$268,15,FALSE)</f>
        <v>0</v>
      </c>
      <c r="K179" s="40">
        <f>VLOOKUP(A179,'[15]Compiled Income'!$B$5:$AI$268,16,FALSE)</f>
        <v>0</v>
      </c>
      <c r="L179" s="40">
        <f>VLOOKUP(A179,'[15]Compiled Income'!$B$5:$AI$268,12,FALSE)+VLOOKUP(A179,'[15]Compiled Income'!$B$5:$AI$268,13,FALSE)</f>
        <v>0</v>
      </c>
      <c r="M179" s="40">
        <f>VLOOKUP(A179,'[15]Compiled Income'!$B$5:$AI$268,10,FALSE)</f>
        <v>0</v>
      </c>
      <c r="N179" s="41">
        <f t="shared" si="16"/>
        <v>191244</v>
      </c>
      <c r="O179" s="42">
        <f>VLOOKUP(A179,'[16]2015-16 Budget (June 2016)'!$B$7:$K$270,10,FALSE)</f>
        <v>7969</v>
      </c>
      <c r="P179" s="42">
        <v>0</v>
      </c>
      <c r="Q179" s="41">
        <f t="shared" si="17"/>
        <v>7969</v>
      </c>
      <c r="R179" s="40">
        <f t="shared" si="18"/>
        <v>199213</v>
      </c>
      <c r="S179" s="40">
        <f>VLOOKUP($A179,'[15]Compiled Income'!$B$5:$AI$268,5,FALSE)</f>
        <v>0</v>
      </c>
      <c r="T179" s="40">
        <f>VLOOKUP($A179,'[15]Compiled Income'!$B$5:$AI$268,6,FALSE)</f>
        <v>0</v>
      </c>
      <c r="U179" s="41">
        <f t="shared" si="19"/>
        <v>0</v>
      </c>
      <c r="V179" s="41" t="s">
        <v>321</v>
      </c>
      <c r="W179" s="40">
        <f t="shared" si="20"/>
        <v>0</v>
      </c>
      <c r="X179" s="41">
        <f>VLOOKUP($A179,'[15]Compiled Income'!$B$5:$AI$268,24,FALSE)</f>
        <v>0</v>
      </c>
      <c r="Y179" s="41">
        <f>VLOOKUP($A179,'[15]Compiled Income'!$B$5:$AI$268,28,FALSE)</f>
        <v>0</v>
      </c>
      <c r="Z179" s="41">
        <f>VLOOKUP($A179,'[15]Compiled Income'!$B$5:$AI$268,32,FALSE)</f>
        <v>0</v>
      </c>
      <c r="AA179" s="40">
        <f>VLOOKUP(A179,'[18]2016-17 Budget (June 2016)'!$C$7:$U$301,18,FALSE)</f>
        <v>179640</v>
      </c>
      <c r="AB179" s="40"/>
      <c r="AC179" s="40">
        <f t="shared" si="21"/>
        <v>179640</v>
      </c>
      <c r="AD179" s="40">
        <f>VLOOKUP($A179,'[18]2016-17 Budget (June 2016)'!$C$7:$U$301,10,FALSE)</f>
        <v>9589</v>
      </c>
      <c r="AE179" s="40">
        <f t="shared" si="22"/>
        <v>189229</v>
      </c>
      <c r="AF179" s="40">
        <f>VLOOKUP($A179,'[18]2016-17 Budget (June 2016)'!$C$7:$U$301,19,FALSE)</f>
        <v>50500</v>
      </c>
      <c r="AG179" s="40"/>
      <c r="AH179" s="40">
        <f t="shared" si="23"/>
        <v>50500</v>
      </c>
      <c r="AI179" s="40">
        <v>0</v>
      </c>
    </row>
    <row r="180" spans="1:16359" ht="13.5" thickBot="1" x14ac:dyDescent="0.25">
      <c r="A180" s="37">
        <v>39686760120733</v>
      </c>
      <c r="B180" s="38" t="s">
        <v>358</v>
      </c>
      <c r="C180" s="39" t="s">
        <v>192</v>
      </c>
      <c r="D180" s="40">
        <v>188340.49578181817</v>
      </c>
      <c r="E180" s="40"/>
      <c r="F180" s="40">
        <v>78549</v>
      </c>
      <c r="G180" s="40"/>
      <c r="H180" s="40">
        <f>VLOOKUP($A180,'[15]Compiled Income'!$B$5:$AI$268,9,FALSE)</f>
        <v>148364</v>
      </c>
      <c r="I180" s="40">
        <f>VLOOKUP(A180,'[15]Compiled Income'!$B$5:$AI$268,14,FALSE)</f>
        <v>3811</v>
      </c>
      <c r="J180" s="40">
        <f>VLOOKUP(A180,'[15]Compiled Income'!$B$5:$AI$268,15,FALSE)</f>
        <v>0</v>
      </c>
      <c r="K180" s="40">
        <f>VLOOKUP(A180,'[15]Compiled Income'!$B$5:$AI$268,16,FALSE)</f>
        <v>0</v>
      </c>
      <c r="L180" s="40">
        <f>VLOOKUP(A180,'[15]Compiled Income'!$B$5:$AI$268,12,FALSE)+VLOOKUP(A180,'[15]Compiled Income'!$B$5:$AI$268,13,FALSE)</f>
        <v>0</v>
      </c>
      <c r="M180" s="40">
        <f>VLOOKUP(A180,'[15]Compiled Income'!$B$5:$AI$268,10,FALSE)</f>
        <v>0</v>
      </c>
      <c r="N180" s="41">
        <f t="shared" si="16"/>
        <v>152175</v>
      </c>
      <c r="O180" s="42">
        <f>VLOOKUP(A180,'[16]2015-16 Budget (June 2016)'!$B$7:$K$270,10,FALSE)</f>
        <v>9392</v>
      </c>
      <c r="P180" s="42">
        <v>159</v>
      </c>
      <c r="Q180" s="41">
        <f t="shared" si="17"/>
        <v>9551</v>
      </c>
      <c r="R180" s="40">
        <f t="shared" si="18"/>
        <v>161726</v>
      </c>
      <c r="S180" s="40">
        <f>VLOOKUP($A180,'[15]Compiled Income'!$B$5:$AI$268,5,FALSE)</f>
        <v>0</v>
      </c>
      <c r="T180" s="40">
        <f>VLOOKUP($A180,'[15]Compiled Income'!$B$5:$AI$268,6,FALSE)</f>
        <v>0</v>
      </c>
      <c r="U180" s="41">
        <f t="shared" si="19"/>
        <v>0</v>
      </c>
      <c r="V180" s="41" t="s">
        <v>321</v>
      </c>
      <c r="W180" s="40">
        <f t="shared" si="20"/>
        <v>0</v>
      </c>
      <c r="X180" s="41">
        <f>VLOOKUP($A180,'[15]Compiled Income'!$B$5:$AI$268,24,FALSE)</f>
        <v>0</v>
      </c>
      <c r="Y180" s="41">
        <f>VLOOKUP($A180,'[15]Compiled Income'!$B$5:$AI$268,28,FALSE)</f>
        <v>0</v>
      </c>
      <c r="Z180" s="41">
        <f>VLOOKUP($A180,'[15]Compiled Income'!$B$5:$AI$268,32,FALSE)</f>
        <v>0</v>
      </c>
      <c r="AA180" s="40">
        <f>VLOOKUP(A180,'[18]2016-17 Budget (June 2016)'!$C$7:$U$301,18,FALSE)</f>
        <v>224221</v>
      </c>
      <c r="AB180" s="40"/>
      <c r="AC180" s="40">
        <f t="shared" si="21"/>
        <v>224221</v>
      </c>
      <c r="AD180" s="40">
        <f>VLOOKUP($A180,'[18]2016-17 Budget (June 2016)'!$C$7:$U$301,10,FALSE)</f>
        <v>11837</v>
      </c>
      <c r="AE180" s="40">
        <f t="shared" si="22"/>
        <v>236058</v>
      </c>
      <c r="AF180" s="40">
        <f>VLOOKUP($A180,'[18]2016-17 Budget (June 2016)'!$C$7:$U$301,19,FALSE)</f>
        <v>59875</v>
      </c>
      <c r="AG180" s="40"/>
      <c r="AH180" s="40">
        <f t="shared" si="23"/>
        <v>59875</v>
      </c>
      <c r="AI180" s="40">
        <v>55936</v>
      </c>
    </row>
    <row r="181" spans="1:16359" ht="13.5" thickBot="1" x14ac:dyDescent="0.25">
      <c r="A181" s="37">
        <v>7100740129684</v>
      </c>
      <c r="B181" s="38" t="s">
        <v>359</v>
      </c>
      <c r="C181" s="39" t="s">
        <v>193</v>
      </c>
      <c r="D181" s="40"/>
      <c r="E181" s="40"/>
      <c r="F181" s="40">
        <v>0</v>
      </c>
      <c r="G181" s="40"/>
      <c r="H181" s="40">
        <f>VLOOKUP($A181,'[15]Compiled Income'!$B$5:$AI$268,9,FALSE)</f>
        <v>101806</v>
      </c>
      <c r="I181" s="40">
        <f>VLOOKUP(A181,'[15]Compiled Income'!$B$5:$AI$268,14,FALSE)</f>
        <v>0</v>
      </c>
      <c r="J181" s="40">
        <f>VLOOKUP(A181,'[15]Compiled Income'!$B$5:$AI$268,15,FALSE)</f>
        <v>0</v>
      </c>
      <c r="K181" s="40">
        <f>VLOOKUP(A181,'[15]Compiled Income'!$B$5:$AI$268,16,FALSE)</f>
        <v>3000</v>
      </c>
      <c r="L181" s="40">
        <f>VLOOKUP(A181,'[15]Compiled Income'!$B$5:$AI$268,12,FALSE)+VLOOKUP(A181,'[15]Compiled Income'!$B$5:$AI$268,13,FALSE)</f>
        <v>0</v>
      </c>
      <c r="M181" s="40">
        <f>VLOOKUP(A181,'[15]Compiled Income'!$B$5:$AI$268,10,FALSE)</f>
        <v>0</v>
      </c>
      <c r="N181" s="41">
        <f t="shared" si="16"/>
        <v>104806</v>
      </c>
      <c r="O181" s="42">
        <f>VLOOKUP(A181,'[16]2015-16 Budget (June 2016)'!$B$7:$K$270,10,FALSE)</f>
        <v>4920</v>
      </c>
      <c r="P181" s="42">
        <v>0</v>
      </c>
      <c r="Q181" s="41">
        <f t="shared" si="17"/>
        <v>4920</v>
      </c>
      <c r="R181" s="40">
        <f t="shared" si="18"/>
        <v>109726</v>
      </c>
      <c r="S181" s="40">
        <f>VLOOKUP($A181,'[15]Compiled Income'!$B$5:$AI$268,5,FALSE)</f>
        <v>15662</v>
      </c>
      <c r="T181" s="40">
        <f>VLOOKUP($A181,'[15]Compiled Income'!$B$5:$AI$268,6,FALSE)</f>
        <v>0</v>
      </c>
      <c r="U181" s="41">
        <f t="shared" si="19"/>
        <v>15662</v>
      </c>
      <c r="V181" s="41" t="str">
        <f>IF(VLOOKUP(A181,[17]FederalExpenditureReport!$E$3:$AE$237,26,FALSE)&gt;0,"Yes","No")</f>
        <v>No</v>
      </c>
      <c r="W181" s="40">
        <f t="shared" si="20"/>
        <v>15662</v>
      </c>
      <c r="X181" s="41">
        <f>VLOOKUP($A181,'[15]Compiled Income'!$B$5:$AI$268,24,FALSE)</f>
        <v>2438</v>
      </c>
      <c r="Y181" s="41">
        <f>VLOOKUP($A181,'[15]Compiled Income'!$B$5:$AI$268,28,FALSE)</f>
        <v>0</v>
      </c>
      <c r="Z181" s="41">
        <f>VLOOKUP($A181,'[15]Compiled Income'!$B$5:$AI$268,32,FALSE)</f>
        <v>0</v>
      </c>
      <c r="AA181" s="40">
        <f>VLOOKUP(A181,'[18]2016-17 Budget (June 2016)'!$C$7:$U$301,18,FALSE)</f>
        <v>103365</v>
      </c>
      <c r="AB181" s="40"/>
      <c r="AC181" s="40">
        <f t="shared" si="21"/>
        <v>103365</v>
      </c>
      <c r="AD181" s="40">
        <f>VLOOKUP($A181,'[18]2016-17 Budget (June 2016)'!$C$7:$U$301,10,FALSE)</f>
        <v>5474</v>
      </c>
      <c r="AE181" s="40">
        <f t="shared" si="22"/>
        <v>108839</v>
      </c>
      <c r="AF181" s="40">
        <f>VLOOKUP($A181,'[18]2016-17 Budget (June 2016)'!$C$7:$U$301,19,FALSE)</f>
        <v>28000</v>
      </c>
      <c r="AG181" s="40"/>
      <c r="AH181" s="40">
        <f t="shared" si="23"/>
        <v>28000</v>
      </c>
      <c r="AI181" s="40">
        <v>0</v>
      </c>
    </row>
    <row r="182" spans="1:16359" ht="13.5" thickBot="1" x14ac:dyDescent="0.25">
      <c r="A182" s="37">
        <v>43104390128090</v>
      </c>
      <c r="B182" s="38" t="s">
        <v>359</v>
      </c>
      <c r="C182" s="39" t="s">
        <v>194</v>
      </c>
      <c r="D182" s="40"/>
      <c r="E182" s="40"/>
      <c r="F182" s="40">
        <v>0</v>
      </c>
      <c r="G182" s="40"/>
      <c r="H182" s="40">
        <f>VLOOKUP($A182,'[15]Compiled Income'!$B$5:$AI$268,9,FALSE)</f>
        <v>149570</v>
      </c>
      <c r="I182" s="40">
        <f>VLOOKUP(A182,'[15]Compiled Income'!$B$5:$AI$268,14,FALSE)</f>
        <v>1135</v>
      </c>
      <c r="J182" s="40">
        <f>VLOOKUP(A182,'[15]Compiled Income'!$B$5:$AI$268,15,FALSE)</f>
        <v>0</v>
      </c>
      <c r="K182" s="40">
        <f>VLOOKUP(A182,'[15]Compiled Income'!$B$5:$AI$268,16,FALSE)</f>
        <v>0</v>
      </c>
      <c r="L182" s="40">
        <f>VLOOKUP(A182,'[15]Compiled Income'!$B$5:$AI$268,12,FALSE)+VLOOKUP(A182,'[15]Compiled Income'!$B$5:$AI$268,13,FALSE)</f>
        <v>5</v>
      </c>
      <c r="M182" s="40">
        <f>VLOOKUP(A182,'[15]Compiled Income'!$B$5:$AI$268,10,FALSE)</f>
        <v>0</v>
      </c>
      <c r="N182" s="41">
        <f t="shared" si="16"/>
        <v>150710</v>
      </c>
      <c r="O182" s="42">
        <f>VLOOKUP(A182,'[16]2015-16 Budget (June 2016)'!$B$7:$K$270,10,FALSE)</f>
        <v>7339</v>
      </c>
      <c r="P182" s="42">
        <v>47</v>
      </c>
      <c r="Q182" s="41">
        <f t="shared" si="17"/>
        <v>7386</v>
      </c>
      <c r="R182" s="40">
        <f t="shared" si="18"/>
        <v>158096</v>
      </c>
      <c r="S182" s="40">
        <f>VLOOKUP($A182,'[15]Compiled Income'!$B$5:$AI$268,5,FALSE)</f>
        <v>25937</v>
      </c>
      <c r="T182" s="40">
        <f>VLOOKUP($A182,'[15]Compiled Income'!$B$5:$AI$268,6,FALSE)</f>
        <v>0</v>
      </c>
      <c r="U182" s="41">
        <f t="shared" si="19"/>
        <v>25937</v>
      </c>
      <c r="V182" s="41" t="str">
        <f>IF(VLOOKUP(A182,[17]FederalExpenditureReport!$E$3:$AE$237,26,FALSE)&gt;0,"Yes","No")</f>
        <v>No</v>
      </c>
      <c r="W182" s="40">
        <f t="shared" si="20"/>
        <v>25937</v>
      </c>
      <c r="X182" s="41">
        <f>VLOOKUP($A182,'[15]Compiled Income'!$B$5:$AI$268,24,FALSE)</f>
        <v>10072</v>
      </c>
      <c r="Y182" s="41">
        <f>VLOOKUP($A182,'[15]Compiled Income'!$B$5:$AI$268,28,FALSE)</f>
        <v>0</v>
      </c>
      <c r="Z182" s="41">
        <f>VLOOKUP($A182,'[15]Compiled Income'!$B$5:$AI$268,32,FALSE)</f>
        <v>0</v>
      </c>
      <c r="AA182" s="40">
        <f>VLOOKUP(A182,'[18]2016-17 Budget (June 2016)'!$C$7:$U$301,18,FALSE)</f>
        <v>150454</v>
      </c>
      <c r="AB182" s="40"/>
      <c r="AC182" s="40">
        <f t="shared" si="21"/>
        <v>150454</v>
      </c>
      <c r="AD182" s="40">
        <f>VLOOKUP($A182,'[18]2016-17 Budget (June 2016)'!$C$7:$U$301,10,FALSE)</f>
        <v>7941</v>
      </c>
      <c r="AE182" s="40">
        <f t="shared" si="22"/>
        <v>158395</v>
      </c>
      <c r="AF182" s="40">
        <f>VLOOKUP($A182,'[18]2016-17 Budget (June 2016)'!$C$7:$U$301,19,FALSE)</f>
        <v>40125</v>
      </c>
      <c r="AG182" s="40"/>
      <c r="AH182" s="40">
        <f t="shared" si="23"/>
        <v>40125</v>
      </c>
      <c r="AI182" s="40">
        <v>16647</v>
      </c>
    </row>
    <row r="183" spans="1:16359" ht="13.5" thickBot="1" x14ac:dyDescent="0.25">
      <c r="A183" s="37">
        <v>43694270123745</v>
      </c>
      <c r="B183" s="38" t="s">
        <v>359</v>
      </c>
      <c r="C183" s="39" t="s">
        <v>195</v>
      </c>
      <c r="D183" s="40"/>
      <c r="E183" s="40"/>
      <c r="F183" s="40">
        <v>0</v>
      </c>
      <c r="G183" s="40"/>
      <c r="H183" s="40">
        <f>VLOOKUP($A183,'[15]Compiled Income'!$B$5:$AI$268,9,FALSE)</f>
        <v>163177</v>
      </c>
      <c r="I183" s="40">
        <f>VLOOKUP(A183,'[15]Compiled Income'!$B$5:$AI$268,14,FALSE)</f>
        <v>2223</v>
      </c>
      <c r="J183" s="40">
        <f>VLOOKUP(A183,'[15]Compiled Income'!$B$5:$AI$268,15,FALSE)</f>
        <v>0</v>
      </c>
      <c r="K183" s="40">
        <f>VLOOKUP(A183,'[15]Compiled Income'!$B$5:$AI$268,16,FALSE)</f>
        <v>0</v>
      </c>
      <c r="L183" s="40">
        <f>VLOOKUP(A183,'[15]Compiled Income'!$B$5:$AI$268,12,FALSE)+VLOOKUP(A183,'[15]Compiled Income'!$B$5:$AI$268,13,FALSE)</f>
        <v>-10</v>
      </c>
      <c r="M183" s="40">
        <f>VLOOKUP(A183,'[15]Compiled Income'!$B$5:$AI$268,10,FALSE)</f>
        <v>0</v>
      </c>
      <c r="N183" s="41">
        <f t="shared" si="16"/>
        <v>165390</v>
      </c>
      <c r="O183" s="42">
        <f>VLOOKUP(A183,'[16]2015-16 Budget (June 2016)'!$B$7:$K$270,10,FALSE)</f>
        <v>8222</v>
      </c>
      <c r="P183" s="42">
        <v>93</v>
      </c>
      <c r="Q183" s="41">
        <f t="shared" si="17"/>
        <v>8315</v>
      </c>
      <c r="R183" s="40">
        <f t="shared" si="18"/>
        <v>173705</v>
      </c>
      <c r="S183" s="40">
        <f>VLOOKUP($A183,'[15]Compiled Income'!$B$5:$AI$268,5,FALSE)</f>
        <v>33705</v>
      </c>
      <c r="T183" s="40">
        <f>VLOOKUP($A183,'[15]Compiled Income'!$B$5:$AI$268,6,FALSE)</f>
        <v>0</v>
      </c>
      <c r="U183" s="41">
        <f t="shared" si="19"/>
        <v>33705</v>
      </c>
      <c r="V183" s="41" t="str">
        <f>IF(VLOOKUP(A183,[17]FederalExpenditureReport!$E$3:$AE$237,26,FALSE)&gt;0,"Yes","No")</f>
        <v>No</v>
      </c>
      <c r="W183" s="40">
        <f t="shared" si="20"/>
        <v>33705</v>
      </c>
      <c r="X183" s="41">
        <f>VLOOKUP($A183,'[15]Compiled Income'!$B$5:$AI$268,24,FALSE)</f>
        <v>14836</v>
      </c>
      <c r="Y183" s="41">
        <f>VLOOKUP($A183,'[15]Compiled Income'!$B$5:$AI$268,28,FALSE)</f>
        <v>0</v>
      </c>
      <c r="Z183" s="41">
        <f>VLOOKUP($A183,'[15]Compiled Income'!$B$5:$AI$268,32,FALSE)</f>
        <v>0</v>
      </c>
      <c r="AA183" s="40">
        <f>VLOOKUP(A183,'[18]2016-17 Budget (June 2016)'!$C$7:$U$301,18,FALSE)</f>
        <v>164480</v>
      </c>
      <c r="AB183" s="40"/>
      <c r="AC183" s="40">
        <f t="shared" si="21"/>
        <v>164480</v>
      </c>
      <c r="AD183" s="40">
        <f>VLOOKUP($A183,'[18]2016-17 Budget (June 2016)'!$C$7:$U$301,10,FALSE)</f>
        <v>8728</v>
      </c>
      <c r="AE183" s="40">
        <f t="shared" si="22"/>
        <v>173208</v>
      </c>
      <c r="AF183" s="40">
        <f>VLOOKUP($A183,'[18]2016-17 Budget (June 2016)'!$C$7:$U$301,19,FALSE)</f>
        <v>45000</v>
      </c>
      <c r="AG183" s="40"/>
      <c r="AH183" s="40">
        <f t="shared" si="23"/>
        <v>45000</v>
      </c>
      <c r="AI183" s="40">
        <v>32626</v>
      </c>
    </row>
    <row r="184" spans="1:16359" ht="13.5" thickBot="1" x14ac:dyDescent="0.25">
      <c r="A184" s="37">
        <v>41689240127548</v>
      </c>
      <c r="B184" s="38" t="s">
        <v>359</v>
      </c>
      <c r="C184" s="39" t="s">
        <v>196</v>
      </c>
      <c r="D184" s="40"/>
      <c r="E184" s="40"/>
      <c r="F184" s="40">
        <v>0</v>
      </c>
      <c r="G184" s="40"/>
      <c r="H184" s="40">
        <f>VLOOKUP($A184,'[15]Compiled Income'!$B$5:$AI$268,9,FALSE)</f>
        <v>146933</v>
      </c>
      <c r="I184" s="40">
        <f>VLOOKUP(A184,'[15]Compiled Income'!$B$5:$AI$268,14,FALSE)</f>
        <v>961</v>
      </c>
      <c r="J184" s="40">
        <f>VLOOKUP(A184,'[15]Compiled Income'!$B$5:$AI$268,15,FALSE)</f>
        <v>0</v>
      </c>
      <c r="K184" s="40">
        <f>VLOOKUP(A184,'[15]Compiled Income'!$B$5:$AI$268,16,FALSE)</f>
        <v>0</v>
      </c>
      <c r="L184" s="40">
        <f>VLOOKUP(A184,'[15]Compiled Income'!$B$5:$AI$268,12,FALSE)+VLOOKUP(A184,'[15]Compiled Income'!$B$5:$AI$268,13,FALSE)</f>
        <v>446</v>
      </c>
      <c r="M184" s="40">
        <f>VLOOKUP(A184,'[15]Compiled Income'!$B$5:$AI$268,10,FALSE)</f>
        <v>0</v>
      </c>
      <c r="N184" s="41">
        <f t="shared" si="16"/>
        <v>148340</v>
      </c>
      <c r="O184" s="42">
        <f>VLOOKUP(A184,'[16]2015-16 Budget (June 2016)'!$B$7:$K$270,10,FALSE)</f>
        <v>7296</v>
      </c>
      <c r="P184" s="42">
        <v>40</v>
      </c>
      <c r="Q184" s="41">
        <f t="shared" si="17"/>
        <v>7336</v>
      </c>
      <c r="R184" s="40">
        <f t="shared" si="18"/>
        <v>155676</v>
      </c>
      <c r="S184" s="40">
        <f>VLOOKUP($A184,'[15]Compiled Income'!$B$5:$AI$268,5,FALSE)</f>
        <v>27565</v>
      </c>
      <c r="T184" s="40">
        <f>VLOOKUP($A184,'[15]Compiled Income'!$B$5:$AI$268,6,FALSE)</f>
        <v>0</v>
      </c>
      <c r="U184" s="41">
        <f t="shared" si="19"/>
        <v>27565</v>
      </c>
      <c r="V184" s="41" t="str">
        <f>IF(VLOOKUP(A184,[17]FederalExpenditureReport!$E$3:$AE$237,26,FALSE)&gt;0,"Yes","No")</f>
        <v>No</v>
      </c>
      <c r="W184" s="40">
        <f t="shared" si="20"/>
        <v>27565</v>
      </c>
      <c r="X184" s="41">
        <f>VLOOKUP($A184,'[15]Compiled Income'!$B$5:$AI$268,24,FALSE)</f>
        <v>19034</v>
      </c>
      <c r="Y184" s="41">
        <f>VLOOKUP($A184,'[15]Compiled Income'!$B$5:$AI$268,28,FALSE)</f>
        <v>0</v>
      </c>
      <c r="Z184" s="41">
        <f>VLOOKUP($A184,'[15]Compiled Income'!$B$5:$AI$268,32,FALSE)</f>
        <v>0</v>
      </c>
      <c r="AA184" s="40">
        <f>VLOOKUP(A184,'[18]2016-17 Budget (June 2016)'!$C$7:$U$301,18,FALSE)</f>
        <v>147928</v>
      </c>
      <c r="AB184" s="40"/>
      <c r="AC184" s="40">
        <f t="shared" si="21"/>
        <v>147928</v>
      </c>
      <c r="AD184" s="40">
        <f>VLOOKUP($A184,'[18]2016-17 Budget (June 2016)'!$C$7:$U$301,10,FALSE)</f>
        <v>7856</v>
      </c>
      <c r="AE184" s="40">
        <f t="shared" si="22"/>
        <v>155784</v>
      </c>
      <c r="AF184" s="40">
        <f>VLOOKUP($A184,'[18]2016-17 Budget (June 2016)'!$C$7:$U$301,19,FALSE)</f>
        <v>40625</v>
      </c>
      <c r="AG184" s="40"/>
      <c r="AH184" s="40">
        <f t="shared" si="23"/>
        <v>40625</v>
      </c>
      <c r="AI184" s="40">
        <v>14100</v>
      </c>
    </row>
    <row r="185" spans="1:16359" ht="13.5" thickBot="1" x14ac:dyDescent="0.25">
      <c r="A185" s="37">
        <v>43104390123794</v>
      </c>
      <c r="B185" s="38" t="s">
        <v>359</v>
      </c>
      <c r="C185" s="39" t="s">
        <v>197</v>
      </c>
      <c r="D185" s="40"/>
      <c r="E185" s="40"/>
      <c r="F185" s="40">
        <v>0</v>
      </c>
      <c r="G185" s="40"/>
      <c r="H185" s="40">
        <f>VLOOKUP($A185,'[15]Compiled Income'!$B$5:$AI$268,9,FALSE)</f>
        <v>127451</v>
      </c>
      <c r="I185" s="40">
        <f>VLOOKUP(A185,'[15]Compiled Income'!$B$5:$AI$268,14,FALSE)</f>
        <v>2321</v>
      </c>
      <c r="J185" s="40">
        <f>VLOOKUP(A185,'[15]Compiled Income'!$B$5:$AI$268,15,FALSE)</f>
        <v>0</v>
      </c>
      <c r="K185" s="40">
        <f>VLOOKUP(A185,'[15]Compiled Income'!$B$5:$AI$268,16,FALSE)</f>
        <v>0</v>
      </c>
      <c r="L185" s="40">
        <f>VLOOKUP(A185,'[15]Compiled Income'!$B$5:$AI$268,12,FALSE)+VLOOKUP(A185,'[15]Compiled Income'!$B$5:$AI$268,13,FALSE)</f>
        <v>-115</v>
      </c>
      <c r="M185" s="40">
        <f>VLOOKUP(A185,'[15]Compiled Income'!$B$5:$AI$268,10,FALSE)</f>
        <v>0</v>
      </c>
      <c r="N185" s="41">
        <f t="shared" si="16"/>
        <v>129657</v>
      </c>
      <c r="O185" s="42">
        <f>VLOOKUP(A185,'[16]2015-16 Budget (June 2016)'!$B$7:$K$270,10,FALSE)</f>
        <v>7005</v>
      </c>
      <c r="P185" s="42">
        <v>97</v>
      </c>
      <c r="Q185" s="41">
        <f t="shared" si="17"/>
        <v>7102</v>
      </c>
      <c r="R185" s="40">
        <f t="shared" si="18"/>
        <v>136759</v>
      </c>
      <c r="S185" s="40">
        <f>VLOOKUP($A185,'[15]Compiled Income'!$B$5:$AI$268,5,FALSE)</f>
        <v>40847</v>
      </c>
      <c r="T185" s="40">
        <f>VLOOKUP($A185,'[15]Compiled Income'!$B$5:$AI$268,6,FALSE)</f>
        <v>0</v>
      </c>
      <c r="U185" s="41">
        <f t="shared" si="19"/>
        <v>40847</v>
      </c>
      <c r="V185" s="41" t="str">
        <f>IF(VLOOKUP(A185,[17]FederalExpenditureReport!$E$3:$AE$237,26,FALSE)&gt;0,"Yes","No")</f>
        <v>No</v>
      </c>
      <c r="W185" s="40">
        <f t="shared" si="20"/>
        <v>40847</v>
      </c>
      <c r="X185" s="41">
        <f>VLOOKUP($A185,'[15]Compiled Income'!$B$5:$AI$268,24,FALSE)</f>
        <v>11608</v>
      </c>
      <c r="Y185" s="41">
        <f>VLOOKUP($A185,'[15]Compiled Income'!$B$5:$AI$268,28,FALSE)</f>
        <v>0</v>
      </c>
      <c r="Z185" s="41">
        <f>VLOOKUP($A185,'[15]Compiled Income'!$B$5:$AI$268,32,FALSE)</f>
        <v>0</v>
      </c>
      <c r="AA185" s="40">
        <f>VLOOKUP(A185,'[18]2016-17 Budget (June 2016)'!$C$7:$U$301,18,FALSE)</f>
        <v>126072</v>
      </c>
      <c r="AB185" s="40"/>
      <c r="AC185" s="40">
        <f t="shared" si="21"/>
        <v>126072</v>
      </c>
      <c r="AD185" s="40">
        <f>VLOOKUP($A185,'[18]2016-17 Budget (June 2016)'!$C$7:$U$301,10,FALSE)</f>
        <v>6685</v>
      </c>
      <c r="AE185" s="40">
        <f t="shared" si="22"/>
        <v>132757</v>
      </c>
      <c r="AF185" s="40">
        <f>VLOOKUP($A185,'[18]2016-17 Budget (June 2016)'!$C$7:$U$301,19,FALSE)</f>
        <v>34375</v>
      </c>
      <c r="AG185" s="40"/>
      <c r="AH185" s="40">
        <f t="shared" si="23"/>
        <v>34375</v>
      </c>
      <c r="AI185" s="40">
        <v>34069</v>
      </c>
    </row>
    <row r="186" spans="1:16359" ht="13.5" thickBot="1" x14ac:dyDescent="0.25">
      <c r="A186" s="37">
        <v>33769430132522</v>
      </c>
      <c r="B186" s="38" t="s">
        <v>360</v>
      </c>
      <c r="C186" s="39" t="s">
        <v>198</v>
      </c>
      <c r="D186" s="40"/>
      <c r="E186" s="40"/>
      <c r="F186" s="40">
        <v>0</v>
      </c>
      <c r="G186" s="40"/>
      <c r="H186" s="40">
        <f>VLOOKUP($A186,'[15]Compiled Income'!$B$5:$AI$268,9,FALSE)</f>
        <v>123720</v>
      </c>
      <c r="I186" s="40">
        <f>VLOOKUP(A186,'[15]Compiled Income'!$B$5:$AI$268,14,FALSE)</f>
        <v>0</v>
      </c>
      <c r="J186" s="40">
        <f>VLOOKUP(A186,'[15]Compiled Income'!$B$5:$AI$268,15,FALSE)</f>
        <v>0</v>
      </c>
      <c r="K186" s="40">
        <f>VLOOKUP(A186,'[15]Compiled Income'!$B$5:$AI$268,16,FALSE)</f>
        <v>0</v>
      </c>
      <c r="L186" s="40">
        <f>VLOOKUP(A186,'[15]Compiled Income'!$B$5:$AI$268,12,FALSE)+VLOOKUP(A186,'[15]Compiled Income'!$B$5:$AI$268,13,FALSE)</f>
        <v>0</v>
      </c>
      <c r="M186" s="40">
        <f>VLOOKUP(A186,'[15]Compiled Income'!$B$5:$AI$268,10,FALSE)</f>
        <v>0</v>
      </c>
      <c r="N186" s="41">
        <f t="shared" si="16"/>
        <v>123720</v>
      </c>
      <c r="O186" s="42">
        <f>VLOOKUP(A186,'[16]2015-16 Budget (June 2016)'!$B$7:$K$270,10,FALSE)</f>
        <v>5314</v>
      </c>
      <c r="P186" s="42">
        <v>0</v>
      </c>
      <c r="Q186" s="41">
        <f t="shared" si="17"/>
        <v>5314</v>
      </c>
      <c r="R186" s="40">
        <f t="shared" si="18"/>
        <v>129034</v>
      </c>
      <c r="S186" s="40">
        <f>VLOOKUP($A186,'[15]Compiled Income'!$B$5:$AI$268,5,FALSE)</f>
        <v>0</v>
      </c>
      <c r="T186" s="40">
        <f>VLOOKUP($A186,'[15]Compiled Income'!$B$5:$AI$268,6,FALSE)</f>
        <v>0</v>
      </c>
      <c r="U186" s="41">
        <f t="shared" si="19"/>
        <v>0</v>
      </c>
      <c r="V186" s="41" t="s">
        <v>321</v>
      </c>
      <c r="W186" s="40">
        <f t="shared" si="20"/>
        <v>0</v>
      </c>
      <c r="X186" s="41">
        <f>VLOOKUP($A186,'[15]Compiled Income'!$B$5:$AI$268,24,FALSE)</f>
        <v>0</v>
      </c>
      <c r="Y186" s="41">
        <f>VLOOKUP($A186,'[15]Compiled Income'!$B$5:$AI$268,28,FALSE)</f>
        <v>0</v>
      </c>
      <c r="Z186" s="41">
        <f>VLOOKUP($A186,'[15]Compiled Income'!$B$5:$AI$268,32,FALSE)</f>
        <v>0</v>
      </c>
      <c r="AA186" s="40">
        <f>VLOOKUP(A186,'[18]2016-17 Budget (June 2016)'!$C$7:$U$301,18,FALSE)</f>
        <v>189418</v>
      </c>
      <c r="AB186" s="40"/>
      <c r="AC186" s="40">
        <f t="shared" si="21"/>
        <v>189418</v>
      </c>
      <c r="AD186" s="40">
        <f>VLOOKUP($A186,'[18]2016-17 Budget (June 2016)'!$C$7:$U$301,10,FALSE)</f>
        <v>9267</v>
      </c>
      <c r="AE186" s="40">
        <f t="shared" si="22"/>
        <v>198685</v>
      </c>
      <c r="AF186" s="40">
        <f>VLOOKUP($A186,'[18]2016-17 Budget (June 2016)'!$C$7:$U$301,19,FALSE)</f>
        <v>33000</v>
      </c>
      <c r="AG186" s="40"/>
      <c r="AH186" s="40">
        <f t="shared" si="23"/>
        <v>33000</v>
      </c>
      <c r="AI186" s="40">
        <v>0</v>
      </c>
    </row>
    <row r="187" spans="1:16359" ht="13.5" thickBot="1" x14ac:dyDescent="0.25">
      <c r="A187" s="37">
        <v>37737910109785</v>
      </c>
      <c r="B187" s="38" t="s">
        <v>360</v>
      </c>
      <c r="C187" s="39" t="s">
        <v>199</v>
      </c>
      <c r="D187" s="40"/>
      <c r="E187" s="40"/>
      <c r="F187" s="40">
        <v>0</v>
      </c>
      <c r="G187" s="40"/>
      <c r="H187" s="40">
        <f>VLOOKUP($A187,'[15]Compiled Income'!$B$5:$AI$268,9,FALSE)</f>
        <v>57137</v>
      </c>
      <c r="I187" s="40">
        <f>VLOOKUP(A187,'[15]Compiled Income'!$B$5:$AI$268,14,FALSE)</f>
        <v>1180</v>
      </c>
      <c r="J187" s="40">
        <f>VLOOKUP(A187,'[15]Compiled Income'!$B$5:$AI$268,15,FALSE)</f>
        <v>0</v>
      </c>
      <c r="K187" s="40">
        <f>VLOOKUP(A187,'[15]Compiled Income'!$B$5:$AI$268,16,FALSE)</f>
        <v>0</v>
      </c>
      <c r="L187" s="40">
        <f>VLOOKUP(A187,'[15]Compiled Income'!$B$5:$AI$268,12,FALSE)+VLOOKUP(A187,'[15]Compiled Income'!$B$5:$AI$268,13,FALSE)</f>
        <v>0</v>
      </c>
      <c r="M187" s="40">
        <f>VLOOKUP(A187,'[15]Compiled Income'!$B$5:$AI$268,10,FALSE)</f>
        <v>0</v>
      </c>
      <c r="N187" s="41">
        <f t="shared" si="16"/>
        <v>58317</v>
      </c>
      <c r="O187" s="42">
        <f>VLOOKUP(A187,'[16]2015-16 Budget (June 2016)'!$B$7:$K$270,10,FALSE)</f>
        <v>2960</v>
      </c>
      <c r="P187" s="42">
        <v>49</v>
      </c>
      <c r="Q187" s="41">
        <f t="shared" si="17"/>
        <v>3009</v>
      </c>
      <c r="R187" s="40">
        <f t="shared" si="18"/>
        <v>61326</v>
      </c>
      <c r="S187" s="40">
        <f>VLOOKUP($A187,'[15]Compiled Income'!$B$5:$AI$268,5,FALSE)</f>
        <v>14033</v>
      </c>
      <c r="T187" s="40">
        <f>VLOOKUP($A187,'[15]Compiled Income'!$B$5:$AI$268,6,FALSE)</f>
        <v>0</v>
      </c>
      <c r="U187" s="41">
        <f t="shared" si="19"/>
        <v>14033</v>
      </c>
      <c r="V187" s="41" t="str">
        <f>IF(VLOOKUP(A187,[17]FederalExpenditureReport!$E$3:$AE$237,26,FALSE)&gt;0,"Yes","No")</f>
        <v>No</v>
      </c>
      <c r="W187" s="40">
        <f t="shared" si="20"/>
        <v>14033</v>
      </c>
      <c r="X187" s="41">
        <f>VLOOKUP($A187,'[15]Compiled Income'!$B$5:$AI$268,24,FALSE)</f>
        <v>1248</v>
      </c>
      <c r="Y187" s="41">
        <f>VLOOKUP($A187,'[15]Compiled Income'!$B$5:$AI$268,28,FALSE)</f>
        <v>0</v>
      </c>
      <c r="Z187" s="41">
        <f>VLOOKUP($A187,'[15]Compiled Income'!$B$5:$AI$268,32,FALSE)</f>
        <v>0</v>
      </c>
      <c r="AA187" s="40">
        <f>VLOOKUP(A187,'[18]2016-17 Budget (June 2016)'!$C$7:$U$301,18,FALSE)</f>
        <v>71872</v>
      </c>
      <c r="AB187" s="40"/>
      <c r="AC187" s="40">
        <f t="shared" si="21"/>
        <v>71872</v>
      </c>
      <c r="AD187" s="40">
        <f>VLOOKUP($A187,'[18]2016-17 Budget (June 2016)'!$C$7:$U$301,10,FALSE)</f>
        <v>3578</v>
      </c>
      <c r="AE187" s="40">
        <f t="shared" si="22"/>
        <v>75450</v>
      </c>
      <c r="AF187" s="40">
        <f>VLOOKUP($A187,'[18]2016-17 Budget (June 2016)'!$C$7:$U$301,19,FALSE)</f>
        <v>14000</v>
      </c>
      <c r="AG187" s="40"/>
      <c r="AH187" s="40">
        <f t="shared" si="23"/>
        <v>14000</v>
      </c>
      <c r="AI187" s="40">
        <v>17321</v>
      </c>
    </row>
    <row r="188" spans="1:16359" ht="13.5" thickBot="1" x14ac:dyDescent="0.25">
      <c r="A188" s="37">
        <v>37683380131979</v>
      </c>
      <c r="B188" s="38" t="s">
        <v>361</v>
      </c>
      <c r="C188" s="39" t="s">
        <v>200</v>
      </c>
      <c r="D188" s="40"/>
      <c r="E188" s="40"/>
      <c r="F188" s="40">
        <v>0</v>
      </c>
      <c r="G188" s="40"/>
      <c r="H188" s="40">
        <f>VLOOKUP($A188,'[15]Compiled Income'!$B$5:$AI$268,9,FALSE)</f>
        <v>32353</v>
      </c>
      <c r="I188" s="40">
        <f>VLOOKUP(A188,'[15]Compiled Income'!$B$5:$AI$268,14,FALSE)</f>
        <v>0</v>
      </c>
      <c r="J188" s="40">
        <f>VLOOKUP(A188,'[15]Compiled Income'!$B$5:$AI$268,15,FALSE)</f>
        <v>0</v>
      </c>
      <c r="K188" s="40">
        <f>VLOOKUP(A188,'[15]Compiled Income'!$B$5:$AI$268,16,FALSE)</f>
        <v>0</v>
      </c>
      <c r="L188" s="40">
        <f>VLOOKUP(A188,'[15]Compiled Income'!$B$5:$AI$268,12,FALSE)+VLOOKUP(A188,'[15]Compiled Income'!$B$5:$AI$268,13,FALSE)</f>
        <v>0</v>
      </c>
      <c r="M188" s="40">
        <f>VLOOKUP(A188,'[15]Compiled Income'!$B$5:$AI$268,10,FALSE)</f>
        <v>0</v>
      </c>
      <c r="N188" s="41">
        <f t="shared" si="16"/>
        <v>32353</v>
      </c>
      <c r="O188" s="42">
        <f>VLOOKUP(A188,'[16]2015-16 Budget (June 2016)'!$B$7:$K$270,10,FALSE)</f>
        <v>1362</v>
      </c>
      <c r="P188" s="42">
        <v>0</v>
      </c>
      <c r="Q188" s="41">
        <f t="shared" si="17"/>
        <v>1362</v>
      </c>
      <c r="R188" s="40">
        <f t="shared" si="18"/>
        <v>33715</v>
      </c>
      <c r="S188" s="40">
        <f>VLOOKUP($A188,'[15]Compiled Income'!$B$5:$AI$268,5,FALSE)</f>
        <v>0</v>
      </c>
      <c r="T188" s="40">
        <f>VLOOKUP($A188,'[15]Compiled Income'!$B$5:$AI$268,6,FALSE)</f>
        <v>0</v>
      </c>
      <c r="U188" s="41">
        <f t="shared" si="19"/>
        <v>0</v>
      </c>
      <c r="V188" s="41" t="s">
        <v>321</v>
      </c>
      <c r="W188" s="40">
        <f t="shared" si="20"/>
        <v>0</v>
      </c>
      <c r="X188" s="41">
        <f>VLOOKUP($A188,'[15]Compiled Income'!$B$5:$AI$268,24,FALSE)</f>
        <v>0</v>
      </c>
      <c r="Y188" s="41">
        <f>VLOOKUP($A188,'[15]Compiled Income'!$B$5:$AI$268,28,FALSE)</f>
        <v>0</v>
      </c>
      <c r="Z188" s="41">
        <f>VLOOKUP($A188,'[15]Compiled Income'!$B$5:$AI$268,32,FALSE)</f>
        <v>0</v>
      </c>
      <c r="AA188" s="40">
        <f>VLOOKUP(A188,'[18]2016-17 Budget (June 2016)'!$C$7:$U$301,18,FALSE)</f>
        <v>72317</v>
      </c>
      <c r="AB188" s="40"/>
      <c r="AC188" s="40">
        <f t="shared" si="21"/>
        <v>72317</v>
      </c>
      <c r="AD188" s="40">
        <f>VLOOKUP($A188,'[18]2016-17 Budget (June 2016)'!$C$7:$U$301,10,FALSE)</f>
        <v>3133</v>
      </c>
      <c r="AE188" s="40">
        <f t="shared" si="22"/>
        <v>75450</v>
      </c>
      <c r="AF188" s="40">
        <f>VLOOKUP($A188,'[18]2016-17 Budget (June 2016)'!$C$7:$U$301,19,FALSE)</f>
        <v>2875</v>
      </c>
      <c r="AG188" s="40"/>
      <c r="AH188" s="40">
        <f t="shared" si="23"/>
        <v>2875</v>
      </c>
      <c r="AI188" s="40">
        <v>0</v>
      </c>
    </row>
    <row r="189" spans="1:16359" ht="13.5" thickBot="1" x14ac:dyDescent="0.25">
      <c r="A189" s="37">
        <v>37683386061964</v>
      </c>
      <c r="B189" s="38" t="s">
        <v>361</v>
      </c>
      <c r="C189" s="39" t="s">
        <v>201</v>
      </c>
      <c r="D189" s="40"/>
      <c r="E189" s="40"/>
      <c r="F189" s="40">
        <v>0</v>
      </c>
      <c r="G189" s="40"/>
      <c r="H189" s="40">
        <f>VLOOKUP($A189,'[15]Compiled Income'!$B$5:$AI$268,9,FALSE)</f>
        <v>727175</v>
      </c>
      <c r="I189" s="40">
        <f>VLOOKUP(A189,'[15]Compiled Income'!$B$5:$AI$268,14,FALSE)</f>
        <v>10984</v>
      </c>
      <c r="J189" s="40">
        <f>VLOOKUP(A189,'[15]Compiled Income'!$B$5:$AI$268,15,FALSE)</f>
        <v>0</v>
      </c>
      <c r="K189" s="40">
        <f>VLOOKUP(A189,'[15]Compiled Income'!$B$5:$AI$268,16,FALSE)</f>
        <v>0</v>
      </c>
      <c r="L189" s="40">
        <f>VLOOKUP(A189,'[15]Compiled Income'!$B$5:$AI$268,12,FALSE)+VLOOKUP(A189,'[15]Compiled Income'!$B$5:$AI$268,13,FALSE)</f>
        <v>230</v>
      </c>
      <c r="M189" s="40">
        <f>VLOOKUP(A189,'[15]Compiled Income'!$B$5:$AI$268,10,FALSE)</f>
        <v>0</v>
      </c>
      <c r="N189" s="41">
        <f t="shared" si="16"/>
        <v>738389</v>
      </c>
      <c r="O189" s="42">
        <f>VLOOKUP(A189,'[16]2015-16 Budget (June 2016)'!$B$7:$K$270,10,FALSE)</f>
        <v>37937</v>
      </c>
      <c r="P189" s="42">
        <v>458</v>
      </c>
      <c r="Q189" s="41">
        <f t="shared" si="17"/>
        <v>38395</v>
      </c>
      <c r="R189" s="40">
        <f t="shared" si="18"/>
        <v>776784</v>
      </c>
      <c r="S189" s="40">
        <f>VLOOKUP($A189,'[15]Compiled Income'!$B$5:$AI$268,5,FALSE)</f>
        <v>182433</v>
      </c>
      <c r="T189" s="40">
        <f>VLOOKUP($A189,'[15]Compiled Income'!$B$5:$AI$268,6,FALSE)</f>
        <v>0</v>
      </c>
      <c r="U189" s="41">
        <f t="shared" si="19"/>
        <v>182433</v>
      </c>
      <c r="V189" s="41" t="str">
        <f>IF(VLOOKUP(A189,[17]FederalExpenditureReport!$E$3:$AE$237,26,FALSE)&gt;0,"Yes","No")</f>
        <v>No</v>
      </c>
      <c r="W189" s="40">
        <f t="shared" si="20"/>
        <v>182433</v>
      </c>
      <c r="X189" s="41">
        <f>VLOOKUP($A189,'[15]Compiled Income'!$B$5:$AI$268,24,FALSE)</f>
        <v>0</v>
      </c>
      <c r="Y189" s="41">
        <f>VLOOKUP($A189,'[15]Compiled Income'!$B$5:$AI$268,28,FALSE)</f>
        <v>0</v>
      </c>
      <c r="Z189" s="41">
        <f>VLOOKUP($A189,'[15]Compiled Income'!$B$5:$AI$268,32,FALSE)</f>
        <v>0</v>
      </c>
      <c r="AA189" s="40">
        <f>VLOOKUP(A189,'[18]2016-17 Budget (June 2016)'!$C$7:$U$301,18,FALSE)</f>
        <v>793691</v>
      </c>
      <c r="AB189" s="40"/>
      <c r="AC189" s="40">
        <f t="shared" si="21"/>
        <v>793691</v>
      </c>
      <c r="AD189" s="40">
        <f>VLOOKUP($A189,'[18]2016-17 Budget (June 2016)'!$C$7:$U$301,10,FALSE)</f>
        <v>41289</v>
      </c>
      <c r="AE189" s="40">
        <f t="shared" si="22"/>
        <v>834980</v>
      </c>
      <c r="AF189" s="40">
        <f>VLOOKUP($A189,'[18]2016-17 Budget (June 2016)'!$C$7:$U$301,19,FALSE)</f>
        <v>197250</v>
      </c>
      <c r="AG189" s="40"/>
      <c r="AH189" s="40">
        <f t="shared" si="23"/>
        <v>197250</v>
      </c>
      <c r="AI189" s="40">
        <v>161211</v>
      </c>
    </row>
    <row r="190" spans="1:16359" ht="13.5" thickBot="1" x14ac:dyDescent="0.25">
      <c r="A190" s="37">
        <v>39686270128553</v>
      </c>
      <c r="B190" s="38" t="s">
        <v>362</v>
      </c>
      <c r="C190" s="39" t="s">
        <v>202</v>
      </c>
      <c r="D190" s="40"/>
      <c r="E190" s="40"/>
      <c r="F190" s="40">
        <v>0</v>
      </c>
      <c r="G190" s="40"/>
      <c r="H190" s="40">
        <f>VLOOKUP($A190,'[15]Compiled Income'!$B$5:$AI$268,9,FALSE)</f>
        <v>181784</v>
      </c>
      <c r="I190" s="40">
        <f>VLOOKUP(A190,'[15]Compiled Income'!$B$5:$AI$268,14,FALSE)</f>
        <v>0</v>
      </c>
      <c r="J190" s="40">
        <f>VLOOKUP(A190,'[15]Compiled Income'!$B$5:$AI$268,15,FALSE)</f>
        <v>0</v>
      </c>
      <c r="K190" s="40">
        <f>VLOOKUP(A190,'[15]Compiled Income'!$B$5:$AI$268,16,FALSE)</f>
        <v>0</v>
      </c>
      <c r="L190" s="40">
        <f>VLOOKUP(A190,'[15]Compiled Income'!$B$5:$AI$268,12,FALSE)+VLOOKUP(A190,'[15]Compiled Income'!$B$5:$AI$268,13,FALSE)</f>
        <v>0</v>
      </c>
      <c r="M190" s="40">
        <f>VLOOKUP(A190,'[15]Compiled Income'!$B$5:$AI$268,10,FALSE)</f>
        <v>0</v>
      </c>
      <c r="N190" s="41">
        <f t="shared" si="16"/>
        <v>181784</v>
      </c>
      <c r="O190" s="42">
        <f>VLOOKUP(A190,'[16]2015-16 Budget (June 2016)'!$B$7:$K$270,10,FALSE)</f>
        <v>9106</v>
      </c>
      <c r="P190" s="42">
        <v>0</v>
      </c>
      <c r="Q190" s="41">
        <f t="shared" si="17"/>
        <v>9106</v>
      </c>
      <c r="R190" s="40">
        <f t="shared" si="18"/>
        <v>190890</v>
      </c>
      <c r="S190" s="40">
        <f>VLOOKUP($A190,'[15]Compiled Income'!$B$5:$AI$268,5,FALSE)</f>
        <v>34582</v>
      </c>
      <c r="T190" s="40">
        <f>VLOOKUP($A190,'[15]Compiled Income'!$B$5:$AI$268,6,FALSE)</f>
        <v>0</v>
      </c>
      <c r="U190" s="41">
        <f t="shared" si="19"/>
        <v>34582</v>
      </c>
      <c r="V190" s="41" t="str">
        <f>IF(VLOOKUP(A190,[17]FederalExpenditureReport!$E$3:$AE$237,26,FALSE)&gt;0,"Yes","No")</f>
        <v>No</v>
      </c>
      <c r="W190" s="40">
        <f t="shared" si="20"/>
        <v>34582</v>
      </c>
      <c r="X190" s="41">
        <f>VLOOKUP($A190,'[15]Compiled Income'!$B$5:$AI$268,24,FALSE)</f>
        <v>6000</v>
      </c>
      <c r="Y190" s="41">
        <f>VLOOKUP($A190,'[15]Compiled Income'!$B$5:$AI$268,28,FALSE)</f>
        <v>0</v>
      </c>
      <c r="Z190" s="41">
        <f>VLOOKUP($A190,'[15]Compiled Income'!$B$5:$AI$268,32,FALSE)</f>
        <v>0</v>
      </c>
      <c r="AA190" s="40"/>
      <c r="AB190" s="40"/>
      <c r="AC190" s="40">
        <f t="shared" si="21"/>
        <v>0</v>
      </c>
      <c r="AD190" s="40">
        <v>0</v>
      </c>
      <c r="AE190" s="40">
        <f t="shared" si="22"/>
        <v>0</v>
      </c>
      <c r="AF190" s="40"/>
      <c r="AG190" s="40"/>
      <c r="AH190" s="40">
        <f t="shared" si="23"/>
        <v>0</v>
      </c>
      <c r="AI190" s="40">
        <v>0</v>
      </c>
    </row>
    <row r="191" spans="1:16359" ht="13.5" thickBot="1" x14ac:dyDescent="0.25">
      <c r="A191" s="37">
        <v>39686270128546</v>
      </c>
      <c r="B191" s="38" t="s">
        <v>362</v>
      </c>
      <c r="C191" s="39" t="s">
        <v>203</v>
      </c>
      <c r="D191" s="40"/>
      <c r="E191" s="40"/>
      <c r="F191" s="40">
        <v>0</v>
      </c>
      <c r="G191" s="40"/>
      <c r="H191" s="40">
        <f>VLOOKUP($A191,'[15]Compiled Income'!$B$5:$AI$268,9,FALSE)</f>
        <v>59424</v>
      </c>
      <c r="I191" s="40">
        <f>VLOOKUP(A191,'[15]Compiled Income'!$B$5:$AI$268,14,FALSE)</f>
        <v>0</v>
      </c>
      <c r="J191" s="40">
        <f>VLOOKUP(A191,'[15]Compiled Income'!$B$5:$AI$268,15,FALSE)</f>
        <v>0</v>
      </c>
      <c r="K191" s="40">
        <f>VLOOKUP(A191,'[15]Compiled Income'!$B$5:$AI$268,16,FALSE)</f>
        <v>0</v>
      </c>
      <c r="L191" s="40">
        <f>VLOOKUP(A191,'[15]Compiled Income'!$B$5:$AI$268,12,FALSE)+VLOOKUP(A191,'[15]Compiled Income'!$B$5:$AI$268,13,FALSE)</f>
        <v>0</v>
      </c>
      <c r="M191" s="40">
        <f>VLOOKUP(A191,'[15]Compiled Income'!$B$5:$AI$268,10,FALSE)</f>
        <v>0</v>
      </c>
      <c r="N191" s="41">
        <f t="shared" si="16"/>
        <v>59424</v>
      </c>
      <c r="O191" s="42">
        <f>VLOOKUP(A191,'[16]2015-16 Budget (June 2016)'!$B$7:$K$270,10,FALSE)</f>
        <v>2891</v>
      </c>
      <c r="P191" s="42">
        <v>0</v>
      </c>
      <c r="Q191" s="41">
        <f t="shared" si="17"/>
        <v>2891</v>
      </c>
      <c r="R191" s="40">
        <f t="shared" si="18"/>
        <v>62315</v>
      </c>
      <c r="S191" s="40">
        <f>VLOOKUP($A191,'[15]Compiled Income'!$B$5:$AI$268,5,FALSE)</f>
        <v>9272</v>
      </c>
      <c r="T191" s="40">
        <f>VLOOKUP($A191,'[15]Compiled Income'!$B$5:$AI$268,6,FALSE)</f>
        <v>0</v>
      </c>
      <c r="U191" s="41">
        <f t="shared" si="19"/>
        <v>9272</v>
      </c>
      <c r="V191" s="41" t="str">
        <f>IF(VLOOKUP(A191,[17]FederalExpenditureReport!$E$3:$AE$237,26,FALSE)&gt;0,"Yes","No")</f>
        <v>No</v>
      </c>
      <c r="W191" s="40">
        <f t="shared" si="20"/>
        <v>9272</v>
      </c>
      <c r="X191" s="41">
        <f>VLOOKUP($A191,'[15]Compiled Income'!$B$5:$AI$268,24,FALSE)</f>
        <v>0</v>
      </c>
      <c r="Y191" s="41">
        <f>VLOOKUP($A191,'[15]Compiled Income'!$B$5:$AI$268,28,FALSE)</f>
        <v>0</v>
      </c>
      <c r="Z191" s="41">
        <f>VLOOKUP($A191,'[15]Compiled Income'!$B$5:$AI$268,32,FALSE)</f>
        <v>0</v>
      </c>
      <c r="AA191" s="40"/>
      <c r="AB191" s="40"/>
      <c r="AC191" s="40">
        <f t="shared" si="21"/>
        <v>0</v>
      </c>
      <c r="AD191" s="40">
        <v>0</v>
      </c>
      <c r="AE191" s="40">
        <f t="shared" si="22"/>
        <v>0</v>
      </c>
      <c r="AF191" s="40"/>
      <c r="AG191" s="40"/>
      <c r="AH191" s="40">
        <f t="shared" si="23"/>
        <v>0</v>
      </c>
      <c r="AI191" s="40">
        <v>0</v>
      </c>
    </row>
    <row r="192" spans="1:16359" ht="13.5" thickBot="1" x14ac:dyDescent="0.25">
      <c r="A192" s="37">
        <v>1612000107839</v>
      </c>
      <c r="B192" s="38" t="s">
        <v>363</v>
      </c>
      <c r="C192" s="39" t="s">
        <v>204</v>
      </c>
      <c r="D192" s="40"/>
      <c r="E192" s="40"/>
      <c r="F192" s="40">
        <v>0</v>
      </c>
      <c r="G192" s="40"/>
      <c r="H192" s="40">
        <f>VLOOKUP($A192,'[15]Compiled Income'!$B$5:$AI$268,9,FALSE)</f>
        <v>513581</v>
      </c>
      <c r="I192" s="40">
        <f>VLOOKUP(A192,'[15]Compiled Income'!$B$5:$AI$268,14,FALSE)</f>
        <v>9651</v>
      </c>
      <c r="J192" s="40">
        <f>VLOOKUP(A192,'[15]Compiled Income'!$B$5:$AI$268,15,FALSE)</f>
        <v>0</v>
      </c>
      <c r="K192" s="40">
        <f>VLOOKUP(A192,'[15]Compiled Income'!$B$5:$AI$268,16,FALSE)</f>
        <v>0</v>
      </c>
      <c r="L192" s="40">
        <f>VLOOKUP(A192,'[15]Compiled Income'!$B$5:$AI$268,12,FALSE)+VLOOKUP(A192,'[15]Compiled Income'!$B$5:$AI$268,13,FALSE)</f>
        <v>0</v>
      </c>
      <c r="M192" s="40">
        <f>VLOOKUP(A192,'[15]Compiled Income'!$B$5:$AI$268,10,FALSE)</f>
        <v>0</v>
      </c>
      <c r="N192" s="41">
        <f t="shared" si="16"/>
        <v>523232</v>
      </c>
      <c r="O192" s="42">
        <f>VLOOKUP(A192,'[16]2015-16 Budget (June 2016)'!$B$7:$K$270,10,FALSE)</f>
        <v>27211</v>
      </c>
      <c r="P192" s="42">
        <v>402</v>
      </c>
      <c r="Q192" s="41">
        <f t="shared" si="17"/>
        <v>27613</v>
      </c>
      <c r="R192" s="40">
        <f t="shared" si="18"/>
        <v>550845</v>
      </c>
      <c r="S192" s="40">
        <f>VLOOKUP($A192,'[15]Compiled Income'!$B$5:$AI$268,5,FALSE)</f>
        <v>139456</v>
      </c>
      <c r="T192" s="40">
        <f>VLOOKUP($A192,'[15]Compiled Income'!$B$5:$AI$268,6,FALSE)</f>
        <v>0</v>
      </c>
      <c r="U192" s="41">
        <f t="shared" si="19"/>
        <v>139456</v>
      </c>
      <c r="V192" s="41" t="str">
        <f>IF(VLOOKUP(A192,[17]FederalExpenditureReport!$E$3:$AE$237,26,FALSE)&gt;0,"Yes","No")</f>
        <v>No</v>
      </c>
      <c r="W192" s="40">
        <f t="shared" si="20"/>
        <v>252268</v>
      </c>
      <c r="X192" s="41">
        <f>VLOOKUP($A192,'[15]Compiled Income'!$B$5:$AI$268,24,FALSE)</f>
        <v>9000</v>
      </c>
      <c r="Y192" s="41">
        <f>VLOOKUP($A192,'[15]Compiled Income'!$B$5:$AI$268,28,FALSE)</f>
        <v>0</v>
      </c>
      <c r="Z192" s="41">
        <f>VLOOKUP($A192,'[15]Compiled Income'!$B$5:$AI$268,32,FALSE)</f>
        <v>112812</v>
      </c>
      <c r="AA192" s="40">
        <f>VLOOKUP(A192,'[18]2016-17 Budget (June 2016)'!$C$7:$U$301,18,FALSE)</f>
        <v>513860</v>
      </c>
      <c r="AB192" s="40"/>
      <c r="AC192" s="40">
        <f t="shared" si="21"/>
        <v>513860</v>
      </c>
      <c r="AD192" s="40">
        <f>VLOOKUP($A192,'[18]2016-17 Budget (June 2016)'!$C$7:$U$301,10,FALSE)</f>
        <v>27187</v>
      </c>
      <c r="AE192" s="40">
        <f t="shared" si="22"/>
        <v>541047</v>
      </c>
      <c r="AF192" s="40">
        <f>VLOOKUP($A192,'[18]2016-17 Budget (June 2016)'!$C$7:$U$301,19,FALSE)</f>
        <v>138625</v>
      </c>
      <c r="AG192" s="40"/>
      <c r="AH192" s="40">
        <f t="shared" si="23"/>
        <v>138625</v>
      </c>
      <c r="AI192" s="40">
        <v>141622</v>
      </c>
    </row>
    <row r="193" spans="1:16359" ht="13.5" thickBot="1" x14ac:dyDescent="0.25">
      <c r="A193" s="37">
        <v>1612000120931</v>
      </c>
      <c r="B193" s="38" t="s">
        <v>363</v>
      </c>
      <c r="C193" s="39" t="s">
        <v>205</v>
      </c>
      <c r="D193" s="40"/>
      <c r="E193" s="40"/>
      <c r="F193" s="40">
        <v>0</v>
      </c>
      <c r="G193" s="40"/>
      <c r="H193" s="40">
        <f>VLOOKUP($A193,'[15]Compiled Income'!$B$5:$AI$268,9,FALSE)</f>
        <v>198857</v>
      </c>
      <c r="I193" s="40">
        <f>VLOOKUP(A193,'[15]Compiled Income'!$B$5:$AI$268,14,FALSE)</f>
        <v>3740</v>
      </c>
      <c r="J193" s="40">
        <f>VLOOKUP(A193,'[15]Compiled Income'!$B$5:$AI$268,15,FALSE)</f>
        <v>0</v>
      </c>
      <c r="K193" s="40">
        <f>VLOOKUP(A193,'[15]Compiled Income'!$B$5:$AI$268,16,FALSE)</f>
        <v>0</v>
      </c>
      <c r="L193" s="40">
        <f>VLOOKUP(A193,'[15]Compiled Income'!$B$5:$AI$268,12,FALSE)+VLOOKUP(A193,'[15]Compiled Income'!$B$5:$AI$268,13,FALSE)</f>
        <v>0</v>
      </c>
      <c r="M193" s="40">
        <f>VLOOKUP(A193,'[15]Compiled Income'!$B$5:$AI$268,10,FALSE)</f>
        <v>0</v>
      </c>
      <c r="N193" s="41">
        <f t="shared" si="16"/>
        <v>202597</v>
      </c>
      <c r="O193" s="42">
        <f>VLOOKUP(A193,'[16]2015-16 Budget (June 2016)'!$B$7:$K$270,10,FALSE)</f>
        <v>10409</v>
      </c>
      <c r="P193" s="42">
        <v>156</v>
      </c>
      <c r="Q193" s="41">
        <f t="shared" si="17"/>
        <v>10565</v>
      </c>
      <c r="R193" s="40">
        <f t="shared" si="18"/>
        <v>213162</v>
      </c>
      <c r="S193" s="40">
        <f>VLOOKUP($A193,'[15]Compiled Income'!$B$5:$AI$268,5,FALSE)</f>
        <v>50871</v>
      </c>
      <c r="T193" s="40">
        <f>VLOOKUP($A193,'[15]Compiled Income'!$B$5:$AI$268,6,FALSE)</f>
        <v>0</v>
      </c>
      <c r="U193" s="41">
        <f t="shared" si="19"/>
        <v>50871</v>
      </c>
      <c r="V193" s="41" t="str">
        <f>IF(VLOOKUP(A193,[17]FederalExpenditureReport!$E$3:$AE$237,26,FALSE)&gt;0,"Yes","No")</f>
        <v>No</v>
      </c>
      <c r="W193" s="40">
        <f t="shared" si="20"/>
        <v>50871</v>
      </c>
      <c r="X193" s="41">
        <f>VLOOKUP($A193,'[15]Compiled Income'!$B$5:$AI$268,24,FALSE)</f>
        <v>60000</v>
      </c>
      <c r="Y193" s="41">
        <f>VLOOKUP($A193,'[15]Compiled Income'!$B$5:$AI$268,28,FALSE)</f>
        <v>0</v>
      </c>
      <c r="Z193" s="41">
        <f>VLOOKUP($A193,'[15]Compiled Income'!$B$5:$AI$268,32,FALSE)</f>
        <v>0</v>
      </c>
      <c r="AA193" s="40">
        <f>VLOOKUP(A193,'[18]2016-17 Budget (June 2016)'!$C$7:$U$301,18,FALSE)</f>
        <v>276019</v>
      </c>
      <c r="AB193" s="40"/>
      <c r="AC193" s="40">
        <f t="shared" si="21"/>
        <v>276019</v>
      </c>
      <c r="AD193" s="40">
        <f>VLOOKUP($A193,'[18]2016-17 Budget (June 2016)'!$C$7:$U$301,10,FALSE)</f>
        <v>13709</v>
      </c>
      <c r="AE193" s="40">
        <f t="shared" si="22"/>
        <v>289728</v>
      </c>
      <c r="AF193" s="40">
        <f>VLOOKUP($A193,'[18]2016-17 Budget (June 2016)'!$C$7:$U$301,19,FALSE)</f>
        <v>53000</v>
      </c>
      <c r="AG193" s="40"/>
      <c r="AH193" s="40">
        <f t="shared" si="23"/>
        <v>53000</v>
      </c>
      <c r="AI193" s="40">
        <v>54884</v>
      </c>
    </row>
    <row r="194" spans="1:16359" ht="13.5" thickBot="1" x14ac:dyDescent="0.25">
      <c r="A194" s="37">
        <v>37683380123778</v>
      </c>
      <c r="B194" s="38" t="s">
        <v>363</v>
      </c>
      <c r="C194" s="39" t="s">
        <v>206</v>
      </c>
      <c r="D194" s="40"/>
      <c r="E194" s="40">
        <v>2651</v>
      </c>
      <c r="F194" s="40">
        <v>0</v>
      </c>
      <c r="G194" s="40"/>
      <c r="H194" s="40">
        <f>VLOOKUP($A194,'[15]Compiled Income'!$B$5:$AI$268,9,FALSE)</f>
        <v>121343</v>
      </c>
      <c r="I194" s="40">
        <f>VLOOKUP(A194,'[15]Compiled Income'!$B$5:$AI$268,14,FALSE)</f>
        <v>2162</v>
      </c>
      <c r="J194" s="40">
        <f>VLOOKUP(A194,'[15]Compiled Income'!$B$5:$AI$268,15,FALSE)</f>
        <v>0</v>
      </c>
      <c r="K194" s="40">
        <f>VLOOKUP(A194,'[15]Compiled Income'!$B$5:$AI$268,16,FALSE)</f>
        <v>0</v>
      </c>
      <c r="L194" s="40">
        <f>VLOOKUP(A194,'[15]Compiled Income'!$B$5:$AI$268,12,FALSE)+VLOOKUP(A194,'[15]Compiled Income'!$B$5:$AI$268,13,FALSE)</f>
        <v>0</v>
      </c>
      <c r="M194" s="40">
        <f>VLOOKUP(A194,'[15]Compiled Income'!$B$5:$AI$268,10,FALSE)</f>
        <v>0</v>
      </c>
      <c r="N194" s="41">
        <f t="shared" si="16"/>
        <v>123505</v>
      </c>
      <c r="O194" s="42">
        <f>VLOOKUP(A194,'[16]2015-16 Budget (June 2016)'!$B$7:$K$270,10,FALSE)</f>
        <v>6189</v>
      </c>
      <c r="P194" s="42">
        <v>90</v>
      </c>
      <c r="Q194" s="41">
        <f t="shared" si="17"/>
        <v>6279</v>
      </c>
      <c r="R194" s="40">
        <f t="shared" si="18"/>
        <v>129784</v>
      </c>
      <c r="S194" s="40">
        <f>VLOOKUP($A194,'[15]Compiled Income'!$B$5:$AI$268,5,FALSE)</f>
        <v>31450</v>
      </c>
      <c r="T194" s="40">
        <f>VLOOKUP($A194,'[15]Compiled Income'!$B$5:$AI$268,6,FALSE)</f>
        <v>0</v>
      </c>
      <c r="U194" s="41">
        <f t="shared" si="19"/>
        <v>31450</v>
      </c>
      <c r="V194" s="41" t="str">
        <f>IF(VLOOKUP(A194,[17]FederalExpenditureReport!$E$3:$AE$237,26,FALSE)&gt;0,"Yes","No")</f>
        <v>No</v>
      </c>
      <c r="W194" s="40">
        <f t="shared" si="20"/>
        <v>31450</v>
      </c>
      <c r="X194" s="41">
        <f>VLOOKUP($A194,'[15]Compiled Income'!$B$5:$AI$268,24,FALSE)</f>
        <v>0</v>
      </c>
      <c r="Y194" s="41">
        <f>VLOOKUP($A194,'[15]Compiled Income'!$B$5:$AI$268,28,FALSE)</f>
        <v>0</v>
      </c>
      <c r="Z194" s="41">
        <f>VLOOKUP($A194,'[15]Compiled Income'!$B$5:$AI$268,32,FALSE)</f>
        <v>0</v>
      </c>
      <c r="AA194" s="40">
        <f>VLOOKUP(A194,'[18]2016-17 Budget (June 2016)'!$C$7:$U$301,18,FALSE)</f>
        <v>129123</v>
      </c>
      <c r="AB194" s="40"/>
      <c r="AC194" s="40">
        <f t="shared" si="21"/>
        <v>129123</v>
      </c>
      <c r="AD194" s="40">
        <f>VLOOKUP($A194,'[18]2016-17 Budget (June 2016)'!$C$7:$U$301,10,FALSE)</f>
        <v>6687</v>
      </c>
      <c r="AE194" s="40">
        <f t="shared" si="22"/>
        <v>135810</v>
      </c>
      <c r="AF194" s="40">
        <f>VLOOKUP($A194,'[18]2016-17 Budget (June 2016)'!$C$7:$U$301,19,FALSE)</f>
        <v>31375</v>
      </c>
      <c r="AG194" s="40"/>
      <c r="AH194" s="40">
        <f t="shared" si="23"/>
        <v>31375</v>
      </c>
      <c r="AI194" s="40">
        <v>31724</v>
      </c>
    </row>
    <row r="195" spans="1:16359" ht="13.5" thickBot="1" x14ac:dyDescent="0.25">
      <c r="A195" s="37">
        <v>19101990132605</v>
      </c>
      <c r="B195" s="38" t="s">
        <v>364</v>
      </c>
      <c r="C195" s="39" t="s">
        <v>207</v>
      </c>
      <c r="D195" s="40"/>
      <c r="E195" s="40"/>
      <c r="F195" s="40">
        <v>0</v>
      </c>
      <c r="G195" s="40"/>
      <c r="H195" s="40">
        <f>VLOOKUP($A195,'[15]Compiled Income'!$B$5:$AI$268,9,FALSE)</f>
        <v>32803</v>
      </c>
      <c r="I195" s="40">
        <f>VLOOKUP(A195,'[15]Compiled Income'!$B$5:$AI$268,14,FALSE)</f>
        <v>0</v>
      </c>
      <c r="J195" s="40">
        <f>VLOOKUP(A195,'[15]Compiled Income'!$B$5:$AI$268,15,FALSE)</f>
        <v>0</v>
      </c>
      <c r="K195" s="40">
        <f>VLOOKUP(A195,'[15]Compiled Income'!$B$5:$AI$268,16,FALSE)</f>
        <v>0</v>
      </c>
      <c r="L195" s="40">
        <f>VLOOKUP(A195,'[15]Compiled Income'!$B$5:$AI$268,12,FALSE)+VLOOKUP(A195,'[15]Compiled Income'!$B$5:$AI$268,13,FALSE)</f>
        <v>0</v>
      </c>
      <c r="M195" s="40">
        <f>VLOOKUP(A195,'[15]Compiled Income'!$B$5:$AI$268,10,FALSE)</f>
        <v>0</v>
      </c>
      <c r="N195" s="41">
        <f t="shared" si="16"/>
        <v>32803</v>
      </c>
      <c r="O195" s="42">
        <f>VLOOKUP(A195,'[16]2015-16 Budget (June 2016)'!$B$7:$K$270,10,FALSE)</f>
        <v>2204</v>
      </c>
      <c r="P195" s="42">
        <v>0</v>
      </c>
      <c r="Q195" s="41">
        <f t="shared" si="17"/>
        <v>2204</v>
      </c>
      <c r="R195" s="40">
        <f t="shared" si="18"/>
        <v>35007</v>
      </c>
      <c r="S195" s="40">
        <f>VLOOKUP($A195,'[15]Compiled Income'!$B$5:$AI$268,5,FALSE)</f>
        <v>0</v>
      </c>
      <c r="T195" s="40">
        <f>VLOOKUP($A195,'[15]Compiled Income'!$B$5:$AI$268,6,FALSE)</f>
        <v>0</v>
      </c>
      <c r="U195" s="41">
        <f t="shared" si="19"/>
        <v>0</v>
      </c>
      <c r="V195" s="41" t="s">
        <v>321</v>
      </c>
      <c r="W195" s="40">
        <f t="shared" si="20"/>
        <v>0</v>
      </c>
      <c r="X195" s="41">
        <f>VLOOKUP($A195,'[15]Compiled Income'!$B$5:$AI$268,24,FALSE)</f>
        <v>0</v>
      </c>
      <c r="Y195" s="41">
        <f>VLOOKUP($A195,'[15]Compiled Income'!$B$5:$AI$268,28,FALSE)</f>
        <v>0</v>
      </c>
      <c r="Z195" s="41">
        <f>VLOOKUP($A195,'[15]Compiled Income'!$B$5:$AI$268,32,FALSE)</f>
        <v>0</v>
      </c>
      <c r="AA195" s="40">
        <f>VLOOKUP(A195,'[18]2016-17 Budget (June 2016)'!$C$7:$U$301,18,FALSE)</f>
        <v>66349</v>
      </c>
      <c r="AB195" s="40"/>
      <c r="AC195" s="40">
        <f t="shared" si="21"/>
        <v>66349</v>
      </c>
      <c r="AD195" s="40">
        <f>VLOOKUP($A195,'[18]2016-17 Budget (June 2016)'!$C$7:$U$301,10,FALSE)</f>
        <v>4071</v>
      </c>
      <c r="AE195" s="40">
        <f t="shared" si="22"/>
        <v>70420</v>
      </c>
      <c r="AF195" s="40">
        <f>VLOOKUP($A195,'[18]2016-17 Budget (June 2016)'!$C$7:$U$301,19,FALSE)</f>
        <v>11000</v>
      </c>
      <c r="AG195" s="40"/>
      <c r="AH195" s="40">
        <f t="shared" si="23"/>
        <v>11000</v>
      </c>
      <c r="AI195" s="40">
        <v>0</v>
      </c>
    </row>
    <row r="196" spans="1:16359" ht="13.5" thickBot="1" x14ac:dyDescent="0.25">
      <c r="A196" s="37">
        <v>30103060132613</v>
      </c>
      <c r="B196" s="38" t="s">
        <v>365</v>
      </c>
      <c r="C196" s="39" t="s">
        <v>208</v>
      </c>
      <c r="D196" s="40"/>
      <c r="E196" s="40"/>
      <c r="F196" s="40">
        <v>0</v>
      </c>
      <c r="G196" s="40"/>
      <c r="H196" s="40">
        <f>VLOOKUP($A196,'[15]Compiled Income'!$B$5:$AI$268,9,FALSE)</f>
        <v>70720</v>
      </c>
      <c r="I196" s="40">
        <f>VLOOKUP(A196,'[15]Compiled Income'!$B$5:$AI$268,14,FALSE)</f>
        <v>0</v>
      </c>
      <c r="J196" s="40">
        <f>VLOOKUP(A196,'[15]Compiled Income'!$B$5:$AI$268,15,FALSE)</f>
        <v>0</v>
      </c>
      <c r="K196" s="40">
        <f>VLOOKUP(A196,'[15]Compiled Income'!$B$5:$AI$268,16,FALSE)</f>
        <v>0</v>
      </c>
      <c r="L196" s="40">
        <f>VLOOKUP(A196,'[15]Compiled Income'!$B$5:$AI$268,12,FALSE)+VLOOKUP(A196,'[15]Compiled Income'!$B$5:$AI$268,13,FALSE)</f>
        <v>0</v>
      </c>
      <c r="M196" s="40">
        <f>VLOOKUP(A196,'[15]Compiled Income'!$B$5:$AI$268,10,FALSE)</f>
        <v>0</v>
      </c>
      <c r="N196" s="41">
        <f t="shared" ref="N196:N259" si="24">SUM(H196:M196)</f>
        <v>70720</v>
      </c>
      <c r="O196" s="42">
        <f>VLOOKUP(A196,'[16]2015-16 Budget (June 2016)'!$B$7:$K$270,10,FALSE)</f>
        <v>4752</v>
      </c>
      <c r="P196" s="42">
        <v>0</v>
      </c>
      <c r="Q196" s="41">
        <f t="shared" ref="Q196:Q259" si="25">SUM(O196:P196)</f>
        <v>4752</v>
      </c>
      <c r="R196" s="40">
        <f t="shared" ref="R196:R259" si="26">SUM(Q196+N196)</f>
        <v>75472</v>
      </c>
      <c r="S196" s="40">
        <f>VLOOKUP($A196,'[15]Compiled Income'!$B$5:$AI$268,5,FALSE)</f>
        <v>0</v>
      </c>
      <c r="T196" s="40">
        <f>VLOOKUP($A196,'[15]Compiled Income'!$B$5:$AI$268,6,FALSE)</f>
        <v>0</v>
      </c>
      <c r="U196" s="41">
        <f t="shared" ref="U196:U259" si="27">SUM(S196:T196)</f>
        <v>0</v>
      </c>
      <c r="V196" s="41" t="str">
        <f>IF(VLOOKUP(A196,[17]FederalExpenditureReport!$E$3:$AE$237,26,FALSE)&gt;0,"Yes","No")</f>
        <v>No</v>
      </c>
      <c r="W196" s="40">
        <f t="shared" ref="W196:W259" si="28">U196+Z196</f>
        <v>0</v>
      </c>
      <c r="X196" s="41">
        <f>VLOOKUP($A196,'[15]Compiled Income'!$B$5:$AI$268,24,FALSE)</f>
        <v>0</v>
      </c>
      <c r="Y196" s="41">
        <f>VLOOKUP($A196,'[15]Compiled Income'!$B$5:$AI$268,28,FALSE)</f>
        <v>0</v>
      </c>
      <c r="Z196" s="41">
        <f>VLOOKUP($A196,'[15]Compiled Income'!$B$5:$AI$268,32,FALSE)</f>
        <v>0</v>
      </c>
      <c r="AA196" s="40">
        <f>VLOOKUP(A196,'[18]2016-17 Budget (June 2016)'!$C$7:$U$301,18,FALSE)</f>
        <v>144260</v>
      </c>
      <c r="AB196" s="40"/>
      <c r="AC196" s="40">
        <f t="shared" ref="AC196:AC259" si="29">AA196+AB196</f>
        <v>144260</v>
      </c>
      <c r="AD196" s="40">
        <f>VLOOKUP($A196,'[18]2016-17 Budget (June 2016)'!$C$7:$U$301,10,FALSE)</f>
        <v>8652</v>
      </c>
      <c r="AE196" s="40">
        <f t="shared" ref="AE196:AE259" si="30">AC196+AD196</f>
        <v>152912</v>
      </c>
      <c r="AF196" s="40">
        <f>VLOOKUP($A196,'[18]2016-17 Budget (June 2016)'!$C$7:$U$301,19,FALSE)</f>
        <v>20125</v>
      </c>
      <c r="AG196" s="40"/>
      <c r="AH196" s="40">
        <f t="shared" ref="AH196:AH259" si="31">AF196+AG196</f>
        <v>20125</v>
      </c>
      <c r="AI196" s="40">
        <v>0</v>
      </c>
    </row>
    <row r="197" spans="1:16359" ht="13.5" thickBot="1" x14ac:dyDescent="0.25">
      <c r="A197" s="37">
        <v>34752830124594</v>
      </c>
      <c r="B197" s="38" t="s">
        <v>366</v>
      </c>
      <c r="C197" s="39" t="s">
        <v>209</v>
      </c>
      <c r="D197" s="40"/>
      <c r="E197" s="40"/>
      <c r="F197" s="40">
        <v>0</v>
      </c>
      <c r="G197" s="40"/>
      <c r="H197" s="40">
        <f>VLOOKUP($A197,'[15]Compiled Income'!$B$5:$AI$268,9,FALSE)</f>
        <v>121433</v>
      </c>
      <c r="I197" s="40">
        <f>VLOOKUP(A197,'[15]Compiled Income'!$B$5:$AI$268,14,FALSE)</f>
        <v>1739</v>
      </c>
      <c r="J197" s="40">
        <f>VLOOKUP(A197,'[15]Compiled Income'!$B$5:$AI$268,15,FALSE)</f>
        <v>0</v>
      </c>
      <c r="K197" s="40">
        <f>VLOOKUP(A197,'[15]Compiled Income'!$B$5:$AI$268,16,FALSE)</f>
        <v>0</v>
      </c>
      <c r="L197" s="40">
        <f>VLOOKUP(A197,'[15]Compiled Income'!$B$5:$AI$268,12,FALSE)+VLOOKUP(A197,'[15]Compiled Income'!$B$5:$AI$268,13,FALSE)</f>
        <v>295</v>
      </c>
      <c r="M197" s="40">
        <f>VLOOKUP(A197,'[15]Compiled Income'!$B$5:$AI$268,10,FALSE)</f>
        <v>0</v>
      </c>
      <c r="N197" s="41">
        <f t="shared" si="24"/>
        <v>123467</v>
      </c>
      <c r="O197" s="42">
        <f>VLOOKUP(A197,'[16]2015-16 Budget (June 2016)'!$B$7:$K$270,10,FALSE)</f>
        <v>6189</v>
      </c>
      <c r="P197" s="42">
        <v>72</v>
      </c>
      <c r="Q197" s="41">
        <f t="shared" si="25"/>
        <v>6261</v>
      </c>
      <c r="R197" s="40">
        <f t="shared" si="26"/>
        <v>129728</v>
      </c>
      <c r="S197" s="40">
        <f>VLOOKUP($A197,'[15]Compiled Income'!$B$5:$AI$268,5,FALSE)</f>
        <v>27941</v>
      </c>
      <c r="T197" s="40">
        <f>VLOOKUP($A197,'[15]Compiled Income'!$B$5:$AI$268,6,FALSE)</f>
        <v>0</v>
      </c>
      <c r="U197" s="41">
        <f t="shared" si="27"/>
        <v>27941</v>
      </c>
      <c r="V197" s="41" t="str">
        <f>IF(VLOOKUP(A197,[17]FederalExpenditureReport!$E$3:$AE$237,26,FALSE)&gt;0,"Yes","No")</f>
        <v>No</v>
      </c>
      <c r="W197" s="40">
        <f t="shared" si="28"/>
        <v>27941</v>
      </c>
      <c r="X197" s="41">
        <f>VLOOKUP($A197,'[15]Compiled Income'!$B$5:$AI$268,24,FALSE)</f>
        <v>27000</v>
      </c>
      <c r="Y197" s="41">
        <f>VLOOKUP($A197,'[15]Compiled Income'!$B$5:$AI$268,28,FALSE)</f>
        <v>0</v>
      </c>
      <c r="Z197" s="41">
        <f>VLOOKUP($A197,'[15]Compiled Income'!$B$5:$AI$268,32,FALSE)</f>
        <v>0</v>
      </c>
      <c r="AA197" s="40"/>
      <c r="AB197" s="40"/>
      <c r="AC197" s="40">
        <f t="shared" si="29"/>
        <v>0</v>
      </c>
      <c r="AD197" s="40"/>
      <c r="AE197" s="40">
        <f t="shared" si="30"/>
        <v>0</v>
      </c>
      <c r="AF197" s="40"/>
      <c r="AG197" s="40"/>
      <c r="AH197" s="40">
        <f t="shared" si="31"/>
        <v>0</v>
      </c>
      <c r="AI197" s="40">
        <v>25510</v>
      </c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  <c r="IW197" s="22"/>
      <c r="IX197" s="22"/>
      <c r="IY197" s="22"/>
      <c r="IZ197" s="22"/>
      <c r="JA197" s="22"/>
      <c r="JB197" s="22"/>
      <c r="JC197" s="22"/>
      <c r="JD197" s="22"/>
      <c r="JE197" s="22"/>
      <c r="JF197" s="22"/>
      <c r="JG197" s="22"/>
      <c r="JH197" s="22"/>
      <c r="JI197" s="22"/>
      <c r="JJ197" s="22"/>
      <c r="JK197" s="22"/>
      <c r="JL197" s="22"/>
      <c r="JM197" s="22"/>
      <c r="JN197" s="22"/>
      <c r="JO197" s="22"/>
      <c r="JP197" s="22"/>
      <c r="JQ197" s="22"/>
      <c r="JR197" s="22"/>
      <c r="JS197" s="22"/>
      <c r="JT197" s="22"/>
      <c r="JU197" s="22"/>
      <c r="JV197" s="22"/>
      <c r="JW197" s="22"/>
      <c r="JX197" s="22"/>
      <c r="JY197" s="22"/>
      <c r="JZ197" s="22"/>
      <c r="KA197" s="22"/>
      <c r="KB197" s="22"/>
      <c r="KC197" s="22"/>
      <c r="KD197" s="22"/>
      <c r="KE197" s="22"/>
      <c r="KF197" s="22"/>
      <c r="KG197" s="22"/>
      <c r="KH197" s="22"/>
      <c r="KI197" s="22"/>
      <c r="KJ197" s="22"/>
      <c r="KK197" s="22"/>
      <c r="KL197" s="22"/>
      <c r="KM197" s="22"/>
      <c r="KN197" s="22"/>
      <c r="KO197" s="22"/>
      <c r="KP197" s="22"/>
      <c r="KQ197" s="22"/>
      <c r="KR197" s="22"/>
      <c r="KS197" s="22"/>
      <c r="KT197" s="22"/>
      <c r="KU197" s="22"/>
      <c r="KV197" s="22"/>
      <c r="KW197" s="22"/>
      <c r="KX197" s="22"/>
      <c r="KY197" s="22"/>
      <c r="KZ197" s="22"/>
      <c r="LA197" s="22"/>
      <c r="LB197" s="22"/>
      <c r="LC197" s="22"/>
      <c r="LD197" s="22"/>
      <c r="LE197" s="22"/>
      <c r="LF197" s="22"/>
      <c r="LG197" s="22"/>
      <c r="LH197" s="22"/>
      <c r="LI197" s="22"/>
      <c r="LJ197" s="22"/>
      <c r="LK197" s="22"/>
      <c r="LL197" s="22"/>
      <c r="LM197" s="22"/>
      <c r="LN197" s="22"/>
      <c r="LO197" s="22"/>
      <c r="LP197" s="22"/>
      <c r="LQ197" s="22"/>
      <c r="LR197" s="22"/>
      <c r="LS197" s="22"/>
      <c r="LT197" s="22"/>
      <c r="LU197" s="22"/>
      <c r="LV197" s="22"/>
      <c r="LW197" s="22"/>
      <c r="LX197" s="22"/>
      <c r="LY197" s="22"/>
      <c r="LZ197" s="22"/>
      <c r="MA197" s="22"/>
      <c r="MB197" s="22"/>
      <c r="MC197" s="22"/>
      <c r="MD197" s="22"/>
      <c r="ME197" s="22"/>
      <c r="MF197" s="22"/>
      <c r="MG197" s="22"/>
      <c r="MH197" s="22"/>
      <c r="MI197" s="22"/>
      <c r="MJ197" s="22"/>
      <c r="MK197" s="22"/>
      <c r="ML197" s="22"/>
      <c r="MM197" s="22"/>
      <c r="MN197" s="22"/>
      <c r="MO197" s="22"/>
      <c r="MP197" s="22"/>
      <c r="MQ197" s="22"/>
      <c r="MR197" s="22"/>
      <c r="MS197" s="22"/>
      <c r="MT197" s="22"/>
      <c r="MU197" s="22"/>
      <c r="MV197" s="22"/>
      <c r="MW197" s="22"/>
      <c r="MX197" s="22"/>
      <c r="MY197" s="22"/>
      <c r="MZ197" s="22"/>
      <c r="NA197" s="22"/>
      <c r="NB197" s="22"/>
      <c r="NC197" s="22"/>
      <c r="ND197" s="22"/>
      <c r="NE197" s="22"/>
      <c r="NF197" s="22"/>
      <c r="NG197" s="22"/>
      <c r="NH197" s="22"/>
      <c r="NI197" s="22"/>
      <c r="NJ197" s="22"/>
      <c r="NK197" s="22"/>
      <c r="NL197" s="22"/>
      <c r="NM197" s="22"/>
      <c r="NN197" s="22"/>
      <c r="NO197" s="22"/>
      <c r="NP197" s="22"/>
      <c r="NQ197" s="22"/>
      <c r="NR197" s="22"/>
      <c r="NS197" s="22"/>
      <c r="NT197" s="22"/>
      <c r="NU197" s="22"/>
      <c r="NV197" s="22"/>
      <c r="NW197" s="22"/>
      <c r="NX197" s="22"/>
      <c r="NY197" s="22"/>
      <c r="NZ197" s="22"/>
      <c r="OA197" s="22"/>
      <c r="OB197" s="22"/>
      <c r="OC197" s="22"/>
      <c r="OD197" s="22"/>
      <c r="OE197" s="22"/>
      <c r="OF197" s="22"/>
      <c r="OG197" s="22"/>
      <c r="OH197" s="22"/>
      <c r="OI197" s="22"/>
      <c r="OJ197" s="22"/>
      <c r="OK197" s="22"/>
      <c r="OL197" s="22"/>
      <c r="OM197" s="22"/>
      <c r="ON197" s="22"/>
      <c r="OO197" s="22"/>
      <c r="OP197" s="22"/>
      <c r="OQ197" s="22"/>
      <c r="OR197" s="22"/>
      <c r="OS197" s="22"/>
      <c r="OT197" s="22"/>
      <c r="OU197" s="22"/>
      <c r="OV197" s="22"/>
      <c r="OW197" s="22"/>
      <c r="OX197" s="22"/>
      <c r="OY197" s="22"/>
      <c r="OZ197" s="22"/>
      <c r="PA197" s="22"/>
      <c r="PB197" s="22"/>
      <c r="PC197" s="22"/>
      <c r="PD197" s="22"/>
      <c r="PE197" s="22"/>
      <c r="PF197" s="22"/>
      <c r="PG197" s="22"/>
      <c r="PH197" s="22"/>
      <c r="PI197" s="22"/>
      <c r="PJ197" s="22"/>
      <c r="PK197" s="22"/>
      <c r="PL197" s="22"/>
      <c r="PM197" s="22"/>
      <c r="PN197" s="22"/>
      <c r="PO197" s="22"/>
      <c r="PP197" s="22"/>
      <c r="PQ197" s="22"/>
      <c r="PR197" s="22"/>
      <c r="PS197" s="22"/>
      <c r="PT197" s="22"/>
      <c r="PU197" s="22"/>
      <c r="PV197" s="22"/>
      <c r="PW197" s="22"/>
      <c r="PX197" s="22"/>
      <c r="PY197" s="22"/>
      <c r="PZ197" s="22"/>
      <c r="QA197" s="22"/>
      <c r="QB197" s="22"/>
      <c r="QC197" s="22"/>
      <c r="QD197" s="22"/>
      <c r="QE197" s="22"/>
      <c r="QF197" s="22"/>
      <c r="QG197" s="22"/>
      <c r="QH197" s="22"/>
      <c r="QI197" s="22"/>
      <c r="QJ197" s="22"/>
      <c r="QK197" s="22"/>
      <c r="QL197" s="22"/>
      <c r="QM197" s="22"/>
      <c r="QN197" s="22"/>
      <c r="QO197" s="22"/>
      <c r="QP197" s="22"/>
      <c r="QQ197" s="22"/>
      <c r="QR197" s="22"/>
      <c r="QS197" s="22"/>
      <c r="QT197" s="22"/>
      <c r="QU197" s="22"/>
      <c r="QV197" s="22"/>
      <c r="QW197" s="22"/>
      <c r="QX197" s="22"/>
      <c r="QY197" s="22"/>
      <c r="QZ197" s="22"/>
      <c r="RA197" s="22"/>
      <c r="RB197" s="22"/>
      <c r="RC197" s="22"/>
      <c r="RD197" s="22"/>
      <c r="RE197" s="22"/>
      <c r="RF197" s="22"/>
      <c r="RG197" s="22"/>
      <c r="RH197" s="22"/>
      <c r="RI197" s="22"/>
      <c r="RJ197" s="22"/>
      <c r="RK197" s="22"/>
      <c r="RL197" s="22"/>
      <c r="RM197" s="22"/>
      <c r="RN197" s="22"/>
      <c r="RO197" s="22"/>
      <c r="RP197" s="22"/>
      <c r="RQ197" s="22"/>
      <c r="RR197" s="22"/>
      <c r="RS197" s="22"/>
      <c r="RT197" s="22"/>
      <c r="RU197" s="22"/>
      <c r="RV197" s="22"/>
      <c r="RW197" s="22"/>
      <c r="RX197" s="22"/>
      <c r="RY197" s="22"/>
      <c r="RZ197" s="22"/>
      <c r="SA197" s="22"/>
      <c r="SB197" s="22"/>
      <c r="SC197" s="22"/>
      <c r="SD197" s="22"/>
      <c r="SE197" s="22"/>
      <c r="SF197" s="22"/>
      <c r="SG197" s="22"/>
      <c r="SH197" s="22"/>
      <c r="SI197" s="22"/>
      <c r="SJ197" s="22"/>
      <c r="SK197" s="22"/>
      <c r="SL197" s="22"/>
      <c r="SM197" s="22"/>
      <c r="SN197" s="22"/>
      <c r="SO197" s="22"/>
      <c r="SP197" s="22"/>
      <c r="SQ197" s="22"/>
      <c r="SR197" s="22"/>
      <c r="SS197" s="22"/>
      <c r="ST197" s="22"/>
      <c r="SU197" s="22"/>
      <c r="SV197" s="22"/>
      <c r="SW197" s="22"/>
      <c r="SX197" s="22"/>
      <c r="SY197" s="22"/>
      <c r="SZ197" s="22"/>
      <c r="TA197" s="22"/>
      <c r="TB197" s="22"/>
      <c r="TC197" s="22"/>
      <c r="TD197" s="22"/>
      <c r="TE197" s="22"/>
      <c r="TF197" s="22"/>
      <c r="TG197" s="22"/>
      <c r="TH197" s="22"/>
      <c r="TI197" s="22"/>
      <c r="TJ197" s="22"/>
      <c r="TK197" s="22"/>
      <c r="TL197" s="22"/>
      <c r="TM197" s="22"/>
      <c r="TN197" s="22"/>
      <c r="TO197" s="22"/>
      <c r="TP197" s="22"/>
      <c r="TQ197" s="22"/>
      <c r="TR197" s="22"/>
      <c r="TS197" s="22"/>
      <c r="TT197" s="22"/>
      <c r="TU197" s="22"/>
      <c r="TV197" s="22"/>
      <c r="TW197" s="22"/>
      <c r="TX197" s="22"/>
      <c r="TY197" s="22"/>
      <c r="TZ197" s="22"/>
      <c r="UA197" s="22"/>
      <c r="UB197" s="22"/>
      <c r="UC197" s="22"/>
      <c r="UD197" s="22"/>
      <c r="UE197" s="22"/>
      <c r="UF197" s="22"/>
      <c r="UG197" s="22"/>
      <c r="UH197" s="22"/>
      <c r="UI197" s="22"/>
      <c r="UJ197" s="22"/>
      <c r="UK197" s="22"/>
      <c r="UL197" s="22"/>
      <c r="UM197" s="22"/>
      <c r="UN197" s="22"/>
      <c r="UO197" s="22"/>
      <c r="UP197" s="22"/>
      <c r="UQ197" s="22"/>
      <c r="UR197" s="22"/>
      <c r="US197" s="22"/>
      <c r="UT197" s="22"/>
      <c r="UU197" s="22"/>
      <c r="UV197" s="22"/>
      <c r="UW197" s="22"/>
      <c r="UX197" s="22"/>
      <c r="UY197" s="22"/>
      <c r="UZ197" s="22"/>
      <c r="VA197" s="22"/>
      <c r="VB197" s="22"/>
      <c r="VC197" s="22"/>
      <c r="VD197" s="22"/>
      <c r="VE197" s="22"/>
      <c r="VF197" s="22"/>
      <c r="VG197" s="22"/>
      <c r="VH197" s="22"/>
      <c r="VI197" s="22"/>
      <c r="VJ197" s="22"/>
      <c r="VK197" s="22"/>
      <c r="VL197" s="22"/>
      <c r="VM197" s="22"/>
      <c r="VN197" s="22"/>
      <c r="VO197" s="22"/>
      <c r="VP197" s="22"/>
      <c r="VQ197" s="22"/>
      <c r="VR197" s="22"/>
      <c r="VS197" s="22"/>
      <c r="VT197" s="22"/>
      <c r="VU197" s="22"/>
      <c r="VV197" s="22"/>
      <c r="VW197" s="22"/>
      <c r="VX197" s="22"/>
      <c r="VY197" s="22"/>
      <c r="VZ197" s="22"/>
      <c r="WA197" s="22"/>
      <c r="WB197" s="22"/>
      <c r="WC197" s="22"/>
      <c r="WD197" s="22"/>
      <c r="WE197" s="22"/>
      <c r="WF197" s="22"/>
      <c r="WG197" s="22"/>
      <c r="WH197" s="22"/>
      <c r="WI197" s="22"/>
      <c r="WJ197" s="22"/>
      <c r="WK197" s="22"/>
      <c r="WL197" s="22"/>
      <c r="WM197" s="22"/>
      <c r="WN197" s="22"/>
      <c r="WO197" s="22"/>
      <c r="WP197" s="22"/>
      <c r="WQ197" s="22"/>
      <c r="WR197" s="22"/>
      <c r="WS197" s="22"/>
      <c r="WT197" s="22"/>
      <c r="WU197" s="22"/>
      <c r="WV197" s="22"/>
      <c r="WW197" s="22"/>
      <c r="WX197" s="22"/>
      <c r="WY197" s="22"/>
      <c r="WZ197" s="22"/>
      <c r="XA197" s="22"/>
      <c r="XB197" s="22"/>
      <c r="XC197" s="22"/>
      <c r="XD197" s="22"/>
      <c r="XE197" s="22"/>
      <c r="XF197" s="22"/>
      <c r="XG197" s="22"/>
      <c r="XH197" s="22"/>
      <c r="XI197" s="22"/>
      <c r="XJ197" s="22"/>
      <c r="XK197" s="22"/>
      <c r="XL197" s="22"/>
      <c r="XM197" s="22"/>
      <c r="XN197" s="22"/>
      <c r="XO197" s="22"/>
      <c r="XP197" s="22"/>
      <c r="XQ197" s="22"/>
      <c r="XR197" s="22"/>
      <c r="XS197" s="22"/>
      <c r="XT197" s="22"/>
      <c r="XU197" s="22"/>
      <c r="XV197" s="22"/>
      <c r="XW197" s="22"/>
      <c r="XX197" s="22"/>
      <c r="XY197" s="22"/>
      <c r="XZ197" s="22"/>
      <c r="YA197" s="22"/>
      <c r="YB197" s="22"/>
      <c r="YC197" s="22"/>
      <c r="YD197" s="22"/>
      <c r="YE197" s="22"/>
      <c r="YF197" s="22"/>
      <c r="YG197" s="22"/>
      <c r="YH197" s="22"/>
      <c r="YI197" s="22"/>
      <c r="YJ197" s="22"/>
      <c r="YK197" s="22"/>
      <c r="YL197" s="22"/>
      <c r="YM197" s="22"/>
      <c r="YN197" s="22"/>
      <c r="YO197" s="22"/>
      <c r="YP197" s="22"/>
      <c r="YQ197" s="22"/>
      <c r="YR197" s="22"/>
      <c r="YS197" s="22"/>
      <c r="YT197" s="22"/>
      <c r="YU197" s="22"/>
      <c r="YV197" s="22"/>
      <c r="YW197" s="22"/>
      <c r="YX197" s="22"/>
      <c r="YY197" s="22"/>
      <c r="YZ197" s="22"/>
      <c r="ZA197" s="22"/>
      <c r="ZB197" s="22"/>
      <c r="ZC197" s="22"/>
      <c r="ZD197" s="22"/>
      <c r="ZE197" s="22"/>
      <c r="ZF197" s="22"/>
      <c r="ZG197" s="22"/>
      <c r="ZH197" s="22"/>
      <c r="ZI197" s="22"/>
      <c r="ZJ197" s="22"/>
      <c r="ZK197" s="22"/>
      <c r="ZL197" s="22"/>
      <c r="ZM197" s="22"/>
      <c r="ZN197" s="22"/>
      <c r="ZO197" s="22"/>
      <c r="ZP197" s="22"/>
      <c r="ZQ197" s="22"/>
      <c r="ZR197" s="22"/>
      <c r="ZS197" s="22"/>
      <c r="ZT197" s="22"/>
      <c r="ZU197" s="22"/>
      <c r="ZV197" s="22"/>
      <c r="ZW197" s="22"/>
      <c r="ZX197" s="22"/>
      <c r="ZY197" s="22"/>
      <c r="ZZ197" s="22"/>
      <c r="AAA197" s="22"/>
      <c r="AAB197" s="22"/>
      <c r="AAC197" s="22"/>
      <c r="AAD197" s="22"/>
      <c r="AAE197" s="22"/>
      <c r="AAF197" s="22"/>
      <c r="AAG197" s="22"/>
      <c r="AAH197" s="22"/>
      <c r="AAI197" s="22"/>
      <c r="AAJ197" s="22"/>
      <c r="AAK197" s="22"/>
      <c r="AAL197" s="22"/>
      <c r="AAM197" s="22"/>
      <c r="AAN197" s="22"/>
      <c r="AAO197" s="22"/>
      <c r="AAP197" s="22"/>
      <c r="AAQ197" s="22"/>
      <c r="AAR197" s="22"/>
      <c r="AAS197" s="22"/>
      <c r="AAT197" s="22"/>
      <c r="AAU197" s="22"/>
      <c r="AAV197" s="22"/>
      <c r="AAW197" s="22"/>
      <c r="AAX197" s="22"/>
      <c r="AAY197" s="22"/>
      <c r="AAZ197" s="22"/>
      <c r="ABA197" s="22"/>
      <c r="ABB197" s="22"/>
      <c r="ABC197" s="22"/>
      <c r="ABD197" s="22"/>
      <c r="ABE197" s="22"/>
      <c r="ABF197" s="22"/>
      <c r="ABG197" s="22"/>
      <c r="ABH197" s="22"/>
      <c r="ABI197" s="22"/>
      <c r="ABJ197" s="22"/>
      <c r="ABK197" s="22"/>
      <c r="ABL197" s="22"/>
      <c r="ABM197" s="22"/>
      <c r="ABN197" s="22"/>
      <c r="ABO197" s="22"/>
      <c r="ABP197" s="22"/>
      <c r="ABQ197" s="22"/>
      <c r="ABR197" s="22"/>
      <c r="ABS197" s="22"/>
      <c r="ABT197" s="22"/>
      <c r="ABU197" s="22"/>
      <c r="ABV197" s="22"/>
      <c r="ABW197" s="22"/>
      <c r="ABX197" s="22"/>
      <c r="ABY197" s="22"/>
      <c r="ABZ197" s="22"/>
      <c r="ACA197" s="22"/>
      <c r="ACB197" s="22"/>
      <c r="ACC197" s="22"/>
      <c r="ACD197" s="22"/>
      <c r="ACE197" s="22"/>
      <c r="ACF197" s="22"/>
      <c r="ACG197" s="22"/>
      <c r="ACH197" s="22"/>
      <c r="ACI197" s="22"/>
      <c r="ACJ197" s="22"/>
      <c r="ACK197" s="22"/>
      <c r="ACL197" s="22"/>
      <c r="ACM197" s="22"/>
      <c r="ACN197" s="22"/>
      <c r="ACO197" s="22"/>
      <c r="ACP197" s="22"/>
      <c r="ACQ197" s="22"/>
      <c r="ACR197" s="22"/>
      <c r="ACS197" s="22"/>
      <c r="ACT197" s="22"/>
      <c r="ACU197" s="22"/>
      <c r="ACV197" s="22"/>
      <c r="ACW197" s="22"/>
      <c r="ACX197" s="22"/>
      <c r="ACY197" s="22"/>
      <c r="ACZ197" s="22"/>
      <c r="ADA197" s="22"/>
      <c r="ADB197" s="22"/>
      <c r="ADC197" s="22"/>
      <c r="ADD197" s="22"/>
      <c r="ADE197" s="22"/>
      <c r="ADF197" s="22"/>
      <c r="ADG197" s="22"/>
      <c r="ADH197" s="22"/>
      <c r="ADI197" s="22"/>
      <c r="ADJ197" s="22"/>
      <c r="ADK197" s="22"/>
      <c r="ADL197" s="22"/>
      <c r="ADM197" s="22"/>
      <c r="ADN197" s="22"/>
      <c r="ADO197" s="22"/>
      <c r="ADP197" s="22"/>
      <c r="ADQ197" s="22"/>
      <c r="ADR197" s="22"/>
      <c r="ADS197" s="22"/>
      <c r="ADT197" s="22"/>
      <c r="ADU197" s="22"/>
      <c r="ADV197" s="22"/>
      <c r="ADW197" s="22"/>
      <c r="ADX197" s="22"/>
      <c r="ADY197" s="22"/>
      <c r="ADZ197" s="22"/>
      <c r="AEA197" s="22"/>
      <c r="AEB197" s="22"/>
      <c r="AEC197" s="22"/>
      <c r="AED197" s="22"/>
      <c r="AEE197" s="22"/>
      <c r="AEF197" s="22"/>
      <c r="AEG197" s="22"/>
      <c r="AEH197" s="22"/>
      <c r="AEI197" s="22"/>
      <c r="AEJ197" s="22"/>
      <c r="AEK197" s="22"/>
      <c r="AEL197" s="22"/>
      <c r="AEM197" s="22"/>
      <c r="AEN197" s="22"/>
      <c r="AEO197" s="22"/>
      <c r="AEP197" s="22"/>
      <c r="AEQ197" s="22"/>
      <c r="AER197" s="22"/>
      <c r="AES197" s="22"/>
      <c r="AET197" s="22"/>
      <c r="AEU197" s="22"/>
      <c r="AEV197" s="22"/>
      <c r="AEW197" s="22"/>
      <c r="AEX197" s="22"/>
      <c r="AEY197" s="22"/>
      <c r="AEZ197" s="22"/>
      <c r="AFA197" s="22"/>
      <c r="AFB197" s="22"/>
      <c r="AFC197" s="22"/>
      <c r="AFD197" s="22"/>
      <c r="AFE197" s="22"/>
      <c r="AFF197" s="22"/>
      <c r="AFG197" s="22"/>
      <c r="AFH197" s="22"/>
      <c r="AFI197" s="22"/>
      <c r="AFJ197" s="22"/>
      <c r="AFK197" s="22"/>
      <c r="AFL197" s="22"/>
      <c r="AFM197" s="22"/>
      <c r="AFN197" s="22"/>
      <c r="AFO197" s="22"/>
      <c r="AFP197" s="22"/>
      <c r="AFQ197" s="22"/>
      <c r="AFR197" s="22"/>
      <c r="AFS197" s="22"/>
      <c r="AFT197" s="22"/>
      <c r="AFU197" s="22"/>
      <c r="AFV197" s="22"/>
      <c r="AFW197" s="22"/>
      <c r="AFX197" s="22"/>
      <c r="AFY197" s="22"/>
      <c r="AFZ197" s="22"/>
      <c r="AGA197" s="22"/>
      <c r="AGB197" s="22"/>
      <c r="AGC197" s="22"/>
      <c r="AGD197" s="22"/>
      <c r="AGE197" s="22"/>
      <c r="AGF197" s="22"/>
      <c r="AGG197" s="22"/>
      <c r="AGH197" s="22"/>
      <c r="AGI197" s="22"/>
      <c r="AGJ197" s="22"/>
      <c r="AGK197" s="22"/>
      <c r="AGL197" s="22"/>
      <c r="AGM197" s="22"/>
      <c r="AGN197" s="22"/>
      <c r="AGO197" s="22"/>
      <c r="AGP197" s="22"/>
      <c r="AGQ197" s="22"/>
      <c r="AGR197" s="22"/>
      <c r="AGS197" s="22"/>
      <c r="AGT197" s="22"/>
      <c r="AGU197" s="22"/>
      <c r="AGV197" s="22"/>
      <c r="AGW197" s="22"/>
      <c r="AGX197" s="22"/>
      <c r="AGY197" s="22"/>
      <c r="AGZ197" s="22"/>
      <c r="AHA197" s="22"/>
      <c r="AHB197" s="22"/>
      <c r="AHC197" s="22"/>
      <c r="AHD197" s="22"/>
      <c r="AHE197" s="22"/>
      <c r="AHF197" s="22"/>
      <c r="AHG197" s="22"/>
      <c r="AHH197" s="22"/>
      <c r="AHI197" s="22"/>
      <c r="AHJ197" s="22"/>
      <c r="AHK197" s="22"/>
      <c r="AHL197" s="22"/>
      <c r="AHM197" s="22"/>
      <c r="AHN197" s="22"/>
      <c r="AHO197" s="22"/>
      <c r="AHP197" s="22"/>
      <c r="AHQ197" s="22"/>
      <c r="AHR197" s="22"/>
      <c r="AHS197" s="22"/>
      <c r="AHT197" s="22"/>
      <c r="AHU197" s="22"/>
      <c r="AHV197" s="22"/>
      <c r="AHW197" s="22"/>
      <c r="AHX197" s="22"/>
      <c r="AHY197" s="22"/>
      <c r="AHZ197" s="22"/>
      <c r="AIA197" s="22"/>
      <c r="AIB197" s="22"/>
      <c r="AIC197" s="22"/>
      <c r="AID197" s="22"/>
      <c r="AIE197" s="22"/>
      <c r="AIF197" s="22"/>
      <c r="AIG197" s="22"/>
      <c r="AIH197" s="22"/>
      <c r="AII197" s="22"/>
      <c r="AIJ197" s="22"/>
      <c r="AIK197" s="22"/>
      <c r="AIL197" s="22"/>
      <c r="AIM197" s="22"/>
      <c r="AIN197" s="22"/>
      <c r="AIO197" s="22"/>
      <c r="AIP197" s="22"/>
      <c r="AIQ197" s="22"/>
      <c r="AIR197" s="22"/>
      <c r="AIS197" s="22"/>
      <c r="AIT197" s="22"/>
      <c r="AIU197" s="22"/>
      <c r="AIV197" s="22"/>
      <c r="AIW197" s="22"/>
      <c r="AIX197" s="22"/>
      <c r="AIY197" s="22"/>
      <c r="AIZ197" s="22"/>
      <c r="AJA197" s="22"/>
      <c r="AJB197" s="22"/>
      <c r="AJC197" s="22"/>
      <c r="AJD197" s="22"/>
      <c r="AJE197" s="22"/>
      <c r="AJF197" s="22"/>
      <c r="AJG197" s="22"/>
      <c r="AJH197" s="22"/>
      <c r="AJI197" s="22"/>
      <c r="AJJ197" s="22"/>
      <c r="AJK197" s="22"/>
      <c r="AJL197" s="22"/>
      <c r="AJM197" s="22"/>
      <c r="AJN197" s="22"/>
      <c r="AJO197" s="22"/>
      <c r="AJP197" s="22"/>
      <c r="AJQ197" s="22"/>
      <c r="AJR197" s="22"/>
      <c r="AJS197" s="22"/>
      <c r="AJT197" s="22"/>
      <c r="AJU197" s="22"/>
      <c r="AJV197" s="22"/>
      <c r="AJW197" s="22"/>
      <c r="AJX197" s="22"/>
      <c r="AJY197" s="22"/>
      <c r="AJZ197" s="22"/>
      <c r="AKA197" s="22"/>
      <c r="AKB197" s="22"/>
      <c r="AKC197" s="22"/>
      <c r="AKD197" s="22"/>
      <c r="AKE197" s="22"/>
      <c r="AKF197" s="22"/>
      <c r="AKG197" s="22"/>
      <c r="AKH197" s="22"/>
      <c r="AKI197" s="22"/>
      <c r="AKJ197" s="22"/>
      <c r="AKK197" s="22"/>
      <c r="AKL197" s="22"/>
      <c r="AKM197" s="22"/>
      <c r="AKN197" s="22"/>
      <c r="AKO197" s="22"/>
      <c r="AKP197" s="22"/>
      <c r="AKQ197" s="22"/>
      <c r="AKR197" s="22"/>
      <c r="AKS197" s="22"/>
      <c r="AKT197" s="22"/>
      <c r="AKU197" s="22"/>
      <c r="AKV197" s="22"/>
      <c r="AKW197" s="22"/>
      <c r="AKX197" s="22"/>
      <c r="AKY197" s="22"/>
      <c r="AKZ197" s="22"/>
      <c r="ALA197" s="22"/>
      <c r="ALB197" s="22"/>
      <c r="ALC197" s="22"/>
      <c r="ALD197" s="22"/>
      <c r="ALE197" s="22"/>
      <c r="ALF197" s="22"/>
      <c r="ALG197" s="22"/>
      <c r="ALH197" s="22"/>
      <c r="ALI197" s="22"/>
      <c r="ALJ197" s="22"/>
      <c r="ALK197" s="22"/>
      <c r="ALL197" s="22"/>
      <c r="ALM197" s="22"/>
      <c r="ALN197" s="22"/>
      <c r="ALO197" s="22"/>
      <c r="ALP197" s="22"/>
      <c r="ALQ197" s="22"/>
      <c r="ALR197" s="22"/>
      <c r="ALS197" s="22"/>
      <c r="ALT197" s="22"/>
      <c r="ALU197" s="22"/>
      <c r="ALV197" s="22"/>
      <c r="ALW197" s="22"/>
      <c r="ALX197" s="22"/>
      <c r="ALY197" s="22"/>
      <c r="ALZ197" s="22"/>
      <c r="AMA197" s="22"/>
      <c r="AMB197" s="22"/>
      <c r="AMC197" s="22"/>
      <c r="AMD197" s="22"/>
      <c r="AME197" s="22"/>
      <c r="AMF197" s="22"/>
      <c r="AMG197" s="22"/>
      <c r="AMH197" s="22"/>
      <c r="AMI197" s="22"/>
      <c r="AMJ197" s="22"/>
      <c r="AMK197" s="22"/>
      <c r="AML197" s="22"/>
      <c r="AMM197" s="22"/>
      <c r="AMN197" s="22"/>
      <c r="AMO197" s="22"/>
      <c r="AMP197" s="22"/>
      <c r="AMQ197" s="22"/>
      <c r="AMR197" s="22"/>
      <c r="AMS197" s="22"/>
      <c r="AMT197" s="22"/>
      <c r="AMU197" s="22"/>
      <c r="AMV197" s="22"/>
      <c r="AMW197" s="22"/>
      <c r="AMX197" s="22"/>
      <c r="AMY197" s="22"/>
      <c r="AMZ197" s="22"/>
      <c r="ANA197" s="22"/>
      <c r="ANB197" s="22"/>
      <c r="ANC197" s="22"/>
      <c r="AND197" s="22"/>
      <c r="ANE197" s="22"/>
      <c r="ANF197" s="22"/>
      <c r="ANG197" s="22"/>
      <c r="ANH197" s="22"/>
      <c r="ANI197" s="22"/>
      <c r="ANJ197" s="22"/>
      <c r="ANK197" s="22"/>
      <c r="ANL197" s="22"/>
      <c r="ANM197" s="22"/>
      <c r="ANN197" s="22"/>
      <c r="ANO197" s="22"/>
      <c r="ANP197" s="22"/>
      <c r="ANQ197" s="22"/>
      <c r="ANR197" s="22"/>
      <c r="ANS197" s="22"/>
      <c r="ANT197" s="22"/>
      <c r="ANU197" s="22"/>
      <c r="ANV197" s="22"/>
      <c r="ANW197" s="22"/>
      <c r="ANX197" s="22"/>
      <c r="ANY197" s="22"/>
      <c r="ANZ197" s="22"/>
      <c r="AOA197" s="22"/>
      <c r="AOB197" s="22"/>
      <c r="AOC197" s="22"/>
      <c r="AOD197" s="22"/>
      <c r="AOE197" s="22"/>
      <c r="AOF197" s="22"/>
      <c r="AOG197" s="22"/>
      <c r="AOH197" s="22"/>
      <c r="AOI197" s="22"/>
      <c r="AOJ197" s="22"/>
      <c r="AOK197" s="22"/>
      <c r="AOL197" s="22"/>
      <c r="AOM197" s="22"/>
      <c r="AON197" s="22"/>
      <c r="AOO197" s="22"/>
      <c r="AOP197" s="22"/>
      <c r="AOQ197" s="22"/>
      <c r="AOR197" s="22"/>
      <c r="AOS197" s="22"/>
      <c r="AOT197" s="22"/>
      <c r="AOU197" s="22"/>
      <c r="AOV197" s="22"/>
      <c r="AOW197" s="22"/>
      <c r="AOX197" s="22"/>
      <c r="AOY197" s="22"/>
      <c r="AOZ197" s="22"/>
      <c r="APA197" s="22"/>
      <c r="APB197" s="22"/>
      <c r="APC197" s="22"/>
      <c r="APD197" s="22"/>
      <c r="APE197" s="22"/>
      <c r="APF197" s="22"/>
      <c r="APG197" s="22"/>
      <c r="APH197" s="22"/>
      <c r="API197" s="22"/>
      <c r="APJ197" s="22"/>
      <c r="APK197" s="22"/>
      <c r="APL197" s="22"/>
      <c r="APM197" s="22"/>
      <c r="APN197" s="22"/>
      <c r="APO197" s="22"/>
      <c r="APP197" s="22"/>
      <c r="APQ197" s="22"/>
      <c r="APR197" s="22"/>
      <c r="APS197" s="22"/>
      <c r="APT197" s="22"/>
      <c r="APU197" s="22"/>
      <c r="APV197" s="22"/>
      <c r="APW197" s="22"/>
      <c r="APX197" s="22"/>
      <c r="APY197" s="22"/>
      <c r="APZ197" s="22"/>
      <c r="AQA197" s="22"/>
      <c r="AQB197" s="22"/>
      <c r="AQC197" s="22"/>
      <c r="AQD197" s="22"/>
      <c r="AQE197" s="22"/>
      <c r="AQF197" s="22"/>
      <c r="AQG197" s="22"/>
      <c r="AQH197" s="22"/>
      <c r="AQI197" s="22"/>
      <c r="AQJ197" s="22"/>
      <c r="AQK197" s="22"/>
      <c r="AQL197" s="22"/>
      <c r="AQM197" s="22"/>
      <c r="AQN197" s="22"/>
      <c r="AQO197" s="22"/>
      <c r="AQP197" s="22"/>
      <c r="AQQ197" s="22"/>
      <c r="AQR197" s="22"/>
      <c r="AQS197" s="22"/>
      <c r="AQT197" s="22"/>
      <c r="AQU197" s="22"/>
      <c r="AQV197" s="22"/>
      <c r="AQW197" s="22"/>
      <c r="AQX197" s="22"/>
      <c r="AQY197" s="22"/>
      <c r="AQZ197" s="22"/>
      <c r="ARA197" s="22"/>
      <c r="ARB197" s="22"/>
      <c r="ARC197" s="22"/>
      <c r="ARD197" s="22"/>
      <c r="ARE197" s="22"/>
      <c r="ARF197" s="22"/>
      <c r="ARG197" s="22"/>
      <c r="ARH197" s="22"/>
      <c r="ARI197" s="22"/>
      <c r="ARJ197" s="22"/>
      <c r="ARK197" s="22"/>
      <c r="ARL197" s="22"/>
      <c r="ARM197" s="22"/>
      <c r="ARN197" s="22"/>
      <c r="ARO197" s="22"/>
      <c r="ARP197" s="22"/>
      <c r="ARQ197" s="22"/>
      <c r="ARR197" s="22"/>
      <c r="ARS197" s="22"/>
      <c r="ART197" s="22"/>
      <c r="ARU197" s="22"/>
      <c r="ARV197" s="22"/>
      <c r="ARW197" s="22"/>
      <c r="ARX197" s="22"/>
      <c r="ARY197" s="22"/>
      <c r="ARZ197" s="22"/>
      <c r="ASA197" s="22"/>
      <c r="ASB197" s="22"/>
      <c r="ASC197" s="22"/>
      <c r="ASD197" s="22"/>
      <c r="ASE197" s="22"/>
      <c r="ASF197" s="22"/>
      <c r="ASG197" s="22"/>
      <c r="ASH197" s="22"/>
      <c r="ASI197" s="22"/>
      <c r="ASJ197" s="22"/>
      <c r="ASK197" s="22"/>
      <c r="ASL197" s="22"/>
      <c r="ASM197" s="22"/>
      <c r="ASN197" s="22"/>
      <c r="ASO197" s="22"/>
      <c r="ASP197" s="22"/>
      <c r="ASQ197" s="22"/>
      <c r="ASR197" s="22"/>
      <c r="ASS197" s="22"/>
      <c r="AST197" s="22"/>
      <c r="ASU197" s="22"/>
      <c r="ASV197" s="22"/>
      <c r="ASW197" s="22"/>
      <c r="ASX197" s="22"/>
      <c r="ASY197" s="22"/>
      <c r="ASZ197" s="22"/>
      <c r="ATA197" s="22"/>
      <c r="ATB197" s="22"/>
      <c r="ATC197" s="22"/>
      <c r="ATD197" s="22"/>
      <c r="ATE197" s="22"/>
      <c r="ATF197" s="22"/>
      <c r="ATG197" s="22"/>
      <c r="ATH197" s="22"/>
      <c r="ATI197" s="22"/>
      <c r="ATJ197" s="22"/>
      <c r="ATK197" s="22"/>
      <c r="ATL197" s="22"/>
      <c r="ATM197" s="22"/>
      <c r="ATN197" s="22"/>
      <c r="ATO197" s="22"/>
      <c r="ATP197" s="22"/>
      <c r="ATQ197" s="22"/>
      <c r="ATR197" s="22"/>
      <c r="ATS197" s="22"/>
      <c r="ATT197" s="22"/>
      <c r="ATU197" s="22"/>
      <c r="ATV197" s="22"/>
      <c r="ATW197" s="22"/>
      <c r="ATX197" s="22"/>
      <c r="ATY197" s="22"/>
      <c r="ATZ197" s="22"/>
      <c r="AUA197" s="22"/>
      <c r="AUB197" s="22"/>
      <c r="AUC197" s="22"/>
      <c r="AUD197" s="22"/>
      <c r="AUE197" s="22"/>
      <c r="AUF197" s="22"/>
      <c r="AUG197" s="22"/>
      <c r="AUH197" s="22"/>
      <c r="AUI197" s="22"/>
      <c r="AUJ197" s="22"/>
      <c r="AUK197" s="22"/>
      <c r="AUL197" s="22"/>
      <c r="AUM197" s="22"/>
      <c r="AUN197" s="22"/>
      <c r="AUO197" s="22"/>
      <c r="AUP197" s="22"/>
      <c r="AUQ197" s="22"/>
      <c r="AUR197" s="22"/>
      <c r="AUS197" s="22"/>
      <c r="AUT197" s="22"/>
      <c r="AUU197" s="22"/>
      <c r="AUV197" s="22"/>
      <c r="AUW197" s="22"/>
      <c r="AUX197" s="22"/>
      <c r="AUY197" s="22"/>
      <c r="AUZ197" s="22"/>
      <c r="AVA197" s="22"/>
      <c r="AVB197" s="22"/>
      <c r="AVC197" s="22"/>
      <c r="AVD197" s="22"/>
      <c r="AVE197" s="22"/>
      <c r="AVF197" s="22"/>
      <c r="AVG197" s="22"/>
      <c r="AVH197" s="22"/>
      <c r="AVI197" s="22"/>
      <c r="AVJ197" s="22"/>
      <c r="AVK197" s="22"/>
      <c r="AVL197" s="22"/>
      <c r="AVM197" s="22"/>
      <c r="AVN197" s="22"/>
      <c r="AVO197" s="22"/>
      <c r="AVP197" s="22"/>
      <c r="AVQ197" s="22"/>
      <c r="AVR197" s="22"/>
      <c r="AVS197" s="22"/>
      <c r="AVT197" s="22"/>
      <c r="AVU197" s="22"/>
      <c r="AVV197" s="22"/>
      <c r="AVW197" s="22"/>
      <c r="AVX197" s="22"/>
      <c r="AVY197" s="22"/>
      <c r="AVZ197" s="22"/>
      <c r="AWA197" s="22"/>
      <c r="AWB197" s="22"/>
      <c r="AWC197" s="22"/>
      <c r="AWD197" s="22"/>
      <c r="AWE197" s="22"/>
      <c r="AWF197" s="22"/>
      <c r="AWG197" s="22"/>
      <c r="AWH197" s="22"/>
      <c r="AWI197" s="22"/>
      <c r="AWJ197" s="22"/>
      <c r="AWK197" s="22"/>
      <c r="AWL197" s="22"/>
      <c r="AWM197" s="22"/>
      <c r="AWN197" s="22"/>
      <c r="AWO197" s="22"/>
      <c r="AWP197" s="22"/>
      <c r="AWQ197" s="22"/>
      <c r="AWR197" s="22"/>
      <c r="AWS197" s="22"/>
      <c r="AWT197" s="22"/>
      <c r="AWU197" s="22"/>
      <c r="AWV197" s="22"/>
      <c r="AWW197" s="22"/>
      <c r="AWX197" s="22"/>
      <c r="AWY197" s="22"/>
      <c r="AWZ197" s="22"/>
      <c r="AXA197" s="22"/>
      <c r="AXB197" s="22"/>
      <c r="AXC197" s="22"/>
      <c r="AXD197" s="22"/>
      <c r="AXE197" s="22"/>
      <c r="AXF197" s="22"/>
      <c r="AXG197" s="22"/>
      <c r="AXH197" s="22"/>
      <c r="AXI197" s="22"/>
      <c r="AXJ197" s="22"/>
      <c r="AXK197" s="22"/>
      <c r="AXL197" s="22"/>
      <c r="AXM197" s="22"/>
      <c r="AXN197" s="22"/>
      <c r="AXO197" s="22"/>
      <c r="AXP197" s="22"/>
      <c r="AXQ197" s="22"/>
      <c r="AXR197" s="22"/>
      <c r="AXS197" s="22"/>
      <c r="AXT197" s="22"/>
      <c r="AXU197" s="22"/>
      <c r="AXV197" s="22"/>
      <c r="AXW197" s="22"/>
      <c r="AXX197" s="22"/>
      <c r="AXY197" s="22"/>
      <c r="AXZ197" s="22"/>
      <c r="AYA197" s="22"/>
      <c r="AYB197" s="22"/>
      <c r="AYC197" s="22"/>
      <c r="AYD197" s="22"/>
      <c r="AYE197" s="22"/>
      <c r="AYF197" s="22"/>
      <c r="AYG197" s="22"/>
      <c r="AYH197" s="22"/>
      <c r="AYI197" s="22"/>
      <c r="AYJ197" s="22"/>
      <c r="AYK197" s="22"/>
      <c r="AYL197" s="22"/>
      <c r="AYM197" s="22"/>
      <c r="AYN197" s="22"/>
      <c r="AYO197" s="22"/>
      <c r="AYP197" s="22"/>
      <c r="AYQ197" s="22"/>
      <c r="AYR197" s="22"/>
      <c r="AYS197" s="22"/>
      <c r="AYT197" s="22"/>
      <c r="AYU197" s="22"/>
      <c r="AYV197" s="22"/>
      <c r="AYW197" s="22"/>
      <c r="AYX197" s="22"/>
      <c r="AYY197" s="22"/>
      <c r="AYZ197" s="22"/>
      <c r="AZA197" s="22"/>
      <c r="AZB197" s="22"/>
      <c r="AZC197" s="22"/>
      <c r="AZD197" s="22"/>
      <c r="AZE197" s="22"/>
      <c r="AZF197" s="22"/>
      <c r="AZG197" s="22"/>
      <c r="AZH197" s="22"/>
      <c r="AZI197" s="22"/>
      <c r="AZJ197" s="22"/>
      <c r="AZK197" s="22"/>
      <c r="AZL197" s="22"/>
      <c r="AZM197" s="22"/>
      <c r="AZN197" s="22"/>
      <c r="AZO197" s="22"/>
      <c r="AZP197" s="22"/>
      <c r="AZQ197" s="22"/>
      <c r="AZR197" s="22"/>
      <c r="AZS197" s="22"/>
      <c r="AZT197" s="22"/>
      <c r="AZU197" s="22"/>
      <c r="AZV197" s="22"/>
      <c r="AZW197" s="22"/>
      <c r="AZX197" s="22"/>
      <c r="AZY197" s="22"/>
      <c r="AZZ197" s="22"/>
      <c r="BAA197" s="22"/>
      <c r="BAB197" s="22"/>
      <c r="BAC197" s="22"/>
      <c r="BAD197" s="22"/>
      <c r="BAE197" s="22"/>
      <c r="BAF197" s="22"/>
      <c r="BAG197" s="22"/>
      <c r="BAH197" s="22"/>
      <c r="BAI197" s="22"/>
      <c r="BAJ197" s="22"/>
      <c r="BAK197" s="22"/>
      <c r="BAL197" s="22"/>
      <c r="BAM197" s="22"/>
      <c r="BAN197" s="22"/>
      <c r="BAO197" s="22"/>
      <c r="BAP197" s="22"/>
      <c r="BAQ197" s="22"/>
      <c r="BAR197" s="22"/>
      <c r="BAS197" s="22"/>
      <c r="BAT197" s="22"/>
      <c r="BAU197" s="22"/>
      <c r="BAV197" s="22"/>
      <c r="BAW197" s="22"/>
      <c r="BAX197" s="22"/>
      <c r="BAY197" s="22"/>
      <c r="BAZ197" s="22"/>
      <c r="BBA197" s="22"/>
      <c r="BBB197" s="22"/>
      <c r="BBC197" s="22"/>
      <c r="BBD197" s="22"/>
      <c r="BBE197" s="22"/>
      <c r="BBF197" s="22"/>
      <c r="BBG197" s="22"/>
      <c r="BBH197" s="22"/>
      <c r="BBI197" s="22"/>
      <c r="BBJ197" s="22"/>
      <c r="BBK197" s="22"/>
      <c r="BBL197" s="22"/>
      <c r="BBM197" s="22"/>
      <c r="BBN197" s="22"/>
      <c r="BBO197" s="22"/>
      <c r="BBP197" s="22"/>
      <c r="BBQ197" s="22"/>
      <c r="BBR197" s="22"/>
      <c r="BBS197" s="22"/>
      <c r="BBT197" s="22"/>
      <c r="BBU197" s="22"/>
      <c r="BBV197" s="22"/>
      <c r="BBW197" s="22"/>
      <c r="BBX197" s="22"/>
      <c r="BBY197" s="22"/>
      <c r="BBZ197" s="22"/>
      <c r="BCA197" s="22"/>
      <c r="BCB197" s="22"/>
      <c r="BCC197" s="22"/>
      <c r="BCD197" s="22"/>
      <c r="BCE197" s="22"/>
      <c r="BCF197" s="22"/>
      <c r="BCG197" s="22"/>
      <c r="BCH197" s="22"/>
      <c r="BCI197" s="22"/>
      <c r="BCJ197" s="22"/>
      <c r="BCK197" s="22"/>
      <c r="BCL197" s="22"/>
      <c r="BCM197" s="22"/>
      <c r="BCN197" s="22"/>
      <c r="BCO197" s="22"/>
      <c r="BCP197" s="22"/>
      <c r="BCQ197" s="22"/>
      <c r="BCR197" s="22"/>
      <c r="BCS197" s="22"/>
      <c r="BCT197" s="22"/>
      <c r="BCU197" s="22"/>
      <c r="BCV197" s="22"/>
      <c r="BCW197" s="22"/>
      <c r="BCX197" s="22"/>
      <c r="BCY197" s="22"/>
      <c r="BCZ197" s="22"/>
      <c r="BDA197" s="22"/>
      <c r="BDB197" s="22"/>
      <c r="BDC197" s="22"/>
      <c r="BDD197" s="22"/>
      <c r="BDE197" s="22"/>
      <c r="BDF197" s="22"/>
      <c r="BDG197" s="22"/>
      <c r="BDH197" s="22"/>
      <c r="BDI197" s="22"/>
      <c r="BDJ197" s="22"/>
      <c r="BDK197" s="22"/>
      <c r="BDL197" s="22"/>
      <c r="BDM197" s="22"/>
      <c r="BDN197" s="22"/>
      <c r="BDO197" s="22"/>
      <c r="BDP197" s="22"/>
      <c r="BDQ197" s="22"/>
      <c r="BDR197" s="22"/>
      <c r="BDS197" s="22"/>
      <c r="BDT197" s="22"/>
      <c r="BDU197" s="22"/>
      <c r="BDV197" s="22"/>
      <c r="BDW197" s="22"/>
      <c r="BDX197" s="22"/>
      <c r="BDY197" s="22"/>
      <c r="BDZ197" s="22"/>
      <c r="BEA197" s="22"/>
      <c r="BEB197" s="22"/>
      <c r="BEC197" s="22"/>
      <c r="BED197" s="22"/>
      <c r="BEE197" s="22"/>
      <c r="BEF197" s="22"/>
      <c r="BEG197" s="22"/>
      <c r="BEH197" s="22"/>
      <c r="BEI197" s="22"/>
      <c r="BEJ197" s="22"/>
      <c r="BEK197" s="22"/>
      <c r="BEL197" s="22"/>
      <c r="BEM197" s="22"/>
      <c r="BEN197" s="22"/>
      <c r="BEO197" s="22"/>
      <c r="BEP197" s="22"/>
      <c r="BEQ197" s="22"/>
      <c r="BER197" s="22"/>
      <c r="BES197" s="22"/>
      <c r="BET197" s="22"/>
      <c r="BEU197" s="22"/>
      <c r="BEV197" s="22"/>
      <c r="BEW197" s="22"/>
      <c r="BEX197" s="22"/>
      <c r="BEY197" s="22"/>
      <c r="BEZ197" s="22"/>
      <c r="BFA197" s="22"/>
      <c r="BFB197" s="22"/>
      <c r="BFC197" s="22"/>
      <c r="BFD197" s="22"/>
      <c r="BFE197" s="22"/>
      <c r="BFF197" s="22"/>
      <c r="BFG197" s="22"/>
      <c r="BFH197" s="22"/>
      <c r="BFI197" s="22"/>
      <c r="BFJ197" s="22"/>
      <c r="BFK197" s="22"/>
      <c r="BFL197" s="22"/>
      <c r="BFM197" s="22"/>
      <c r="BFN197" s="22"/>
      <c r="BFO197" s="22"/>
      <c r="BFP197" s="22"/>
      <c r="BFQ197" s="22"/>
      <c r="BFR197" s="22"/>
      <c r="BFS197" s="22"/>
      <c r="BFT197" s="22"/>
      <c r="BFU197" s="22"/>
      <c r="BFV197" s="22"/>
      <c r="BFW197" s="22"/>
      <c r="BFX197" s="22"/>
      <c r="BFY197" s="22"/>
      <c r="BFZ197" s="22"/>
      <c r="BGA197" s="22"/>
      <c r="BGB197" s="22"/>
      <c r="BGC197" s="22"/>
      <c r="BGD197" s="22"/>
      <c r="BGE197" s="22"/>
      <c r="BGF197" s="22"/>
      <c r="BGG197" s="22"/>
      <c r="BGH197" s="22"/>
      <c r="BGI197" s="22"/>
      <c r="BGJ197" s="22"/>
      <c r="BGK197" s="22"/>
      <c r="BGL197" s="22"/>
      <c r="BGM197" s="22"/>
      <c r="BGN197" s="22"/>
      <c r="BGO197" s="22"/>
      <c r="BGP197" s="22"/>
      <c r="BGQ197" s="22"/>
      <c r="BGR197" s="22"/>
      <c r="BGS197" s="22"/>
      <c r="BGT197" s="22"/>
      <c r="BGU197" s="22"/>
      <c r="BGV197" s="22"/>
      <c r="BGW197" s="22"/>
      <c r="BGX197" s="22"/>
      <c r="BGY197" s="22"/>
      <c r="BGZ197" s="22"/>
      <c r="BHA197" s="22"/>
      <c r="BHB197" s="22"/>
      <c r="BHC197" s="22"/>
      <c r="BHD197" s="22"/>
      <c r="BHE197" s="22"/>
      <c r="BHF197" s="22"/>
      <c r="BHG197" s="22"/>
      <c r="BHH197" s="22"/>
      <c r="BHI197" s="22"/>
      <c r="BHJ197" s="22"/>
      <c r="BHK197" s="22"/>
      <c r="BHL197" s="22"/>
      <c r="BHM197" s="22"/>
      <c r="BHN197" s="22"/>
      <c r="BHO197" s="22"/>
      <c r="BHP197" s="22"/>
      <c r="BHQ197" s="22"/>
      <c r="BHR197" s="22"/>
      <c r="BHS197" s="22"/>
      <c r="BHT197" s="22"/>
      <c r="BHU197" s="22"/>
      <c r="BHV197" s="22"/>
      <c r="BHW197" s="22"/>
      <c r="BHX197" s="22"/>
      <c r="BHY197" s="22"/>
      <c r="BHZ197" s="22"/>
      <c r="BIA197" s="22"/>
      <c r="BIB197" s="22"/>
      <c r="BIC197" s="22"/>
      <c r="BID197" s="22"/>
      <c r="BIE197" s="22"/>
      <c r="BIF197" s="22"/>
      <c r="BIG197" s="22"/>
      <c r="BIH197" s="22"/>
      <c r="BII197" s="22"/>
      <c r="BIJ197" s="22"/>
      <c r="BIK197" s="22"/>
      <c r="BIL197" s="22"/>
      <c r="BIM197" s="22"/>
      <c r="BIN197" s="22"/>
      <c r="BIO197" s="22"/>
      <c r="BIP197" s="22"/>
      <c r="BIQ197" s="22"/>
      <c r="BIR197" s="22"/>
      <c r="BIS197" s="22"/>
      <c r="BIT197" s="22"/>
      <c r="BIU197" s="22"/>
      <c r="BIV197" s="22"/>
      <c r="BIW197" s="22"/>
      <c r="BIX197" s="22"/>
      <c r="BIY197" s="22"/>
      <c r="BIZ197" s="22"/>
      <c r="BJA197" s="22"/>
      <c r="BJB197" s="22"/>
      <c r="BJC197" s="22"/>
      <c r="BJD197" s="22"/>
      <c r="BJE197" s="22"/>
      <c r="BJF197" s="22"/>
      <c r="BJG197" s="22"/>
      <c r="BJH197" s="22"/>
      <c r="BJI197" s="22"/>
      <c r="BJJ197" s="22"/>
      <c r="BJK197" s="22"/>
      <c r="BJL197" s="22"/>
      <c r="BJM197" s="22"/>
      <c r="BJN197" s="22"/>
      <c r="BJO197" s="22"/>
      <c r="BJP197" s="22"/>
      <c r="BJQ197" s="22"/>
      <c r="BJR197" s="22"/>
      <c r="BJS197" s="22"/>
      <c r="BJT197" s="22"/>
      <c r="BJU197" s="22"/>
      <c r="BJV197" s="22"/>
      <c r="BJW197" s="22"/>
      <c r="BJX197" s="22"/>
      <c r="BJY197" s="22"/>
      <c r="BJZ197" s="22"/>
      <c r="BKA197" s="22"/>
      <c r="BKB197" s="22"/>
      <c r="BKC197" s="22"/>
      <c r="BKD197" s="22"/>
      <c r="BKE197" s="22"/>
      <c r="BKF197" s="22"/>
      <c r="BKG197" s="22"/>
      <c r="BKH197" s="22"/>
      <c r="BKI197" s="22"/>
      <c r="BKJ197" s="22"/>
      <c r="BKK197" s="22"/>
      <c r="BKL197" s="22"/>
      <c r="BKM197" s="22"/>
      <c r="BKN197" s="22"/>
      <c r="BKO197" s="22"/>
      <c r="BKP197" s="22"/>
      <c r="BKQ197" s="22"/>
      <c r="BKR197" s="22"/>
      <c r="BKS197" s="22"/>
      <c r="BKT197" s="22"/>
      <c r="BKU197" s="22"/>
      <c r="BKV197" s="22"/>
      <c r="BKW197" s="22"/>
      <c r="BKX197" s="22"/>
      <c r="BKY197" s="22"/>
      <c r="BKZ197" s="22"/>
      <c r="BLA197" s="22"/>
      <c r="BLB197" s="22"/>
      <c r="BLC197" s="22"/>
      <c r="BLD197" s="22"/>
      <c r="BLE197" s="22"/>
      <c r="BLF197" s="22"/>
      <c r="BLG197" s="22"/>
      <c r="BLH197" s="22"/>
      <c r="BLI197" s="22"/>
      <c r="BLJ197" s="22"/>
      <c r="BLK197" s="22"/>
      <c r="BLL197" s="22"/>
      <c r="BLM197" s="22"/>
      <c r="BLN197" s="22"/>
      <c r="BLO197" s="22"/>
      <c r="BLP197" s="22"/>
      <c r="BLQ197" s="22"/>
      <c r="BLR197" s="22"/>
      <c r="BLS197" s="22"/>
      <c r="BLT197" s="22"/>
      <c r="BLU197" s="22"/>
      <c r="BLV197" s="22"/>
      <c r="BLW197" s="22"/>
      <c r="BLX197" s="22"/>
      <c r="BLY197" s="22"/>
      <c r="BLZ197" s="22"/>
      <c r="BMA197" s="22"/>
      <c r="BMB197" s="22"/>
      <c r="BMC197" s="22"/>
      <c r="BMD197" s="22"/>
      <c r="BME197" s="22"/>
      <c r="BMF197" s="22"/>
      <c r="BMG197" s="22"/>
      <c r="BMH197" s="22"/>
      <c r="BMI197" s="22"/>
      <c r="BMJ197" s="22"/>
      <c r="BMK197" s="22"/>
      <c r="BML197" s="22"/>
      <c r="BMM197" s="22"/>
      <c r="BMN197" s="22"/>
      <c r="BMO197" s="22"/>
      <c r="BMP197" s="22"/>
      <c r="BMQ197" s="22"/>
      <c r="BMR197" s="22"/>
      <c r="BMS197" s="22"/>
      <c r="BMT197" s="22"/>
      <c r="BMU197" s="22"/>
      <c r="BMV197" s="22"/>
      <c r="BMW197" s="22"/>
      <c r="BMX197" s="22"/>
      <c r="BMY197" s="22"/>
      <c r="BMZ197" s="22"/>
      <c r="BNA197" s="22"/>
      <c r="BNB197" s="22"/>
      <c r="BNC197" s="22"/>
      <c r="BND197" s="22"/>
      <c r="BNE197" s="22"/>
      <c r="BNF197" s="22"/>
      <c r="BNG197" s="22"/>
      <c r="BNH197" s="22"/>
      <c r="BNI197" s="22"/>
      <c r="BNJ197" s="22"/>
      <c r="BNK197" s="22"/>
      <c r="BNL197" s="22"/>
      <c r="BNM197" s="22"/>
      <c r="BNN197" s="22"/>
      <c r="BNO197" s="22"/>
      <c r="BNP197" s="22"/>
      <c r="BNQ197" s="22"/>
      <c r="BNR197" s="22"/>
      <c r="BNS197" s="22"/>
      <c r="BNT197" s="22"/>
      <c r="BNU197" s="22"/>
      <c r="BNV197" s="22"/>
      <c r="BNW197" s="22"/>
      <c r="BNX197" s="22"/>
      <c r="BNY197" s="22"/>
      <c r="BNZ197" s="22"/>
      <c r="BOA197" s="22"/>
      <c r="BOB197" s="22"/>
      <c r="BOC197" s="22"/>
      <c r="BOD197" s="22"/>
      <c r="BOE197" s="22"/>
      <c r="BOF197" s="22"/>
      <c r="BOG197" s="22"/>
      <c r="BOH197" s="22"/>
      <c r="BOI197" s="22"/>
      <c r="BOJ197" s="22"/>
      <c r="BOK197" s="22"/>
      <c r="BOL197" s="22"/>
      <c r="BOM197" s="22"/>
      <c r="BON197" s="22"/>
      <c r="BOO197" s="22"/>
      <c r="BOP197" s="22"/>
      <c r="BOQ197" s="22"/>
      <c r="BOR197" s="22"/>
      <c r="BOS197" s="22"/>
      <c r="BOT197" s="22"/>
      <c r="BOU197" s="22"/>
      <c r="BOV197" s="22"/>
      <c r="BOW197" s="22"/>
      <c r="BOX197" s="22"/>
      <c r="BOY197" s="22"/>
      <c r="BOZ197" s="22"/>
      <c r="BPA197" s="22"/>
      <c r="BPB197" s="22"/>
      <c r="BPC197" s="22"/>
      <c r="BPD197" s="22"/>
      <c r="BPE197" s="22"/>
      <c r="BPF197" s="22"/>
      <c r="BPG197" s="22"/>
      <c r="BPH197" s="22"/>
      <c r="BPI197" s="22"/>
      <c r="BPJ197" s="22"/>
      <c r="BPK197" s="22"/>
      <c r="BPL197" s="22"/>
      <c r="BPM197" s="22"/>
      <c r="BPN197" s="22"/>
      <c r="BPO197" s="22"/>
      <c r="BPP197" s="22"/>
      <c r="BPQ197" s="22"/>
      <c r="BPR197" s="22"/>
      <c r="BPS197" s="22"/>
      <c r="BPT197" s="22"/>
      <c r="BPU197" s="22"/>
      <c r="BPV197" s="22"/>
      <c r="BPW197" s="22"/>
      <c r="BPX197" s="22"/>
      <c r="BPY197" s="22"/>
      <c r="BPZ197" s="22"/>
      <c r="BQA197" s="22"/>
      <c r="BQB197" s="22"/>
      <c r="BQC197" s="22"/>
      <c r="BQD197" s="22"/>
      <c r="BQE197" s="22"/>
      <c r="BQF197" s="22"/>
      <c r="BQG197" s="22"/>
      <c r="BQH197" s="22"/>
      <c r="BQI197" s="22"/>
      <c r="BQJ197" s="22"/>
      <c r="BQK197" s="22"/>
      <c r="BQL197" s="22"/>
      <c r="BQM197" s="22"/>
      <c r="BQN197" s="22"/>
      <c r="BQO197" s="22"/>
      <c r="BQP197" s="22"/>
      <c r="BQQ197" s="22"/>
      <c r="BQR197" s="22"/>
      <c r="BQS197" s="22"/>
      <c r="BQT197" s="22"/>
      <c r="BQU197" s="22"/>
      <c r="BQV197" s="22"/>
      <c r="BQW197" s="22"/>
      <c r="BQX197" s="22"/>
      <c r="BQY197" s="22"/>
      <c r="BQZ197" s="22"/>
      <c r="BRA197" s="22"/>
      <c r="BRB197" s="22"/>
      <c r="BRC197" s="22"/>
      <c r="BRD197" s="22"/>
      <c r="BRE197" s="22"/>
      <c r="BRF197" s="22"/>
      <c r="BRG197" s="22"/>
      <c r="BRH197" s="22"/>
      <c r="BRI197" s="22"/>
      <c r="BRJ197" s="22"/>
      <c r="BRK197" s="22"/>
      <c r="BRL197" s="22"/>
      <c r="BRM197" s="22"/>
      <c r="BRN197" s="22"/>
      <c r="BRO197" s="22"/>
      <c r="BRP197" s="22"/>
      <c r="BRQ197" s="22"/>
      <c r="BRR197" s="22"/>
      <c r="BRS197" s="22"/>
      <c r="BRT197" s="22"/>
      <c r="BRU197" s="22"/>
      <c r="BRV197" s="22"/>
      <c r="BRW197" s="22"/>
      <c r="BRX197" s="22"/>
      <c r="BRY197" s="22"/>
      <c r="BRZ197" s="22"/>
      <c r="BSA197" s="22"/>
      <c r="BSB197" s="22"/>
      <c r="BSC197" s="22"/>
      <c r="BSD197" s="22"/>
      <c r="BSE197" s="22"/>
      <c r="BSF197" s="22"/>
      <c r="BSG197" s="22"/>
      <c r="BSH197" s="22"/>
      <c r="BSI197" s="22"/>
      <c r="BSJ197" s="22"/>
      <c r="BSK197" s="22"/>
      <c r="BSL197" s="22"/>
      <c r="BSM197" s="22"/>
      <c r="BSN197" s="22"/>
      <c r="BSO197" s="22"/>
      <c r="BSP197" s="22"/>
      <c r="BSQ197" s="22"/>
      <c r="BSR197" s="22"/>
      <c r="BSS197" s="22"/>
      <c r="BST197" s="22"/>
      <c r="BSU197" s="22"/>
      <c r="BSV197" s="22"/>
      <c r="BSW197" s="22"/>
      <c r="BSX197" s="22"/>
      <c r="BSY197" s="22"/>
      <c r="BSZ197" s="22"/>
      <c r="BTA197" s="22"/>
      <c r="BTB197" s="22"/>
      <c r="BTC197" s="22"/>
      <c r="BTD197" s="22"/>
      <c r="BTE197" s="22"/>
      <c r="BTF197" s="22"/>
      <c r="BTG197" s="22"/>
      <c r="BTH197" s="22"/>
      <c r="BTI197" s="22"/>
      <c r="BTJ197" s="22"/>
      <c r="BTK197" s="22"/>
      <c r="BTL197" s="22"/>
      <c r="BTM197" s="22"/>
      <c r="BTN197" s="22"/>
      <c r="BTO197" s="22"/>
      <c r="BTP197" s="22"/>
      <c r="BTQ197" s="22"/>
      <c r="BTR197" s="22"/>
      <c r="BTS197" s="22"/>
      <c r="BTT197" s="22"/>
      <c r="BTU197" s="22"/>
      <c r="BTV197" s="22"/>
      <c r="BTW197" s="22"/>
      <c r="BTX197" s="22"/>
      <c r="BTY197" s="22"/>
      <c r="BTZ197" s="22"/>
      <c r="BUA197" s="22"/>
      <c r="BUB197" s="22"/>
      <c r="BUC197" s="22"/>
      <c r="BUD197" s="22"/>
      <c r="BUE197" s="22"/>
      <c r="BUF197" s="22"/>
      <c r="BUG197" s="22"/>
      <c r="BUH197" s="22"/>
      <c r="BUI197" s="22"/>
      <c r="BUJ197" s="22"/>
      <c r="BUK197" s="22"/>
      <c r="BUL197" s="22"/>
      <c r="BUM197" s="22"/>
      <c r="BUN197" s="22"/>
      <c r="BUO197" s="22"/>
      <c r="BUP197" s="22"/>
      <c r="BUQ197" s="22"/>
      <c r="BUR197" s="22"/>
      <c r="BUS197" s="22"/>
      <c r="BUT197" s="22"/>
      <c r="BUU197" s="22"/>
      <c r="BUV197" s="22"/>
      <c r="BUW197" s="22"/>
      <c r="BUX197" s="22"/>
      <c r="BUY197" s="22"/>
      <c r="BUZ197" s="22"/>
      <c r="BVA197" s="22"/>
      <c r="BVB197" s="22"/>
      <c r="BVC197" s="22"/>
      <c r="BVD197" s="22"/>
      <c r="BVE197" s="22"/>
      <c r="BVF197" s="22"/>
      <c r="BVG197" s="22"/>
      <c r="BVH197" s="22"/>
      <c r="BVI197" s="22"/>
      <c r="BVJ197" s="22"/>
      <c r="BVK197" s="22"/>
      <c r="BVL197" s="22"/>
      <c r="BVM197" s="22"/>
      <c r="BVN197" s="22"/>
      <c r="BVO197" s="22"/>
      <c r="BVP197" s="22"/>
      <c r="BVQ197" s="22"/>
      <c r="BVR197" s="22"/>
      <c r="BVS197" s="22"/>
      <c r="BVT197" s="22"/>
      <c r="BVU197" s="22"/>
      <c r="BVV197" s="22"/>
      <c r="BVW197" s="22"/>
      <c r="BVX197" s="22"/>
      <c r="BVY197" s="22"/>
      <c r="BVZ197" s="22"/>
      <c r="BWA197" s="22"/>
      <c r="BWB197" s="22"/>
      <c r="BWC197" s="22"/>
      <c r="BWD197" s="22"/>
      <c r="BWE197" s="22"/>
      <c r="BWF197" s="22"/>
      <c r="BWG197" s="22"/>
      <c r="BWH197" s="22"/>
      <c r="BWI197" s="22"/>
      <c r="BWJ197" s="22"/>
      <c r="BWK197" s="22"/>
      <c r="BWL197" s="22"/>
      <c r="BWM197" s="22"/>
      <c r="BWN197" s="22"/>
      <c r="BWO197" s="22"/>
      <c r="BWP197" s="22"/>
      <c r="BWQ197" s="22"/>
      <c r="BWR197" s="22"/>
      <c r="BWS197" s="22"/>
      <c r="BWT197" s="22"/>
      <c r="BWU197" s="22"/>
      <c r="BWV197" s="22"/>
      <c r="BWW197" s="22"/>
      <c r="BWX197" s="22"/>
      <c r="BWY197" s="22"/>
      <c r="BWZ197" s="22"/>
      <c r="BXA197" s="22"/>
      <c r="BXB197" s="22"/>
      <c r="BXC197" s="22"/>
      <c r="BXD197" s="22"/>
      <c r="BXE197" s="22"/>
      <c r="BXF197" s="22"/>
      <c r="BXG197" s="22"/>
      <c r="BXH197" s="22"/>
      <c r="BXI197" s="22"/>
      <c r="BXJ197" s="22"/>
      <c r="BXK197" s="22"/>
      <c r="BXL197" s="22"/>
      <c r="BXM197" s="22"/>
      <c r="BXN197" s="22"/>
      <c r="BXO197" s="22"/>
      <c r="BXP197" s="22"/>
      <c r="BXQ197" s="22"/>
      <c r="BXR197" s="22"/>
      <c r="BXS197" s="22"/>
      <c r="BXT197" s="22"/>
      <c r="BXU197" s="22"/>
      <c r="BXV197" s="22"/>
      <c r="BXW197" s="22"/>
      <c r="BXX197" s="22"/>
      <c r="BXY197" s="22"/>
      <c r="BXZ197" s="22"/>
      <c r="BYA197" s="22"/>
      <c r="BYB197" s="22"/>
      <c r="BYC197" s="22"/>
      <c r="BYD197" s="22"/>
      <c r="BYE197" s="22"/>
      <c r="BYF197" s="22"/>
      <c r="BYG197" s="22"/>
      <c r="BYH197" s="22"/>
      <c r="BYI197" s="22"/>
      <c r="BYJ197" s="22"/>
      <c r="BYK197" s="22"/>
      <c r="BYL197" s="22"/>
      <c r="BYM197" s="22"/>
      <c r="BYN197" s="22"/>
      <c r="BYO197" s="22"/>
      <c r="BYP197" s="22"/>
      <c r="BYQ197" s="22"/>
      <c r="BYR197" s="22"/>
      <c r="BYS197" s="22"/>
      <c r="BYT197" s="22"/>
      <c r="BYU197" s="22"/>
      <c r="BYV197" s="22"/>
      <c r="BYW197" s="22"/>
      <c r="BYX197" s="22"/>
      <c r="BYY197" s="22"/>
      <c r="BYZ197" s="22"/>
      <c r="BZA197" s="22"/>
      <c r="BZB197" s="22"/>
      <c r="BZC197" s="22"/>
      <c r="BZD197" s="22"/>
      <c r="BZE197" s="22"/>
      <c r="BZF197" s="22"/>
      <c r="BZG197" s="22"/>
      <c r="BZH197" s="22"/>
      <c r="BZI197" s="22"/>
      <c r="BZJ197" s="22"/>
      <c r="BZK197" s="22"/>
      <c r="BZL197" s="22"/>
      <c r="BZM197" s="22"/>
      <c r="BZN197" s="22"/>
      <c r="BZO197" s="22"/>
      <c r="BZP197" s="22"/>
      <c r="BZQ197" s="22"/>
      <c r="BZR197" s="22"/>
      <c r="BZS197" s="22"/>
      <c r="BZT197" s="22"/>
      <c r="BZU197" s="22"/>
      <c r="BZV197" s="22"/>
      <c r="BZW197" s="22"/>
      <c r="BZX197" s="22"/>
      <c r="BZY197" s="22"/>
      <c r="BZZ197" s="22"/>
      <c r="CAA197" s="22"/>
      <c r="CAB197" s="22"/>
      <c r="CAC197" s="22"/>
      <c r="CAD197" s="22"/>
      <c r="CAE197" s="22"/>
      <c r="CAF197" s="22"/>
      <c r="CAG197" s="22"/>
      <c r="CAH197" s="22"/>
      <c r="CAI197" s="22"/>
      <c r="CAJ197" s="22"/>
      <c r="CAK197" s="22"/>
      <c r="CAL197" s="22"/>
      <c r="CAM197" s="22"/>
      <c r="CAN197" s="22"/>
      <c r="CAO197" s="22"/>
      <c r="CAP197" s="22"/>
      <c r="CAQ197" s="22"/>
      <c r="CAR197" s="22"/>
      <c r="CAS197" s="22"/>
      <c r="CAT197" s="22"/>
      <c r="CAU197" s="22"/>
      <c r="CAV197" s="22"/>
      <c r="CAW197" s="22"/>
      <c r="CAX197" s="22"/>
      <c r="CAY197" s="22"/>
      <c r="CAZ197" s="22"/>
      <c r="CBA197" s="22"/>
      <c r="CBB197" s="22"/>
      <c r="CBC197" s="22"/>
      <c r="CBD197" s="22"/>
      <c r="CBE197" s="22"/>
      <c r="CBF197" s="22"/>
      <c r="CBG197" s="22"/>
      <c r="CBH197" s="22"/>
      <c r="CBI197" s="22"/>
      <c r="CBJ197" s="22"/>
      <c r="CBK197" s="22"/>
      <c r="CBL197" s="22"/>
      <c r="CBM197" s="22"/>
      <c r="CBN197" s="22"/>
      <c r="CBO197" s="22"/>
      <c r="CBP197" s="22"/>
      <c r="CBQ197" s="22"/>
      <c r="CBR197" s="22"/>
      <c r="CBS197" s="22"/>
      <c r="CBT197" s="22"/>
      <c r="CBU197" s="22"/>
      <c r="CBV197" s="22"/>
      <c r="CBW197" s="22"/>
      <c r="CBX197" s="22"/>
      <c r="CBY197" s="22"/>
      <c r="CBZ197" s="22"/>
      <c r="CCA197" s="22"/>
      <c r="CCB197" s="22"/>
      <c r="CCC197" s="22"/>
      <c r="CCD197" s="22"/>
      <c r="CCE197" s="22"/>
      <c r="CCF197" s="22"/>
      <c r="CCG197" s="22"/>
      <c r="CCH197" s="22"/>
      <c r="CCI197" s="22"/>
      <c r="CCJ197" s="22"/>
      <c r="CCK197" s="22"/>
      <c r="CCL197" s="22"/>
      <c r="CCM197" s="22"/>
      <c r="CCN197" s="22"/>
      <c r="CCO197" s="22"/>
      <c r="CCP197" s="22"/>
      <c r="CCQ197" s="22"/>
      <c r="CCR197" s="22"/>
      <c r="CCS197" s="22"/>
      <c r="CCT197" s="22"/>
      <c r="CCU197" s="22"/>
      <c r="CCV197" s="22"/>
      <c r="CCW197" s="22"/>
      <c r="CCX197" s="22"/>
      <c r="CCY197" s="22"/>
      <c r="CCZ197" s="22"/>
      <c r="CDA197" s="22"/>
      <c r="CDB197" s="22"/>
      <c r="CDC197" s="22"/>
      <c r="CDD197" s="22"/>
      <c r="CDE197" s="22"/>
      <c r="CDF197" s="22"/>
      <c r="CDG197" s="22"/>
      <c r="CDH197" s="22"/>
      <c r="CDI197" s="22"/>
      <c r="CDJ197" s="22"/>
      <c r="CDK197" s="22"/>
      <c r="CDL197" s="22"/>
      <c r="CDM197" s="22"/>
      <c r="CDN197" s="22"/>
      <c r="CDO197" s="22"/>
      <c r="CDP197" s="22"/>
      <c r="CDQ197" s="22"/>
      <c r="CDR197" s="22"/>
      <c r="CDS197" s="22"/>
      <c r="CDT197" s="22"/>
      <c r="CDU197" s="22"/>
      <c r="CDV197" s="22"/>
      <c r="CDW197" s="22"/>
      <c r="CDX197" s="22"/>
      <c r="CDY197" s="22"/>
      <c r="CDZ197" s="22"/>
      <c r="CEA197" s="22"/>
      <c r="CEB197" s="22"/>
      <c r="CEC197" s="22"/>
      <c r="CED197" s="22"/>
      <c r="CEE197" s="22"/>
      <c r="CEF197" s="22"/>
      <c r="CEG197" s="22"/>
      <c r="CEH197" s="22"/>
      <c r="CEI197" s="22"/>
      <c r="CEJ197" s="22"/>
      <c r="CEK197" s="22"/>
      <c r="CEL197" s="22"/>
      <c r="CEM197" s="22"/>
      <c r="CEN197" s="22"/>
      <c r="CEO197" s="22"/>
      <c r="CEP197" s="22"/>
      <c r="CEQ197" s="22"/>
      <c r="CER197" s="22"/>
      <c r="CES197" s="22"/>
      <c r="CET197" s="22"/>
      <c r="CEU197" s="22"/>
      <c r="CEV197" s="22"/>
      <c r="CEW197" s="22"/>
      <c r="CEX197" s="22"/>
      <c r="CEY197" s="22"/>
      <c r="CEZ197" s="22"/>
      <c r="CFA197" s="22"/>
      <c r="CFB197" s="22"/>
      <c r="CFC197" s="22"/>
      <c r="CFD197" s="22"/>
      <c r="CFE197" s="22"/>
      <c r="CFF197" s="22"/>
      <c r="CFG197" s="22"/>
      <c r="CFH197" s="22"/>
      <c r="CFI197" s="22"/>
      <c r="CFJ197" s="22"/>
      <c r="CFK197" s="22"/>
      <c r="CFL197" s="22"/>
      <c r="CFM197" s="22"/>
      <c r="CFN197" s="22"/>
      <c r="CFO197" s="22"/>
      <c r="CFP197" s="22"/>
      <c r="CFQ197" s="22"/>
      <c r="CFR197" s="22"/>
      <c r="CFS197" s="22"/>
      <c r="CFT197" s="22"/>
      <c r="CFU197" s="22"/>
      <c r="CFV197" s="22"/>
      <c r="CFW197" s="22"/>
      <c r="CFX197" s="22"/>
      <c r="CFY197" s="22"/>
      <c r="CFZ197" s="22"/>
      <c r="CGA197" s="22"/>
      <c r="CGB197" s="22"/>
      <c r="CGC197" s="22"/>
      <c r="CGD197" s="22"/>
      <c r="CGE197" s="22"/>
      <c r="CGF197" s="22"/>
      <c r="CGG197" s="22"/>
      <c r="CGH197" s="22"/>
      <c r="CGI197" s="22"/>
      <c r="CGJ197" s="22"/>
      <c r="CGK197" s="22"/>
      <c r="CGL197" s="22"/>
      <c r="CGM197" s="22"/>
      <c r="CGN197" s="22"/>
      <c r="CGO197" s="22"/>
      <c r="CGP197" s="22"/>
      <c r="CGQ197" s="22"/>
      <c r="CGR197" s="22"/>
      <c r="CGS197" s="22"/>
      <c r="CGT197" s="22"/>
      <c r="CGU197" s="22"/>
      <c r="CGV197" s="22"/>
      <c r="CGW197" s="22"/>
      <c r="CGX197" s="22"/>
      <c r="CGY197" s="22"/>
      <c r="CGZ197" s="22"/>
      <c r="CHA197" s="22"/>
      <c r="CHB197" s="22"/>
      <c r="CHC197" s="22"/>
      <c r="CHD197" s="22"/>
      <c r="CHE197" s="22"/>
      <c r="CHF197" s="22"/>
      <c r="CHG197" s="22"/>
      <c r="CHH197" s="22"/>
      <c r="CHI197" s="22"/>
      <c r="CHJ197" s="22"/>
      <c r="CHK197" s="22"/>
      <c r="CHL197" s="22"/>
      <c r="CHM197" s="22"/>
      <c r="CHN197" s="22"/>
      <c r="CHO197" s="22"/>
      <c r="CHP197" s="22"/>
      <c r="CHQ197" s="22"/>
      <c r="CHR197" s="22"/>
      <c r="CHS197" s="22"/>
      <c r="CHT197" s="22"/>
      <c r="CHU197" s="22"/>
      <c r="CHV197" s="22"/>
      <c r="CHW197" s="22"/>
      <c r="CHX197" s="22"/>
      <c r="CHY197" s="22"/>
      <c r="CHZ197" s="22"/>
      <c r="CIA197" s="22"/>
      <c r="CIB197" s="22"/>
      <c r="CIC197" s="22"/>
      <c r="CID197" s="22"/>
      <c r="CIE197" s="22"/>
      <c r="CIF197" s="22"/>
      <c r="CIG197" s="22"/>
      <c r="CIH197" s="22"/>
      <c r="CII197" s="22"/>
      <c r="CIJ197" s="22"/>
      <c r="CIK197" s="22"/>
      <c r="CIL197" s="22"/>
      <c r="CIM197" s="22"/>
      <c r="CIN197" s="22"/>
      <c r="CIO197" s="22"/>
      <c r="CIP197" s="22"/>
      <c r="CIQ197" s="22"/>
      <c r="CIR197" s="22"/>
      <c r="CIS197" s="22"/>
      <c r="CIT197" s="22"/>
      <c r="CIU197" s="22"/>
      <c r="CIV197" s="22"/>
      <c r="CIW197" s="22"/>
      <c r="CIX197" s="22"/>
      <c r="CIY197" s="22"/>
      <c r="CIZ197" s="22"/>
      <c r="CJA197" s="22"/>
      <c r="CJB197" s="22"/>
      <c r="CJC197" s="22"/>
      <c r="CJD197" s="22"/>
      <c r="CJE197" s="22"/>
      <c r="CJF197" s="22"/>
      <c r="CJG197" s="22"/>
      <c r="CJH197" s="22"/>
      <c r="CJI197" s="22"/>
      <c r="CJJ197" s="22"/>
      <c r="CJK197" s="22"/>
      <c r="CJL197" s="22"/>
      <c r="CJM197" s="22"/>
      <c r="CJN197" s="22"/>
      <c r="CJO197" s="22"/>
      <c r="CJP197" s="22"/>
      <c r="CJQ197" s="22"/>
      <c r="CJR197" s="22"/>
      <c r="CJS197" s="22"/>
      <c r="CJT197" s="22"/>
      <c r="CJU197" s="22"/>
      <c r="CJV197" s="22"/>
      <c r="CJW197" s="22"/>
      <c r="CJX197" s="22"/>
      <c r="CJY197" s="22"/>
      <c r="CJZ197" s="22"/>
      <c r="CKA197" s="22"/>
      <c r="CKB197" s="22"/>
      <c r="CKC197" s="22"/>
      <c r="CKD197" s="22"/>
      <c r="CKE197" s="22"/>
      <c r="CKF197" s="22"/>
      <c r="CKG197" s="22"/>
      <c r="CKH197" s="22"/>
      <c r="CKI197" s="22"/>
      <c r="CKJ197" s="22"/>
      <c r="CKK197" s="22"/>
      <c r="CKL197" s="22"/>
      <c r="CKM197" s="22"/>
      <c r="CKN197" s="22"/>
      <c r="CKO197" s="22"/>
      <c r="CKP197" s="22"/>
      <c r="CKQ197" s="22"/>
      <c r="CKR197" s="22"/>
      <c r="CKS197" s="22"/>
      <c r="CKT197" s="22"/>
      <c r="CKU197" s="22"/>
      <c r="CKV197" s="22"/>
      <c r="CKW197" s="22"/>
      <c r="CKX197" s="22"/>
      <c r="CKY197" s="22"/>
      <c r="CKZ197" s="22"/>
      <c r="CLA197" s="22"/>
      <c r="CLB197" s="22"/>
      <c r="CLC197" s="22"/>
      <c r="CLD197" s="22"/>
      <c r="CLE197" s="22"/>
      <c r="CLF197" s="22"/>
      <c r="CLG197" s="22"/>
      <c r="CLH197" s="22"/>
      <c r="CLI197" s="22"/>
      <c r="CLJ197" s="22"/>
      <c r="CLK197" s="22"/>
      <c r="CLL197" s="22"/>
      <c r="CLM197" s="22"/>
      <c r="CLN197" s="22"/>
      <c r="CLO197" s="22"/>
      <c r="CLP197" s="22"/>
      <c r="CLQ197" s="22"/>
      <c r="CLR197" s="22"/>
      <c r="CLS197" s="22"/>
      <c r="CLT197" s="22"/>
      <c r="CLU197" s="22"/>
      <c r="CLV197" s="22"/>
      <c r="CLW197" s="22"/>
      <c r="CLX197" s="22"/>
      <c r="CLY197" s="22"/>
      <c r="CLZ197" s="22"/>
      <c r="CMA197" s="22"/>
      <c r="CMB197" s="22"/>
      <c r="CMC197" s="22"/>
      <c r="CMD197" s="22"/>
      <c r="CME197" s="22"/>
      <c r="CMF197" s="22"/>
      <c r="CMG197" s="22"/>
      <c r="CMH197" s="22"/>
      <c r="CMI197" s="22"/>
      <c r="CMJ197" s="22"/>
      <c r="CMK197" s="22"/>
      <c r="CML197" s="22"/>
      <c r="CMM197" s="22"/>
      <c r="CMN197" s="22"/>
      <c r="CMO197" s="22"/>
      <c r="CMP197" s="22"/>
      <c r="CMQ197" s="22"/>
      <c r="CMR197" s="22"/>
      <c r="CMS197" s="22"/>
      <c r="CMT197" s="22"/>
      <c r="CMU197" s="22"/>
      <c r="CMV197" s="22"/>
      <c r="CMW197" s="22"/>
      <c r="CMX197" s="22"/>
      <c r="CMY197" s="22"/>
      <c r="CMZ197" s="22"/>
      <c r="CNA197" s="22"/>
      <c r="CNB197" s="22"/>
      <c r="CNC197" s="22"/>
      <c r="CND197" s="22"/>
      <c r="CNE197" s="22"/>
      <c r="CNF197" s="22"/>
      <c r="CNG197" s="22"/>
      <c r="CNH197" s="22"/>
      <c r="CNI197" s="22"/>
      <c r="CNJ197" s="22"/>
      <c r="CNK197" s="22"/>
      <c r="CNL197" s="22"/>
      <c r="CNM197" s="22"/>
      <c r="CNN197" s="22"/>
      <c r="CNO197" s="22"/>
      <c r="CNP197" s="22"/>
      <c r="CNQ197" s="22"/>
      <c r="CNR197" s="22"/>
      <c r="CNS197" s="22"/>
      <c r="CNT197" s="22"/>
      <c r="CNU197" s="22"/>
      <c r="CNV197" s="22"/>
      <c r="CNW197" s="22"/>
      <c r="CNX197" s="22"/>
      <c r="CNY197" s="22"/>
      <c r="CNZ197" s="22"/>
      <c r="COA197" s="22"/>
      <c r="COB197" s="22"/>
      <c r="COC197" s="22"/>
      <c r="COD197" s="22"/>
      <c r="COE197" s="22"/>
      <c r="COF197" s="22"/>
      <c r="COG197" s="22"/>
      <c r="COH197" s="22"/>
      <c r="COI197" s="22"/>
      <c r="COJ197" s="22"/>
      <c r="COK197" s="22"/>
      <c r="COL197" s="22"/>
      <c r="COM197" s="22"/>
      <c r="CON197" s="22"/>
      <c r="COO197" s="22"/>
      <c r="COP197" s="22"/>
      <c r="COQ197" s="22"/>
      <c r="COR197" s="22"/>
      <c r="COS197" s="22"/>
      <c r="COT197" s="22"/>
      <c r="COU197" s="22"/>
      <c r="COV197" s="22"/>
      <c r="COW197" s="22"/>
      <c r="COX197" s="22"/>
      <c r="COY197" s="22"/>
      <c r="COZ197" s="22"/>
      <c r="CPA197" s="22"/>
      <c r="CPB197" s="22"/>
      <c r="CPC197" s="22"/>
      <c r="CPD197" s="22"/>
      <c r="CPE197" s="22"/>
      <c r="CPF197" s="22"/>
      <c r="CPG197" s="22"/>
      <c r="CPH197" s="22"/>
      <c r="CPI197" s="22"/>
      <c r="CPJ197" s="22"/>
      <c r="CPK197" s="22"/>
      <c r="CPL197" s="22"/>
      <c r="CPM197" s="22"/>
      <c r="CPN197" s="22"/>
      <c r="CPO197" s="22"/>
      <c r="CPP197" s="22"/>
      <c r="CPQ197" s="22"/>
      <c r="CPR197" s="22"/>
      <c r="CPS197" s="22"/>
      <c r="CPT197" s="22"/>
      <c r="CPU197" s="22"/>
      <c r="CPV197" s="22"/>
      <c r="CPW197" s="22"/>
      <c r="CPX197" s="22"/>
      <c r="CPY197" s="22"/>
      <c r="CPZ197" s="22"/>
      <c r="CQA197" s="22"/>
      <c r="CQB197" s="22"/>
      <c r="CQC197" s="22"/>
      <c r="CQD197" s="22"/>
      <c r="CQE197" s="22"/>
      <c r="CQF197" s="22"/>
      <c r="CQG197" s="22"/>
      <c r="CQH197" s="22"/>
      <c r="CQI197" s="22"/>
      <c r="CQJ197" s="22"/>
      <c r="CQK197" s="22"/>
      <c r="CQL197" s="22"/>
      <c r="CQM197" s="22"/>
      <c r="CQN197" s="22"/>
      <c r="CQO197" s="22"/>
      <c r="CQP197" s="22"/>
      <c r="CQQ197" s="22"/>
      <c r="CQR197" s="22"/>
      <c r="CQS197" s="22"/>
      <c r="CQT197" s="22"/>
      <c r="CQU197" s="22"/>
      <c r="CQV197" s="22"/>
      <c r="CQW197" s="22"/>
      <c r="CQX197" s="22"/>
      <c r="CQY197" s="22"/>
      <c r="CQZ197" s="22"/>
      <c r="CRA197" s="22"/>
      <c r="CRB197" s="22"/>
      <c r="CRC197" s="22"/>
      <c r="CRD197" s="22"/>
      <c r="CRE197" s="22"/>
      <c r="CRF197" s="22"/>
      <c r="CRG197" s="22"/>
      <c r="CRH197" s="22"/>
      <c r="CRI197" s="22"/>
      <c r="CRJ197" s="22"/>
      <c r="CRK197" s="22"/>
      <c r="CRL197" s="22"/>
      <c r="CRM197" s="22"/>
      <c r="CRN197" s="22"/>
      <c r="CRO197" s="22"/>
      <c r="CRP197" s="22"/>
      <c r="CRQ197" s="22"/>
      <c r="CRR197" s="22"/>
      <c r="CRS197" s="22"/>
      <c r="CRT197" s="22"/>
      <c r="CRU197" s="22"/>
      <c r="CRV197" s="22"/>
      <c r="CRW197" s="22"/>
      <c r="CRX197" s="22"/>
      <c r="CRY197" s="22"/>
      <c r="CRZ197" s="22"/>
      <c r="CSA197" s="22"/>
      <c r="CSB197" s="22"/>
      <c r="CSC197" s="22"/>
      <c r="CSD197" s="22"/>
      <c r="CSE197" s="22"/>
      <c r="CSF197" s="22"/>
      <c r="CSG197" s="22"/>
      <c r="CSH197" s="22"/>
      <c r="CSI197" s="22"/>
      <c r="CSJ197" s="22"/>
      <c r="CSK197" s="22"/>
      <c r="CSL197" s="22"/>
      <c r="CSM197" s="22"/>
      <c r="CSN197" s="22"/>
      <c r="CSO197" s="22"/>
      <c r="CSP197" s="22"/>
      <c r="CSQ197" s="22"/>
      <c r="CSR197" s="22"/>
      <c r="CSS197" s="22"/>
      <c r="CST197" s="22"/>
      <c r="CSU197" s="22"/>
      <c r="CSV197" s="22"/>
      <c r="CSW197" s="22"/>
      <c r="CSX197" s="22"/>
      <c r="CSY197" s="22"/>
      <c r="CSZ197" s="22"/>
      <c r="CTA197" s="22"/>
      <c r="CTB197" s="22"/>
      <c r="CTC197" s="22"/>
      <c r="CTD197" s="22"/>
      <c r="CTE197" s="22"/>
      <c r="CTF197" s="22"/>
      <c r="CTG197" s="22"/>
      <c r="CTH197" s="22"/>
      <c r="CTI197" s="22"/>
      <c r="CTJ197" s="22"/>
      <c r="CTK197" s="22"/>
      <c r="CTL197" s="22"/>
      <c r="CTM197" s="22"/>
      <c r="CTN197" s="22"/>
      <c r="CTO197" s="22"/>
      <c r="CTP197" s="22"/>
      <c r="CTQ197" s="22"/>
      <c r="CTR197" s="22"/>
      <c r="CTS197" s="22"/>
      <c r="CTT197" s="22"/>
      <c r="CTU197" s="22"/>
      <c r="CTV197" s="22"/>
      <c r="CTW197" s="22"/>
      <c r="CTX197" s="22"/>
      <c r="CTY197" s="22"/>
      <c r="CTZ197" s="22"/>
      <c r="CUA197" s="22"/>
      <c r="CUB197" s="22"/>
      <c r="CUC197" s="22"/>
      <c r="CUD197" s="22"/>
      <c r="CUE197" s="22"/>
      <c r="CUF197" s="22"/>
      <c r="CUG197" s="22"/>
      <c r="CUH197" s="22"/>
      <c r="CUI197" s="22"/>
      <c r="CUJ197" s="22"/>
      <c r="CUK197" s="22"/>
      <c r="CUL197" s="22"/>
      <c r="CUM197" s="22"/>
      <c r="CUN197" s="22"/>
      <c r="CUO197" s="22"/>
      <c r="CUP197" s="22"/>
      <c r="CUQ197" s="22"/>
      <c r="CUR197" s="22"/>
      <c r="CUS197" s="22"/>
      <c r="CUT197" s="22"/>
      <c r="CUU197" s="22"/>
      <c r="CUV197" s="22"/>
      <c r="CUW197" s="22"/>
      <c r="CUX197" s="22"/>
      <c r="CUY197" s="22"/>
      <c r="CUZ197" s="22"/>
      <c r="CVA197" s="22"/>
      <c r="CVB197" s="22"/>
      <c r="CVC197" s="22"/>
      <c r="CVD197" s="22"/>
      <c r="CVE197" s="22"/>
      <c r="CVF197" s="22"/>
      <c r="CVG197" s="22"/>
      <c r="CVH197" s="22"/>
      <c r="CVI197" s="22"/>
      <c r="CVJ197" s="22"/>
      <c r="CVK197" s="22"/>
      <c r="CVL197" s="22"/>
      <c r="CVM197" s="22"/>
      <c r="CVN197" s="22"/>
      <c r="CVO197" s="22"/>
      <c r="CVP197" s="22"/>
      <c r="CVQ197" s="22"/>
      <c r="CVR197" s="22"/>
      <c r="CVS197" s="22"/>
      <c r="CVT197" s="22"/>
      <c r="CVU197" s="22"/>
      <c r="CVV197" s="22"/>
      <c r="CVW197" s="22"/>
      <c r="CVX197" s="22"/>
      <c r="CVY197" s="22"/>
      <c r="CVZ197" s="22"/>
      <c r="CWA197" s="22"/>
      <c r="CWB197" s="22"/>
      <c r="CWC197" s="22"/>
      <c r="CWD197" s="22"/>
      <c r="CWE197" s="22"/>
      <c r="CWF197" s="22"/>
      <c r="CWG197" s="22"/>
      <c r="CWH197" s="22"/>
      <c r="CWI197" s="22"/>
      <c r="CWJ197" s="22"/>
      <c r="CWK197" s="22"/>
      <c r="CWL197" s="22"/>
      <c r="CWM197" s="22"/>
      <c r="CWN197" s="22"/>
      <c r="CWO197" s="22"/>
      <c r="CWP197" s="22"/>
      <c r="CWQ197" s="22"/>
      <c r="CWR197" s="22"/>
      <c r="CWS197" s="22"/>
      <c r="CWT197" s="22"/>
      <c r="CWU197" s="22"/>
      <c r="CWV197" s="22"/>
      <c r="CWW197" s="22"/>
      <c r="CWX197" s="22"/>
      <c r="CWY197" s="22"/>
      <c r="CWZ197" s="22"/>
      <c r="CXA197" s="22"/>
      <c r="CXB197" s="22"/>
      <c r="CXC197" s="22"/>
      <c r="CXD197" s="22"/>
      <c r="CXE197" s="22"/>
      <c r="CXF197" s="22"/>
      <c r="CXG197" s="22"/>
      <c r="CXH197" s="22"/>
      <c r="CXI197" s="22"/>
      <c r="CXJ197" s="22"/>
      <c r="CXK197" s="22"/>
      <c r="CXL197" s="22"/>
      <c r="CXM197" s="22"/>
      <c r="CXN197" s="22"/>
      <c r="CXO197" s="22"/>
      <c r="CXP197" s="22"/>
      <c r="CXQ197" s="22"/>
      <c r="CXR197" s="22"/>
      <c r="CXS197" s="22"/>
      <c r="CXT197" s="22"/>
      <c r="CXU197" s="22"/>
      <c r="CXV197" s="22"/>
      <c r="CXW197" s="22"/>
      <c r="CXX197" s="22"/>
      <c r="CXY197" s="22"/>
      <c r="CXZ197" s="22"/>
      <c r="CYA197" s="22"/>
      <c r="CYB197" s="22"/>
      <c r="CYC197" s="22"/>
      <c r="CYD197" s="22"/>
      <c r="CYE197" s="22"/>
      <c r="CYF197" s="22"/>
      <c r="CYG197" s="22"/>
      <c r="CYH197" s="22"/>
      <c r="CYI197" s="22"/>
      <c r="CYJ197" s="22"/>
      <c r="CYK197" s="22"/>
      <c r="CYL197" s="22"/>
      <c r="CYM197" s="22"/>
      <c r="CYN197" s="22"/>
      <c r="CYO197" s="22"/>
      <c r="CYP197" s="22"/>
      <c r="CYQ197" s="22"/>
      <c r="CYR197" s="22"/>
      <c r="CYS197" s="22"/>
      <c r="CYT197" s="22"/>
      <c r="CYU197" s="22"/>
      <c r="CYV197" s="22"/>
      <c r="CYW197" s="22"/>
      <c r="CYX197" s="22"/>
      <c r="CYY197" s="22"/>
      <c r="CYZ197" s="22"/>
      <c r="CZA197" s="22"/>
      <c r="CZB197" s="22"/>
      <c r="CZC197" s="22"/>
      <c r="CZD197" s="22"/>
      <c r="CZE197" s="22"/>
      <c r="CZF197" s="22"/>
      <c r="CZG197" s="22"/>
      <c r="CZH197" s="22"/>
      <c r="CZI197" s="22"/>
      <c r="CZJ197" s="22"/>
      <c r="CZK197" s="22"/>
      <c r="CZL197" s="22"/>
      <c r="CZM197" s="22"/>
      <c r="CZN197" s="22"/>
      <c r="CZO197" s="22"/>
      <c r="CZP197" s="22"/>
      <c r="CZQ197" s="22"/>
      <c r="CZR197" s="22"/>
      <c r="CZS197" s="22"/>
      <c r="CZT197" s="22"/>
      <c r="CZU197" s="22"/>
      <c r="CZV197" s="22"/>
      <c r="CZW197" s="22"/>
      <c r="CZX197" s="22"/>
      <c r="CZY197" s="22"/>
      <c r="CZZ197" s="22"/>
      <c r="DAA197" s="22"/>
      <c r="DAB197" s="22"/>
      <c r="DAC197" s="22"/>
      <c r="DAD197" s="22"/>
      <c r="DAE197" s="22"/>
      <c r="DAF197" s="22"/>
      <c r="DAG197" s="22"/>
      <c r="DAH197" s="22"/>
      <c r="DAI197" s="22"/>
      <c r="DAJ197" s="22"/>
      <c r="DAK197" s="22"/>
      <c r="DAL197" s="22"/>
      <c r="DAM197" s="22"/>
      <c r="DAN197" s="22"/>
      <c r="DAO197" s="22"/>
      <c r="DAP197" s="22"/>
      <c r="DAQ197" s="22"/>
      <c r="DAR197" s="22"/>
      <c r="DAS197" s="22"/>
      <c r="DAT197" s="22"/>
      <c r="DAU197" s="22"/>
      <c r="DAV197" s="22"/>
      <c r="DAW197" s="22"/>
      <c r="DAX197" s="22"/>
      <c r="DAY197" s="22"/>
      <c r="DAZ197" s="22"/>
      <c r="DBA197" s="22"/>
      <c r="DBB197" s="22"/>
      <c r="DBC197" s="22"/>
      <c r="DBD197" s="22"/>
      <c r="DBE197" s="22"/>
      <c r="DBF197" s="22"/>
      <c r="DBG197" s="22"/>
      <c r="DBH197" s="22"/>
      <c r="DBI197" s="22"/>
      <c r="DBJ197" s="22"/>
      <c r="DBK197" s="22"/>
      <c r="DBL197" s="22"/>
      <c r="DBM197" s="22"/>
      <c r="DBN197" s="22"/>
      <c r="DBO197" s="22"/>
      <c r="DBP197" s="22"/>
      <c r="DBQ197" s="22"/>
      <c r="DBR197" s="22"/>
      <c r="DBS197" s="22"/>
      <c r="DBT197" s="22"/>
      <c r="DBU197" s="22"/>
      <c r="DBV197" s="22"/>
      <c r="DBW197" s="22"/>
      <c r="DBX197" s="22"/>
      <c r="DBY197" s="22"/>
      <c r="DBZ197" s="22"/>
      <c r="DCA197" s="22"/>
      <c r="DCB197" s="22"/>
      <c r="DCC197" s="22"/>
      <c r="DCD197" s="22"/>
      <c r="DCE197" s="22"/>
      <c r="DCF197" s="22"/>
      <c r="DCG197" s="22"/>
      <c r="DCH197" s="22"/>
      <c r="DCI197" s="22"/>
      <c r="DCJ197" s="22"/>
      <c r="DCK197" s="22"/>
      <c r="DCL197" s="22"/>
      <c r="DCM197" s="22"/>
      <c r="DCN197" s="22"/>
      <c r="DCO197" s="22"/>
      <c r="DCP197" s="22"/>
      <c r="DCQ197" s="22"/>
      <c r="DCR197" s="22"/>
      <c r="DCS197" s="22"/>
      <c r="DCT197" s="22"/>
      <c r="DCU197" s="22"/>
      <c r="DCV197" s="22"/>
      <c r="DCW197" s="22"/>
      <c r="DCX197" s="22"/>
      <c r="DCY197" s="22"/>
      <c r="DCZ197" s="22"/>
      <c r="DDA197" s="22"/>
      <c r="DDB197" s="22"/>
      <c r="DDC197" s="22"/>
      <c r="DDD197" s="22"/>
      <c r="DDE197" s="22"/>
      <c r="DDF197" s="22"/>
      <c r="DDG197" s="22"/>
      <c r="DDH197" s="22"/>
      <c r="DDI197" s="22"/>
      <c r="DDJ197" s="22"/>
      <c r="DDK197" s="22"/>
      <c r="DDL197" s="22"/>
      <c r="DDM197" s="22"/>
      <c r="DDN197" s="22"/>
      <c r="DDO197" s="22"/>
      <c r="DDP197" s="22"/>
      <c r="DDQ197" s="22"/>
      <c r="DDR197" s="22"/>
      <c r="DDS197" s="22"/>
      <c r="DDT197" s="22"/>
      <c r="DDU197" s="22"/>
      <c r="DDV197" s="22"/>
      <c r="DDW197" s="22"/>
      <c r="DDX197" s="22"/>
      <c r="DDY197" s="22"/>
      <c r="DDZ197" s="22"/>
      <c r="DEA197" s="22"/>
      <c r="DEB197" s="22"/>
      <c r="DEC197" s="22"/>
      <c r="DED197" s="22"/>
      <c r="DEE197" s="22"/>
      <c r="DEF197" s="22"/>
      <c r="DEG197" s="22"/>
      <c r="DEH197" s="22"/>
      <c r="DEI197" s="22"/>
      <c r="DEJ197" s="22"/>
      <c r="DEK197" s="22"/>
      <c r="DEL197" s="22"/>
      <c r="DEM197" s="22"/>
      <c r="DEN197" s="22"/>
      <c r="DEO197" s="22"/>
      <c r="DEP197" s="22"/>
      <c r="DEQ197" s="22"/>
      <c r="DER197" s="22"/>
      <c r="DES197" s="22"/>
      <c r="DET197" s="22"/>
      <c r="DEU197" s="22"/>
      <c r="DEV197" s="22"/>
      <c r="DEW197" s="22"/>
      <c r="DEX197" s="22"/>
      <c r="DEY197" s="22"/>
      <c r="DEZ197" s="22"/>
      <c r="DFA197" s="22"/>
      <c r="DFB197" s="22"/>
      <c r="DFC197" s="22"/>
      <c r="DFD197" s="22"/>
      <c r="DFE197" s="22"/>
      <c r="DFF197" s="22"/>
      <c r="DFG197" s="22"/>
      <c r="DFH197" s="22"/>
      <c r="DFI197" s="22"/>
      <c r="DFJ197" s="22"/>
      <c r="DFK197" s="22"/>
      <c r="DFL197" s="22"/>
      <c r="DFM197" s="22"/>
      <c r="DFN197" s="22"/>
      <c r="DFO197" s="22"/>
      <c r="DFP197" s="22"/>
      <c r="DFQ197" s="22"/>
      <c r="DFR197" s="22"/>
      <c r="DFS197" s="22"/>
      <c r="DFT197" s="22"/>
      <c r="DFU197" s="22"/>
      <c r="DFV197" s="22"/>
      <c r="DFW197" s="22"/>
      <c r="DFX197" s="22"/>
      <c r="DFY197" s="22"/>
      <c r="DFZ197" s="22"/>
      <c r="DGA197" s="22"/>
      <c r="DGB197" s="22"/>
      <c r="DGC197" s="22"/>
      <c r="DGD197" s="22"/>
      <c r="DGE197" s="22"/>
      <c r="DGF197" s="22"/>
      <c r="DGG197" s="22"/>
      <c r="DGH197" s="22"/>
      <c r="DGI197" s="22"/>
      <c r="DGJ197" s="22"/>
      <c r="DGK197" s="22"/>
      <c r="DGL197" s="22"/>
      <c r="DGM197" s="22"/>
      <c r="DGN197" s="22"/>
      <c r="DGO197" s="22"/>
      <c r="DGP197" s="22"/>
      <c r="DGQ197" s="22"/>
      <c r="DGR197" s="22"/>
      <c r="DGS197" s="22"/>
      <c r="DGT197" s="22"/>
      <c r="DGU197" s="22"/>
      <c r="DGV197" s="22"/>
      <c r="DGW197" s="22"/>
      <c r="DGX197" s="22"/>
      <c r="DGY197" s="22"/>
      <c r="DGZ197" s="22"/>
      <c r="DHA197" s="22"/>
      <c r="DHB197" s="22"/>
      <c r="DHC197" s="22"/>
      <c r="DHD197" s="22"/>
      <c r="DHE197" s="22"/>
      <c r="DHF197" s="22"/>
      <c r="DHG197" s="22"/>
      <c r="DHH197" s="22"/>
      <c r="DHI197" s="22"/>
      <c r="DHJ197" s="22"/>
      <c r="DHK197" s="22"/>
      <c r="DHL197" s="22"/>
      <c r="DHM197" s="22"/>
      <c r="DHN197" s="22"/>
      <c r="DHO197" s="22"/>
      <c r="DHP197" s="22"/>
      <c r="DHQ197" s="22"/>
      <c r="DHR197" s="22"/>
      <c r="DHS197" s="22"/>
      <c r="DHT197" s="22"/>
      <c r="DHU197" s="22"/>
      <c r="DHV197" s="22"/>
      <c r="DHW197" s="22"/>
      <c r="DHX197" s="22"/>
      <c r="DHY197" s="22"/>
      <c r="DHZ197" s="22"/>
      <c r="DIA197" s="22"/>
      <c r="DIB197" s="22"/>
      <c r="DIC197" s="22"/>
      <c r="DID197" s="22"/>
      <c r="DIE197" s="22"/>
      <c r="DIF197" s="22"/>
      <c r="DIG197" s="22"/>
      <c r="DIH197" s="22"/>
      <c r="DII197" s="22"/>
      <c r="DIJ197" s="22"/>
      <c r="DIK197" s="22"/>
      <c r="DIL197" s="22"/>
      <c r="DIM197" s="22"/>
      <c r="DIN197" s="22"/>
      <c r="DIO197" s="22"/>
      <c r="DIP197" s="22"/>
      <c r="DIQ197" s="22"/>
      <c r="DIR197" s="22"/>
      <c r="DIS197" s="22"/>
      <c r="DIT197" s="22"/>
      <c r="DIU197" s="22"/>
      <c r="DIV197" s="22"/>
      <c r="DIW197" s="22"/>
      <c r="DIX197" s="22"/>
      <c r="DIY197" s="22"/>
      <c r="DIZ197" s="22"/>
      <c r="DJA197" s="22"/>
      <c r="DJB197" s="22"/>
      <c r="DJC197" s="22"/>
      <c r="DJD197" s="22"/>
      <c r="DJE197" s="22"/>
      <c r="DJF197" s="22"/>
      <c r="DJG197" s="22"/>
      <c r="DJH197" s="22"/>
      <c r="DJI197" s="22"/>
      <c r="DJJ197" s="22"/>
      <c r="DJK197" s="22"/>
      <c r="DJL197" s="22"/>
      <c r="DJM197" s="22"/>
      <c r="DJN197" s="22"/>
      <c r="DJO197" s="22"/>
      <c r="DJP197" s="22"/>
      <c r="DJQ197" s="22"/>
      <c r="DJR197" s="22"/>
      <c r="DJS197" s="22"/>
      <c r="DJT197" s="22"/>
      <c r="DJU197" s="22"/>
      <c r="DJV197" s="22"/>
      <c r="DJW197" s="22"/>
      <c r="DJX197" s="22"/>
      <c r="DJY197" s="22"/>
      <c r="DJZ197" s="22"/>
      <c r="DKA197" s="22"/>
      <c r="DKB197" s="22"/>
      <c r="DKC197" s="22"/>
      <c r="DKD197" s="22"/>
      <c r="DKE197" s="22"/>
      <c r="DKF197" s="22"/>
      <c r="DKG197" s="22"/>
      <c r="DKH197" s="22"/>
      <c r="DKI197" s="22"/>
      <c r="DKJ197" s="22"/>
      <c r="DKK197" s="22"/>
      <c r="DKL197" s="22"/>
      <c r="DKM197" s="22"/>
      <c r="DKN197" s="22"/>
      <c r="DKO197" s="22"/>
      <c r="DKP197" s="22"/>
      <c r="DKQ197" s="22"/>
      <c r="DKR197" s="22"/>
      <c r="DKS197" s="22"/>
      <c r="DKT197" s="22"/>
      <c r="DKU197" s="22"/>
      <c r="DKV197" s="22"/>
      <c r="DKW197" s="22"/>
      <c r="DKX197" s="22"/>
      <c r="DKY197" s="22"/>
      <c r="DKZ197" s="22"/>
      <c r="DLA197" s="22"/>
      <c r="DLB197" s="22"/>
      <c r="DLC197" s="22"/>
      <c r="DLD197" s="22"/>
      <c r="DLE197" s="22"/>
      <c r="DLF197" s="22"/>
      <c r="DLG197" s="22"/>
      <c r="DLH197" s="22"/>
      <c r="DLI197" s="22"/>
      <c r="DLJ197" s="22"/>
      <c r="DLK197" s="22"/>
      <c r="DLL197" s="22"/>
      <c r="DLM197" s="22"/>
      <c r="DLN197" s="22"/>
      <c r="DLO197" s="22"/>
      <c r="DLP197" s="22"/>
      <c r="DLQ197" s="22"/>
      <c r="DLR197" s="22"/>
      <c r="DLS197" s="22"/>
      <c r="DLT197" s="22"/>
      <c r="DLU197" s="22"/>
      <c r="DLV197" s="22"/>
      <c r="DLW197" s="22"/>
      <c r="DLX197" s="22"/>
      <c r="DLY197" s="22"/>
      <c r="DLZ197" s="22"/>
      <c r="DMA197" s="22"/>
      <c r="DMB197" s="22"/>
      <c r="DMC197" s="22"/>
      <c r="DMD197" s="22"/>
      <c r="DME197" s="22"/>
      <c r="DMF197" s="22"/>
      <c r="DMG197" s="22"/>
      <c r="DMH197" s="22"/>
      <c r="DMI197" s="22"/>
      <c r="DMJ197" s="22"/>
      <c r="DMK197" s="22"/>
      <c r="DML197" s="22"/>
      <c r="DMM197" s="22"/>
      <c r="DMN197" s="22"/>
      <c r="DMO197" s="22"/>
      <c r="DMP197" s="22"/>
      <c r="DMQ197" s="22"/>
      <c r="DMR197" s="22"/>
      <c r="DMS197" s="22"/>
      <c r="DMT197" s="22"/>
      <c r="DMU197" s="22"/>
      <c r="DMV197" s="22"/>
      <c r="DMW197" s="22"/>
      <c r="DMX197" s="22"/>
      <c r="DMY197" s="22"/>
      <c r="DMZ197" s="22"/>
      <c r="DNA197" s="22"/>
      <c r="DNB197" s="22"/>
      <c r="DNC197" s="22"/>
      <c r="DND197" s="22"/>
      <c r="DNE197" s="22"/>
      <c r="DNF197" s="22"/>
      <c r="DNG197" s="22"/>
      <c r="DNH197" s="22"/>
      <c r="DNI197" s="22"/>
      <c r="DNJ197" s="22"/>
      <c r="DNK197" s="22"/>
      <c r="DNL197" s="22"/>
      <c r="DNM197" s="22"/>
      <c r="DNN197" s="22"/>
      <c r="DNO197" s="22"/>
      <c r="DNP197" s="22"/>
      <c r="DNQ197" s="22"/>
      <c r="DNR197" s="22"/>
      <c r="DNS197" s="22"/>
      <c r="DNT197" s="22"/>
      <c r="DNU197" s="22"/>
      <c r="DNV197" s="22"/>
      <c r="DNW197" s="22"/>
      <c r="DNX197" s="22"/>
      <c r="DNY197" s="22"/>
      <c r="DNZ197" s="22"/>
      <c r="DOA197" s="22"/>
      <c r="DOB197" s="22"/>
      <c r="DOC197" s="22"/>
      <c r="DOD197" s="22"/>
      <c r="DOE197" s="22"/>
      <c r="DOF197" s="22"/>
      <c r="DOG197" s="22"/>
      <c r="DOH197" s="22"/>
      <c r="DOI197" s="22"/>
      <c r="DOJ197" s="22"/>
      <c r="DOK197" s="22"/>
      <c r="DOL197" s="22"/>
      <c r="DOM197" s="22"/>
      <c r="DON197" s="22"/>
      <c r="DOO197" s="22"/>
      <c r="DOP197" s="22"/>
      <c r="DOQ197" s="22"/>
      <c r="DOR197" s="22"/>
      <c r="DOS197" s="22"/>
      <c r="DOT197" s="22"/>
      <c r="DOU197" s="22"/>
      <c r="DOV197" s="22"/>
      <c r="DOW197" s="22"/>
      <c r="DOX197" s="22"/>
      <c r="DOY197" s="22"/>
      <c r="DOZ197" s="22"/>
      <c r="DPA197" s="22"/>
      <c r="DPB197" s="22"/>
      <c r="DPC197" s="22"/>
      <c r="DPD197" s="22"/>
      <c r="DPE197" s="22"/>
      <c r="DPF197" s="22"/>
      <c r="DPG197" s="22"/>
      <c r="DPH197" s="22"/>
      <c r="DPI197" s="22"/>
      <c r="DPJ197" s="22"/>
      <c r="DPK197" s="22"/>
      <c r="DPL197" s="22"/>
      <c r="DPM197" s="22"/>
      <c r="DPN197" s="22"/>
      <c r="DPO197" s="22"/>
      <c r="DPP197" s="22"/>
      <c r="DPQ197" s="22"/>
      <c r="DPR197" s="22"/>
      <c r="DPS197" s="22"/>
      <c r="DPT197" s="22"/>
      <c r="DPU197" s="22"/>
      <c r="DPV197" s="22"/>
      <c r="DPW197" s="22"/>
      <c r="DPX197" s="22"/>
      <c r="DPY197" s="22"/>
      <c r="DPZ197" s="22"/>
      <c r="DQA197" s="22"/>
      <c r="DQB197" s="22"/>
      <c r="DQC197" s="22"/>
      <c r="DQD197" s="22"/>
      <c r="DQE197" s="22"/>
      <c r="DQF197" s="22"/>
      <c r="DQG197" s="22"/>
      <c r="DQH197" s="22"/>
      <c r="DQI197" s="22"/>
      <c r="DQJ197" s="22"/>
      <c r="DQK197" s="22"/>
      <c r="DQL197" s="22"/>
      <c r="DQM197" s="22"/>
      <c r="DQN197" s="22"/>
      <c r="DQO197" s="22"/>
      <c r="DQP197" s="22"/>
      <c r="DQQ197" s="22"/>
      <c r="DQR197" s="22"/>
      <c r="DQS197" s="22"/>
      <c r="DQT197" s="22"/>
      <c r="DQU197" s="22"/>
      <c r="DQV197" s="22"/>
      <c r="DQW197" s="22"/>
      <c r="DQX197" s="22"/>
      <c r="DQY197" s="22"/>
      <c r="DQZ197" s="22"/>
      <c r="DRA197" s="22"/>
      <c r="DRB197" s="22"/>
      <c r="DRC197" s="22"/>
      <c r="DRD197" s="22"/>
      <c r="DRE197" s="22"/>
      <c r="DRF197" s="22"/>
      <c r="DRG197" s="22"/>
      <c r="DRH197" s="22"/>
      <c r="DRI197" s="22"/>
      <c r="DRJ197" s="22"/>
      <c r="DRK197" s="22"/>
      <c r="DRL197" s="22"/>
      <c r="DRM197" s="22"/>
      <c r="DRN197" s="22"/>
      <c r="DRO197" s="22"/>
      <c r="DRP197" s="22"/>
      <c r="DRQ197" s="22"/>
      <c r="DRR197" s="22"/>
      <c r="DRS197" s="22"/>
      <c r="DRT197" s="22"/>
      <c r="DRU197" s="22"/>
      <c r="DRV197" s="22"/>
      <c r="DRW197" s="22"/>
      <c r="DRX197" s="22"/>
      <c r="DRY197" s="22"/>
      <c r="DRZ197" s="22"/>
      <c r="DSA197" s="22"/>
      <c r="DSB197" s="22"/>
      <c r="DSC197" s="22"/>
      <c r="DSD197" s="22"/>
      <c r="DSE197" s="22"/>
      <c r="DSF197" s="22"/>
      <c r="DSG197" s="22"/>
      <c r="DSH197" s="22"/>
      <c r="DSI197" s="22"/>
      <c r="DSJ197" s="22"/>
      <c r="DSK197" s="22"/>
      <c r="DSL197" s="22"/>
      <c r="DSM197" s="22"/>
      <c r="DSN197" s="22"/>
      <c r="DSO197" s="22"/>
      <c r="DSP197" s="22"/>
      <c r="DSQ197" s="22"/>
      <c r="DSR197" s="22"/>
      <c r="DSS197" s="22"/>
      <c r="DST197" s="22"/>
      <c r="DSU197" s="22"/>
      <c r="DSV197" s="22"/>
      <c r="DSW197" s="22"/>
      <c r="DSX197" s="22"/>
      <c r="DSY197" s="22"/>
      <c r="DSZ197" s="22"/>
      <c r="DTA197" s="22"/>
      <c r="DTB197" s="22"/>
      <c r="DTC197" s="22"/>
      <c r="DTD197" s="22"/>
      <c r="DTE197" s="22"/>
      <c r="DTF197" s="22"/>
      <c r="DTG197" s="22"/>
      <c r="DTH197" s="22"/>
      <c r="DTI197" s="22"/>
      <c r="DTJ197" s="22"/>
      <c r="DTK197" s="22"/>
      <c r="DTL197" s="22"/>
      <c r="DTM197" s="22"/>
      <c r="DTN197" s="22"/>
      <c r="DTO197" s="22"/>
      <c r="DTP197" s="22"/>
      <c r="DTQ197" s="22"/>
      <c r="DTR197" s="22"/>
      <c r="DTS197" s="22"/>
      <c r="DTT197" s="22"/>
      <c r="DTU197" s="22"/>
      <c r="DTV197" s="22"/>
      <c r="DTW197" s="22"/>
      <c r="DTX197" s="22"/>
      <c r="DTY197" s="22"/>
      <c r="DTZ197" s="22"/>
      <c r="DUA197" s="22"/>
      <c r="DUB197" s="22"/>
      <c r="DUC197" s="22"/>
      <c r="DUD197" s="22"/>
      <c r="DUE197" s="22"/>
      <c r="DUF197" s="22"/>
      <c r="DUG197" s="22"/>
      <c r="DUH197" s="22"/>
      <c r="DUI197" s="22"/>
      <c r="DUJ197" s="22"/>
      <c r="DUK197" s="22"/>
      <c r="DUL197" s="22"/>
      <c r="DUM197" s="22"/>
      <c r="DUN197" s="22"/>
      <c r="DUO197" s="22"/>
      <c r="DUP197" s="22"/>
      <c r="DUQ197" s="22"/>
      <c r="DUR197" s="22"/>
      <c r="DUS197" s="22"/>
      <c r="DUT197" s="22"/>
      <c r="DUU197" s="22"/>
      <c r="DUV197" s="22"/>
      <c r="DUW197" s="22"/>
      <c r="DUX197" s="22"/>
      <c r="DUY197" s="22"/>
      <c r="DUZ197" s="22"/>
      <c r="DVA197" s="22"/>
      <c r="DVB197" s="22"/>
      <c r="DVC197" s="22"/>
      <c r="DVD197" s="22"/>
      <c r="DVE197" s="22"/>
      <c r="DVF197" s="22"/>
      <c r="DVG197" s="22"/>
      <c r="DVH197" s="22"/>
      <c r="DVI197" s="22"/>
      <c r="DVJ197" s="22"/>
      <c r="DVK197" s="22"/>
      <c r="DVL197" s="22"/>
      <c r="DVM197" s="22"/>
      <c r="DVN197" s="22"/>
      <c r="DVO197" s="22"/>
      <c r="DVP197" s="22"/>
      <c r="DVQ197" s="22"/>
      <c r="DVR197" s="22"/>
      <c r="DVS197" s="22"/>
      <c r="DVT197" s="22"/>
      <c r="DVU197" s="22"/>
      <c r="DVV197" s="22"/>
      <c r="DVW197" s="22"/>
      <c r="DVX197" s="22"/>
      <c r="DVY197" s="22"/>
      <c r="DVZ197" s="22"/>
      <c r="DWA197" s="22"/>
      <c r="DWB197" s="22"/>
      <c r="DWC197" s="22"/>
      <c r="DWD197" s="22"/>
      <c r="DWE197" s="22"/>
      <c r="DWF197" s="22"/>
      <c r="DWG197" s="22"/>
      <c r="DWH197" s="22"/>
      <c r="DWI197" s="22"/>
      <c r="DWJ197" s="22"/>
      <c r="DWK197" s="22"/>
      <c r="DWL197" s="22"/>
      <c r="DWM197" s="22"/>
      <c r="DWN197" s="22"/>
      <c r="DWO197" s="22"/>
      <c r="DWP197" s="22"/>
      <c r="DWQ197" s="22"/>
      <c r="DWR197" s="22"/>
      <c r="DWS197" s="22"/>
      <c r="DWT197" s="22"/>
      <c r="DWU197" s="22"/>
      <c r="DWV197" s="22"/>
      <c r="DWW197" s="22"/>
      <c r="DWX197" s="22"/>
      <c r="DWY197" s="22"/>
      <c r="DWZ197" s="22"/>
      <c r="DXA197" s="22"/>
      <c r="DXB197" s="22"/>
      <c r="DXC197" s="22"/>
      <c r="DXD197" s="22"/>
      <c r="DXE197" s="22"/>
      <c r="DXF197" s="22"/>
      <c r="DXG197" s="22"/>
      <c r="DXH197" s="22"/>
      <c r="DXI197" s="22"/>
      <c r="DXJ197" s="22"/>
      <c r="DXK197" s="22"/>
      <c r="DXL197" s="22"/>
      <c r="DXM197" s="22"/>
      <c r="DXN197" s="22"/>
      <c r="DXO197" s="22"/>
      <c r="DXP197" s="22"/>
      <c r="DXQ197" s="22"/>
      <c r="DXR197" s="22"/>
      <c r="DXS197" s="22"/>
      <c r="DXT197" s="22"/>
      <c r="DXU197" s="22"/>
      <c r="DXV197" s="22"/>
      <c r="DXW197" s="22"/>
      <c r="DXX197" s="22"/>
      <c r="DXY197" s="22"/>
      <c r="DXZ197" s="22"/>
      <c r="DYA197" s="22"/>
      <c r="DYB197" s="22"/>
      <c r="DYC197" s="22"/>
      <c r="DYD197" s="22"/>
      <c r="DYE197" s="22"/>
      <c r="DYF197" s="22"/>
      <c r="DYG197" s="22"/>
      <c r="DYH197" s="22"/>
      <c r="DYI197" s="22"/>
      <c r="DYJ197" s="22"/>
      <c r="DYK197" s="22"/>
      <c r="DYL197" s="22"/>
      <c r="DYM197" s="22"/>
      <c r="DYN197" s="22"/>
      <c r="DYO197" s="22"/>
      <c r="DYP197" s="22"/>
      <c r="DYQ197" s="22"/>
      <c r="DYR197" s="22"/>
      <c r="DYS197" s="22"/>
      <c r="DYT197" s="22"/>
      <c r="DYU197" s="22"/>
      <c r="DYV197" s="22"/>
      <c r="DYW197" s="22"/>
      <c r="DYX197" s="22"/>
      <c r="DYY197" s="22"/>
      <c r="DYZ197" s="22"/>
      <c r="DZA197" s="22"/>
      <c r="DZB197" s="22"/>
      <c r="DZC197" s="22"/>
      <c r="DZD197" s="22"/>
      <c r="DZE197" s="22"/>
      <c r="DZF197" s="22"/>
      <c r="DZG197" s="22"/>
      <c r="DZH197" s="22"/>
      <c r="DZI197" s="22"/>
      <c r="DZJ197" s="22"/>
      <c r="DZK197" s="22"/>
      <c r="DZL197" s="22"/>
      <c r="DZM197" s="22"/>
      <c r="DZN197" s="22"/>
      <c r="DZO197" s="22"/>
      <c r="DZP197" s="22"/>
      <c r="DZQ197" s="22"/>
      <c r="DZR197" s="22"/>
      <c r="DZS197" s="22"/>
      <c r="DZT197" s="22"/>
      <c r="DZU197" s="22"/>
      <c r="DZV197" s="22"/>
      <c r="DZW197" s="22"/>
      <c r="DZX197" s="22"/>
      <c r="DZY197" s="22"/>
      <c r="DZZ197" s="22"/>
      <c r="EAA197" s="22"/>
      <c r="EAB197" s="22"/>
      <c r="EAC197" s="22"/>
      <c r="EAD197" s="22"/>
      <c r="EAE197" s="22"/>
      <c r="EAF197" s="22"/>
      <c r="EAG197" s="22"/>
      <c r="EAH197" s="22"/>
      <c r="EAI197" s="22"/>
      <c r="EAJ197" s="22"/>
      <c r="EAK197" s="22"/>
      <c r="EAL197" s="22"/>
      <c r="EAM197" s="22"/>
      <c r="EAN197" s="22"/>
      <c r="EAO197" s="22"/>
      <c r="EAP197" s="22"/>
      <c r="EAQ197" s="22"/>
      <c r="EAR197" s="22"/>
      <c r="EAS197" s="22"/>
      <c r="EAT197" s="22"/>
      <c r="EAU197" s="22"/>
      <c r="EAV197" s="22"/>
      <c r="EAW197" s="22"/>
      <c r="EAX197" s="22"/>
      <c r="EAY197" s="22"/>
      <c r="EAZ197" s="22"/>
      <c r="EBA197" s="22"/>
      <c r="EBB197" s="22"/>
      <c r="EBC197" s="22"/>
      <c r="EBD197" s="22"/>
      <c r="EBE197" s="22"/>
      <c r="EBF197" s="22"/>
      <c r="EBG197" s="22"/>
      <c r="EBH197" s="22"/>
      <c r="EBI197" s="22"/>
      <c r="EBJ197" s="22"/>
      <c r="EBK197" s="22"/>
      <c r="EBL197" s="22"/>
      <c r="EBM197" s="22"/>
      <c r="EBN197" s="22"/>
      <c r="EBO197" s="22"/>
      <c r="EBP197" s="22"/>
      <c r="EBQ197" s="22"/>
      <c r="EBR197" s="22"/>
      <c r="EBS197" s="22"/>
      <c r="EBT197" s="22"/>
      <c r="EBU197" s="22"/>
      <c r="EBV197" s="22"/>
      <c r="EBW197" s="22"/>
      <c r="EBX197" s="22"/>
      <c r="EBY197" s="22"/>
      <c r="EBZ197" s="22"/>
      <c r="ECA197" s="22"/>
      <c r="ECB197" s="22"/>
      <c r="ECC197" s="22"/>
      <c r="ECD197" s="22"/>
      <c r="ECE197" s="22"/>
      <c r="ECF197" s="22"/>
      <c r="ECG197" s="22"/>
      <c r="ECH197" s="22"/>
      <c r="ECI197" s="22"/>
      <c r="ECJ197" s="22"/>
      <c r="ECK197" s="22"/>
      <c r="ECL197" s="22"/>
      <c r="ECM197" s="22"/>
      <c r="ECN197" s="22"/>
      <c r="ECO197" s="22"/>
      <c r="ECP197" s="22"/>
      <c r="ECQ197" s="22"/>
      <c r="ECR197" s="22"/>
      <c r="ECS197" s="22"/>
      <c r="ECT197" s="22"/>
      <c r="ECU197" s="22"/>
      <c r="ECV197" s="22"/>
      <c r="ECW197" s="22"/>
      <c r="ECX197" s="22"/>
      <c r="ECY197" s="22"/>
      <c r="ECZ197" s="22"/>
      <c r="EDA197" s="22"/>
      <c r="EDB197" s="22"/>
      <c r="EDC197" s="22"/>
      <c r="EDD197" s="22"/>
      <c r="EDE197" s="22"/>
      <c r="EDF197" s="22"/>
      <c r="EDG197" s="22"/>
      <c r="EDH197" s="22"/>
      <c r="EDI197" s="22"/>
      <c r="EDJ197" s="22"/>
      <c r="EDK197" s="22"/>
      <c r="EDL197" s="22"/>
      <c r="EDM197" s="22"/>
      <c r="EDN197" s="22"/>
      <c r="EDO197" s="22"/>
      <c r="EDP197" s="22"/>
      <c r="EDQ197" s="22"/>
      <c r="EDR197" s="22"/>
      <c r="EDS197" s="22"/>
      <c r="EDT197" s="22"/>
      <c r="EDU197" s="22"/>
      <c r="EDV197" s="22"/>
      <c r="EDW197" s="22"/>
      <c r="EDX197" s="22"/>
      <c r="EDY197" s="22"/>
      <c r="EDZ197" s="22"/>
      <c r="EEA197" s="22"/>
      <c r="EEB197" s="22"/>
      <c r="EEC197" s="22"/>
      <c r="EED197" s="22"/>
      <c r="EEE197" s="22"/>
      <c r="EEF197" s="22"/>
      <c r="EEG197" s="22"/>
      <c r="EEH197" s="22"/>
      <c r="EEI197" s="22"/>
      <c r="EEJ197" s="22"/>
      <c r="EEK197" s="22"/>
      <c r="EEL197" s="22"/>
      <c r="EEM197" s="22"/>
      <c r="EEN197" s="22"/>
      <c r="EEO197" s="22"/>
      <c r="EEP197" s="22"/>
      <c r="EEQ197" s="22"/>
      <c r="EER197" s="22"/>
      <c r="EES197" s="22"/>
      <c r="EET197" s="22"/>
      <c r="EEU197" s="22"/>
      <c r="EEV197" s="22"/>
      <c r="EEW197" s="22"/>
      <c r="EEX197" s="22"/>
      <c r="EEY197" s="22"/>
      <c r="EEZ197" s="22"/>
      <c r="EFA197" s="22"/>
      <c r="EFB197" s="22"/>
      <c r="EFC197" s="22"/>
      <c r="EFD197" s="22"/>
      <c r="EFE197" s="22"/>
      <c r="EFF197" s="22"/>
      <c r="EFG197" s="22"/>
      <c r="EFH197" s="22"/>
      <c r="EFI197" s="22"/>
      <c r="EFJ197" s="22"/>
      <c r="EFK197" s="22"/>
      <c r="EFL197" s="22"/>
      <c r="EFM197" s="22"/>
      <c r="EFN197" s="22"/>
      <c r="EFO197" s="22"/>
      <c r="EFP197" s="22"/>
      <c r="EFQ197" s="22"/>
      <c r="EFR197" s="22"/>
      <c r="EFS197" s="22"/>
      <c r="EFT197" s="22"/>
      <c r="EFU197" s="22"/>
      <c r="EFV197" s="22"/>
      <c r="EFW197" s="22"/>
      <c r="EFX197" s="22"/>
      <c r="EFY197" s="22"/>
      <c r="EFZ197" s="22"/>
      <c r="EGA197" s="22"/>
      <c r="EGB197" s="22"/>
      <c r="EGC197" s="22"/>
      <c r="EGD197" s="22"/>
      <c r="EGE197" s="22"/>
      <c r="EGF197" s="22"/>
      <c r="EGG197" s="22"/>
      <c r="EGH197" s="22"/>
      <c r="EGI197" s="22"/>
      <c r="EGJ197" s="22"/>
      <c r="EGK197" s="22"/>
      <c r="EGL197" s="22"/>
      <c r="EGM197" s="22"/>
      <c r="EGN197" s="22"/>
      <c r="EGO197" s="22"/>
      <c r="EGP197" s="22"/>
      <c r="EGQ197" s="22"/>
      <c r="EGR197" s="22"/>
      <c r="EGS197" s="22"/>
      <c r="EGT197" s="22"/>
      <c r="EGU197" s="22"/>
      <c r="EGV197" s="22"/>
      <c r="EGW197" s="22"/>
      <c r="EGX197" s="22"/>
      <c r="EGY197" s="22"/>
      <c r="EGZ197" s="22"/>
      <c r="EHA197" s="22"/>
      <c r="EHB197" s="22"/>
      <c r="EHC197" s="22"/>
      <c r="EHD197" s="22"/>
      <c r="EHE197" s="22"/>
      <c r="EHF197" s="22"/>
      <c r="EHG197" s="22"/>
      <c r="EHH197" s="22"/>
      <c r="EHI197" s="22"/>
      <c r="EHJ197" s="22"/>
      <c r="EHK197" s="22"/>
      <c r="EHL197" s="22"/>
      <c r="EHM197" s="22"/>
      <c r="EHN197" s="22"/>
      <c r="EHO197" s="22"/>
      <c r="EHP197" s="22"/>
      <c r="EHQ197" s="22"/>
      <c r="EHR197" s="22"/>
      <c r="EHS197" s="22"/>
      <c r="EHT197" s="22"/>
      <c r="EHU197" s="22"/>
      <c r="EHV197" s="22"/>
      <c r="EHW197" s="22"/>
      <c r="EHX197" s="22"/>
      <c r="EHY197" s="22"/>
      <c r="EHZ197" s="22"/>
      <c r="EIA197" s="22"/>
      <c r="EIB197" s="22"/>
      <c r="EIC197" s="22"/>
      <c r="EID197" s="22"/>
      <c r="EIE197" s="22"/>
      <c r="EIF197" s="22"/>
      <c r="EIG197" s="22"/>
      <c r="EIH197" s="22"/>
      <c r="EII197" s="22"/>
      <c r="EIJ197" s="22"/>
      <c r="EIK197" s="22"/>
      <c r="EIL197" s="22"/>
      <c r="EIM197" s="22"/>
      <c r="EIN197" s="22"/>
      <c r="EIO197" s="22"/>
      <c r="EIP197" s="22"/>
      <c r="EIQ197" s="22"/>
      <c r="EIR197" s="22"/>
      <c r="EIS197" s="22"/>
      <c r="EIT197" s="22"/>
      <c r="EIU197" s="22"/>
      <c r="EIV197" s="22"/>
      <c r="EIW197" s="22"/>
      <c r="EIX197" s="22"/>
      <c r="EIY197" s="22"/>
      <c r="EIZ197" s="22"/>
      <c r="EJA197" s="22"/>
      <c r="EJB197" s="22"/>
      <c r="EJC197" s="22"/>
      <c r="EJD197" s="22"/>
      <c r="EJE197" s="22"/>
      <c r="EJF197" s="22"/>
      <c r="EJG197" s="22"/>
      <c r="EJH197" s="22"/>
      <c r="EJI197" s="22"/>
      <c r="EJJ197" s="22"/>
      <c r="EJK197" s="22"/>
      <c r="EJL197" s="22"/>
      <c r="EJM197" s="22"/>
      <c r="EJN197" s="22"/>
      <c r="EJO197" s="22"/>
      <c r="EJP197" s="22"/>
      <c r="EJQ197" s="22"/>
      <c r="EJR197" s="22"/>
      <c r="EJS197" s="22"/>
      <c r="EJT197" s="22"/>
      <c r="EJU197" s="22"/>
      <c r="EJV197" s="22"/>
      <c r="EJW197" s="22"/>
      <c r="EJX197" s="22"/>
      <c r="EJY197" s="22"/>
      <c r="EJZ197" s="22"/>
      <c r="EKA197" s="22"/>
      <c r="EKB197" s="22"/>
      <c r="EKC197" s="22"/>
      <c r="EKD197" s="22"/>
      <c r="EKE197" s="22"/>
      <c r="EKF197" s="22"/>
      <c r="EKG197" s="22"/>
      <c r="EKH197" s="22"/>
      <c r="EKI197" s="22"/>
      <c r="EKJ197" s="22"/>
      <c r="EKK197" s="22"/>
      <c r="EKL197" s="22"/>
      <c r="EKM197" s="22"/>
      <c r="EKN197" s="22"/>
      <c r="EKO197" s="22"/>
      <c r="EKP197" s="22"/>
      <c r="EKQ197" s="22"/>
      <c r="EKR197" s="22"/>
      <c r="EKS197" s="22"/>
      <c r="EKT197" s="22"/>
      <c r="EKU197" s="22"/>
      <c r="EKV197" s="22"/>
      <c r="EKW197" s="22"/>
      <c r="EKX197" s="22"/>
      <c r="EKY197" s="22"/>
      <c r="EKZ197" s="22"/>
      <c r="ELA197" s="22"/>
      <c r="ELB197" s="22"/>
      <c r="ELC197" s="22"/>
      <c r="ELD197" s="22"/>
      <c r="ELE197" s="22"/>
      <c r="ELF197" s="22"/>
      <c r="ELG197" s="22"/>
      <c r="ELH197" s="22"/>
      <c r="ELI197" s="22"/>
      <c r="ELJ197" s="22"/>
      <c r="ELK197" s="22"/>
      <c r="ELL197" s="22"/>
      <c r="ELM197" s="22"/>
      <c r="ELN197" s="22"/>
      <c r="ELO197" s="22"/>
      <c r="ELP197" s="22"/>
      <c r="ELQ197" s="22"/>
      <c r="ELR197" s="22"/>
      <c r="ELS197" s="22"/>
      <c r="ELT197" s="22"/>
      <c r="ELU197" s="22"/>
      <c r="ELV197" s="22"/>
      <c r="ELW197" s="22"/>
      <c r="ELX197" s="22"/>
      <c r="ELY197" s="22"/>
      <c r="ELZ197" s="22"/>
      <c r="EMA197" s="22"/>
      <c r="EMB197" s="22"/>
      <c r="EMC197" s="22"/>
      <c r="EMD197" s="22"/>
      <c r="EME197" s="22"/>
      <c r="EMF197" s="22"/>
      <c r="EMG197" s="22"/>
      <c r="EMH197" s="22"/>
      <c r="EMI197" s="22"/>
      <c r="EMJ197" s="22"/>
      <c r="EMK197" s="22"/>
      <c r="EML197" s="22"/>
      <c r="EMM197" s="22"/>
      <c r="EMN197" s="22"/>
      <c r="EMO197" s="22"/>
      <c r="EMP197" s="22"/>
      <c r="EMQ197" s="22"/>
      <c r="EMR197" s="22"/>
      <c r="EMS197" s="22"/>
      <c r="EMT197" s="22"/>
      <c r="EMU197" s="22"/>
      <c r="EMV197" s="22"/>
      <c r="EMW197" s="22"/>
      <c r="EMX197" s="22"/>
      <c r="EMY197" s="22"/>
      <c r="EMZ197" s="22"/>
      <c r="ENA197" s="22"/>
      <c r="ENB197" s="22"/>
      <c r="ENC197" s="22"/>
      <c r="END197" s="22"/>
      <c r="ENE197" s="22"/>
      <c r="ENF197" s="22"/>
      <c r="ENG197" s="22"/>
      <c r="ENH197" s="22"/>
      <c r="ENI197" s="22"/>
      <c r="ENJ197" s="22"/>
      <c r="ENK197" s="22"/>
      <c r="ENL197" s="22"/>
      <c r="ENM197" s="22"/>
      <c r="ENN197" s="22"/>
      <c r="ENO197" s="22"/>
      <c r="ENP197" s="22"/>
      <c r="ENQ197" s="22"/>
      <c r="ENR197" s="22"/>
      <c r="ENS197" s="22"/>
      <c r="ENT197" s="22"/>
      <c r="ENU197" s="22"/>
      <c r="ENV197" s="22"/>
      <c r="ENW197" s="22"/>
      <c r="ENX197" s="22"/>
      <c r="ENY197" s="22"/>
      <c r="ENZ197" s="22"/>
      <c r="EOA197" s="22"/>
      <c r="EOB197" s="22"/>
      <c r="EOC197" s="22"/>
      <c r="EOD197" s="22"/>
      <c r="EOE197" s="22"/>
      <c r="EOF197" s="22"/>
      <c r="EOG197" s="22"/>
      <c r="EOH197" s="22"/>
      <c r="EOI197" s="22"/>
      <c r="EOJ197" s="22"/>
      <c r="EOK197" s="22"/>
      <c r="EOL197" s="22"/>
      <c r="EOM197" s="22"/>
      <c r="EON197" s="22"/>
      <c r="EOO197" s="22"/>
      <c r="EOP197" s="22"/>
      <c r="EOQ197" s="22"/>
      <c r="EOR197" s="22"/>
      <c r="EOS197" s="22"/>
      <c r="EOT197" s="22"/>
      <c r="EOU197" s="22"/>
      <c r="EOV197" s="22"/>
      <c r="EOW197" s="22"/>
      <c r="EOX197" s="22"/>
      <c r="EOY197" s="22"/>
      <c r="EOZ197" s="22"/>
      <c r="EPA197" s="22"/>
      <c r="EPB197" s="22"/>
      <c r="EPC197" s="22"/>
      <c r="EPD197" s="22"/>
      <c r="EPE197" s="22"/>
      <c r="EPF197" s="22"/>
      <c r="EPG197" s="22"/>
      <c r="EPH197" s="22"/>
      <c r="EPI197" s="22"/>
      <c r="EPJ197" s="22"/>
      <c r="EPK197" s="22"/>
      <c r="EPL197" s="22"/>
      <c r="EPM197" s="22"/>
      <c r="EPN197" s="22"/>
      <c r="EPO197" s="22"/>
      <c r="EPP197" s="22"/>
      <c r="EPQ197" s="22"/>
      <c r="EPR197" s="22"/>
      <c r="EPS197" s="22"/>
      <c r="EPT197" s="22"/>
      <c r="EPU197" s="22"/>
      <c r="EPV197" s="22"/>
      <c r="EPW197" s="22"/>
      <c r="EPX197" s="22"/>
      <c r="EPY197" s="22"/>
      <c r="EPZ197" s="22"/>
      <c r="EQA197" s="22"/>
      <c r="EQB197" s="22"/>
      <c r="EQC197" s="22"/>
      <c r="EQD197" s="22"/>
      <c r="EQE197" s="22"/>
      <c r="EQF197" s="22"/>
      <c r="EQG197" s="22"/>
      <c r="EQH197" s="22"/>
      <c r="EQI197" s="22"/>
      <c r="EQJ197" s="22"/>
      <c r="EQK197" s="22"/>
      <c r="EQL197" s="22"/>
      <c r="EQM197" s="22"/>
      <c r="EQN197" s="22"/>
      <c r="EQO197" s="22"/>
      <c r="EQP197" s="22"/>
      <c r="EQQ197" s="22"/>
      <c r="EQR197" s="22"/>
      <c r="EQS197" s="22"/>
      <c r="EQT197" s="22"/>
      <c r="EQU197" s="22"/>
      <c r="EQV197" s="22"/>
      <c r="EQW197" s="22"/>
      <c r="EQX197" s="22"/>
      <c r="EQY197" s="22"/>
      <c r="EQZ197" s="22"/>
      <c r="ERA197" s="22"/>
      <c r="ERB197" s="22"/>
      <c r="ERC197" s="22"/>
      <c r="ERD197" s="22"/>
      <c r="ERE197" s="22"/>
      <c r="ERF197" s="22"/>
      <c r="ERG197" s="22"/>
      <c r="ERH197" s="22"/>
      <c r="ERI197" s="22"/>
      <c r="ERJ197" s="22"/>
      <c r="ERK197" s="22"/>
      <c r="ERL197" s="22"/>
      <c r="ERM197" s="22"/>
      <c r="ERN197" s="22"/>
      <c r="ERO197" s="22"/>
      <c r="ERP197" s="22"/>
      <c r="ERQ197" s="22"/>
      <c r="ERR197" s="22"/>
      <c r="ERS197" s="22"/>
      <c r="ERT197" s="22"/>
      <c r="ERU197" s="22"/>
      <c r="ERV197" s="22"/>
      <c r="ERW197" s="22"/>
      <c r="ERX197" s="22"/>
      <c r="ERY197" s="22"/>
      <c r="ERZ197" s="22"/>
      <c r="ESA197" s="22"/>
      <c r="ESB197" s="22"/>
      <c r="ESC197" s="22"/>
      <c r="ESD197" s="22"/>
      <c r="ESE197" s="22"/>
      <c r="ESF197" s="22"/>
      <c r="ESG197" s="22"/>
      <c r="ESH197" s="22"/>
      <c r="ESI197" s="22"/>
      <c r="ESJ197" s="22"/>
      <c r="ESK197" s="22"/>
      <c r="ESL197" s="22"/>
      <c r="ESM197" s="22"/>
      <c r="ESN197" s="22"/>
      <c r="ESO197" s="22"/>
      <c r="ESP197" s="22"/>
      <c r="ESQ197" s="22"/>
      <c r="ESR197" s="22"/>
      <c r="ESS197" s="22"/>
      <c r="EST197" s="22"/>
      <c r="ESU197" s="22"/>
      <c r="ESV197" s="22"/>
      <c r="ESW197" s="22"/>
      <c r="ESX197" s="22"/>
      <c r="ESY197" s="22"/>
      <c r="ESZ197" s="22"/>
      <c r="ETA197" s="22"/>
      <c r="ETB197" s="22"/>
      <c r="ETC197" s="22"/>
      <c r="ETD197" s="22"/>
      <c r="ETE197" s="22"/>
      <c r="ETF197" s="22"/>
      <c r="ETG197" s="22"/>
      <c r="ETH197" s="22"/>
      <c r="ETI197" s="22"/>
      <c r="ETJ197" s="22"/>
      <c r="ETK197" s="22"/>
      <c r="ETL197" s="22"/>
      <c r="ETM197" s="22"/>
      <c r="ETN197" s="22"/>
      <c r="ETO197" s="22"/>
      <c r="ETP197" s="22"/>
      <c r="ETQ197" s="22"/>
      <c r="ETR197" s="22"/>
      <c r="ETS197" s="22"/>
      <c r="ETT197" s="22"/>
      <c r="ETU197" s="22"/>
      <c r="ETV197" s="22"/>
      <c r="ETW197" s="22"/>
      <c r="ETX197" s="22"/>
      <c r="ETY197" s="22"/>
      <c r="ETZ197" s="22"/>
      <c r="EUA197" s="22"/>
      <c r="EUB197" s="22"/>
      <c r="EUC197" s="22"/>
      <c r="EUD197" s="22"/>
      <c r="EUE197" s="22"/>
      <c r="EUF197" s="22"/>
      <c r="EUG197" s="22"/>
      <c r="EUH197" s="22"/>
      <c r="EUI197" s="22"/>
      <c r="EUJ197" s="22"/>
      <c r="EUK197" s="22"/>
      <c r="EUL197" s="22"/>
      <c r="EUM197" s="22"/>
      <c r="EUN197" s="22"/>
      <c r="EUO197" s="22"/>
      <c r="EUP197" s="22"/>
      <c r="EUQ197" s="22"/>
      <c r="EUR197" s="22"/>
      <c r="EUS197" s="22"/>
      <c r="EUT197" s="22"/>
      <c r="EUU197" s="22"/>
      <c r="EUV197" s="22"/>
      <c r="EUW197" s="22"/>
      <c r="EUX197" s="22"/>
      <c r="EUY197" s="22"/>
      <c r="EUZ197" s="22"/>
      <c r="EVA197" s="22"/>
      <c r="EVB197" s="22"/>
      <c r="EVC197" s="22"/>
      <c r="EVD197" s="22"/>
      <c r="EVE197" s="22"/>
      <c r="EVF197" s="22"/>
      <c r="EVG197" s="22"/>
      <c r="EVH197" s="22"/>
      <c r="EVI197" s="22"/>
      <c r="EVJ197" s="22"/>
      <c r="EVK197" s="22"/>
      <c r="EVL197" s="22"/>
      <c r="EVM197" s="22"/>
      <c r="EVN197" s="22"/>
      <c r="EVO197" s="22"/>
      <c r="EVP197" s="22"/>
      <c r="EVQ197" s="22"/>
      <c r="EVR197" s="22"/>
      <c r="EVS197" s="22"/>
      <c r="EVT197" s="22"/>
      <c r="EVU197" s="22"/>
      <c r="EVV197" s="22"/>
      <c r="EVW197" s="22"/>
      <c r="EVX197" s="22"/>
      <c r="EVY197" s="22"/>
      <c r="EVZ197" s="22"/>
      <c r="EWA197" s="22"/>
      <c r="EWB197" s="22"/>
      <c r="EWC197" s="22"/>
      <c r="EWD197" s="22"/>
      <c r="EWE197" s="22"/>
      <c r="EWF197" s="22"/>
      <c r="EWG197" s="22"/>
      <c r="EWH197" s="22"/>
      <c r="EWI197" s="22"/>
      <c r="EWJ197" s="22"/>
      <c r="EWK197" s="22"/>
      <c r="EWL197" s="22"/>
      <c r="EWM197" s="22"/>
      <c r="EWN197" s="22"/>
      <c r="EWO197" s="22"/>
      <c r="EWP197" s="22"/>
      <c r="EWQ197" s="22"/>
      <c r="EWR197" s="22"/>
      <c r="EWS197" s="22"/>
      <c r="EWT197" s="22"/>
      <c r="EWU197" s="22"/>
      <c r="EWV197" s="22"/>
      <c r="EWW197" s="22"/>
      <c r="EWX197" s="22"/>
      <c r="EWY197" s="22"/>
      <c r="EWZ197" s="22"/>
      <c r="EXA197" s="22"/>
      <c r="EXB197" s="22"/>
      <c r="EXC197" s="22"/>
      <c r="EXD197" s="22"/>
      <c r="EXE197" s="22"/>
      <c r="EXF197" s="22"/>
      <c r="EXG197" s="22"/>
      <c r="EXH197" s="22"/>
      <c r="EXI197" s="22"/>
      <c r="EXJ197" s="22"/>
      <c r="EXK197" s="22"/>
      <c r="EXL197" s="22"/>
      <c r="EXM197" s="22"/>
      <c r="EXN197" s="22"/>
      <c r="EXO197" s="22"/>
      <c r="EXP197" s="22"/>
      <c r="EXQ197" s="22"/>
      <c r="EXR197" s="22"/>
      <c r="EXS197" s="22"/>
      <c r="EXT197" s="22"/>
      <c r="EXU197" s="22"/>
      <c r="EXV197" s="22"/>
      <c r="EXW197" s="22"/>
      <c r="EXX197" s="22"/>
      <c r="EXY197" s="22"/>
      <c r="EXZ197" s="22"/>
      <c r="EYA197" s="22"/>
      <c r="EYB197" s="22"/>
      <c r="EYC197" s="22"/>
      <c r="EYD197" s="22"/>
      <c r="EYE197" s="22"/>
      <c r="EYF197" s="22"/>
      <c r="EYG197" s="22"/>
      <c r="EYH197" s="22"/>
      <c r="EYI197" s="22"/>
      <c r="EYJ197" s="22"/>
      <c r="EYK197" s="22"/>
      <c r="EYL197" s="22"/>
      <c r="EYM197" s="22"/>
      <c r="EYN197" s="22"/>
      <c r="EYO197" s="22"/>
      <c r="EYP197" s="22"/>
      <c r="EYQ197" s="22"/>
      <c r="EYR197" s="22"/>
      <c r="EYS197" s="22"/>
      <c r="EYT197" s="22"/>
      <c r="EYU197" s="22"/>
      <c r="EYV197" s="22"/>
      <c r="EYW197" s="22"/>
      <c r="EYX197" s="22"/>
      <c r="EYY197" s="22"/>
      <c r="EYZ197" s="22"/>
      <c r="EZA197" s="22"/>
      <c r="EZB197" s="22"/>
      <c r="EZC197" s="22"/>
      <c r="EZD197" s="22"/>
      <c r="EZE197" s="22"/>
      <c r="EZF197" s="22"/>
      <c r="EZG197" s="22"/>
      <c r="EZH197" s="22"/>
      <c r="EZI197" s="22"/>
      <c r="EZJ197" s="22"/>
      <c r="EZK197" s="22"/>
      <c r="EZL197" s="22"/>
      <c r="EZM197" s="22"/>
      <c r="EZN197" s="22"/>
      <c r="EZO197" s="22"/>
      <c r="EZP197" s="22"/>
      <c r="EZQ197" s="22"/>
      <c r="EZR197" s="22"/>
      <c r="EZS197" s="22"/>
      <c r="EZT197" s="22"/>
      <c r="EZU197" s="22"/>
      <c r="EZV197" s="22"/>
      <c r="EZW197" s="22"/>
      <c r="EZX197" s="22"/>
      <c r="EZY197" s="22"/>
      <c r="EZZ197" s="22"/>
      <c r="FAA197" s="22"/>
      <c r="FAB197" s="22"/>
      <c r="FAC197" s="22"/>
      <c r="FAD197" s="22"/>
      <c r="FAE197" s="22"/>
      <c r="FAF197" s="22"/>
      <c r="FAG197" s="22"/>
      <c r="FAH197" s="22"/>
      <c r="FAI197" s="22"/>
      <c r="FAJ197" s="22"/>
      <c r="FAK197" s="22"/>
      <c r="FAL197" s="22"/>
      <c r="FAM197" s="22"/>
      <c r="FAN197" s="22"/>
      <c r="FAO197" s="22"/>
      <c r="FAP197" s="22"/>
      <c r="FAQ197" s="22"/>
      <c r="FAR197" s="22"/>
      <c r="FAS197" s="22"/>
      <c r="FAT197" s="22"/>
      <c r="FAU197" s="22"/>
      <c r="FAV197" s="22"/>
      <c r="FAW197" s="22"/>
      <c r="FAX197" s="22"/>
      <c r="FAY197" s="22"/>
      <c r="FAZ197" s="22"/>
      <c r="FBA197" s="22"/>
      <c r="FBB197" s="22"/>
      <c r="FBC197" s="22"/>
      <c r="FBD197" s="22"/>
      <c r="FBE197" s="22"/>
      <c r="FBF197" s="22"/>
      <c r="FBG197" s="22"/>
      <c r="FBH197" s="22"/>
      <c r="FBI197" s="22"/>
      <c r="FBJ197" s="22"/>
      <c r="FBK197" s="22"/>
      <c r="FBL197" s="22"/>
      <c r="FBM197" s="22"/>
      <c r="FBN197" s="22"/>
      <c r="FBO197" s="22"/>
      <c r="FBP197" s="22"/>
      <c r="FBQ197" s="22"/>
      <c r="FBR197" s="22"/>
      <c r="FBS197" s="22"/>
      <c r="FBT197" s="22"/>
      <c r="FBU197" s="22"/>
      <c r="FBV197" s="22"/>
      <c r="FBW197" s="22"/>
      <c r="FBX197" s="22"/>
      <c r="FBY197" s="22"/>
      <c r="FBZ197" s="22"/>
      <c r="FCA197" s="22"/>
      <c r="FCB197" s="22"/>
      <c r="FCC197" s="22"/>
      <c r="FCD197" s="22"/>
      <c r="FCE197" s="22"/>
      <c r="FCF197" s="22"/>
      <c r="FCG197" s="22"/>
      <c r="FCH197" s="22"/>
      <c r="FCI197" s="22"/>
      <c r="FCJ197" s="22"/>
      <c r="FCK197" s="22"/>
      <c r="FCL197" s="22"/>
      <c r="FCM197" s="22"/>
      <c r="FCN197" s="22"/>
      <c r="FCO197" s="22"/>
      <c r="FCP197" s="22"/>
      <c r="FCQ197" s="22"/>
      <c r="FCR197" s="22"/>
      <c r="FCS197" s="22"/>
      <c r="FCT197" s="22"/>
      <c r="FCU197" s="22"/>
      <c r="FCV197" s="22"/>
      <c r="FCW197" s="22"/>
      <c r="FCX197" s="22"/>
      <c r="FCY197" s="22"/>
      <c r="FCZ197" s="22"/>
      <c r="FDA197" s="22"/>
      <c r="FDB197" s="22"/>
      <c r="FDC197" s="22"/>
      <c r="FDD197" s="22"/>
      <c r="FDE197" s="22"/>
      <c r="FDF197" s="22"/>
      <c r="FDG197" s="22"/>
      <c r="FDH197" s="22"/>
      <c r="FDI197" s="22"/>
      <c r="FDJ197" s="22"/>
      <c r="FDK197" s="22"/>
      <c r="FDL197" s="22"/>
      <c r="FDM197" s="22"/>
      <c r="FDN197" s="22"/>
      <c r="FDO197" s="22"/>
      <c r="FDP197" s="22"/>
      <c r="FDQ197" s="22"/>
      <c r="FDR197" s="22"/>
      <c r="FDS197" s="22"/>
      <c r="FDT197" s="22"/>
      <c r="FDU197" s="22"/>
      <c r="FDV197" s="22"/>
      <c r="FDW197" s="22"/>
      <c r="FDX197" s="22"/>
      <c r="FDY197" s="22"/>
      <c r="FDZ197" s="22"/>
      <c r="FEA197" s="22"/>
      <c r="FEB197" s="22"/>
      <c r="FEC197" s="22"/>
      <c r="FED197" s="22"/>
      <c r="FEE197" s="22"/>
      <c r="FEF197" s="22"/>
      <c r="FEG197" s="22"/>
      <c r="FEH197" s="22"/>
      <c r="FEI197" s="22"/>
      <c r="FEJ197" s="22"/>
      <c r="FEK197" s="22"/>
      <c r="FEL197" s="22"/>
      <c r="FEM197" s="22"/>
      <c r="FEN197" s="22"/>
      <c r="FEO197" s="22"/>
      <c r="FEP197" s="22"/>
      <c r="FEQ197" s="22"/>
      <c r="FER197" s="22"/>
      <c r="FES197" s="22"/>
      <c r="FET197" s="22"/>
      <c r="FEU197" s="22"/>
      <c r="FEV197" s="22"/>
      <c r="FEW197" s="22"/>
      <c r="FEX197" s="22"/>
      <c r="FEY197" s="22"/>
      <c r="FEZ197" s="22"/>
      <c r="FFA197" s="22"/>
      <c r="FFB197" s="22"/>
      <c r="FFC197" s="22"/>
      <c r="FFD197" s="22"/>
      <c r="FFE197" s="22"/>
      <c r="FFF197" s="22"/>
      <c r="FFG197" s="22"/>
      <c r="FFH197" s="22"/>
      <c r="FFI197" s="22"/>
      <c r="FFJ197" s="22"/>
      <c r="FFK197" s="22"/>
      <c r="FFL197" s="22"/>
      <c r="FFM197" s="22"/>
      <c r="FFN197" s="22"/>
      <c r="FFO197" s="22"/>
      <c r="FFP197" s="22"/>
      <c r="FFQ197" s="22"/>
      <c r="FFR197" s="22"/>
      <c r="FFS197" s="22"/>
      <c r="FFT197" s="22"/>
      <c r="FFU197" s="22"/>
      <c r="FFV197" s="22"/>
      <c r="FFW197" s="22"/>
      <c r="FFX197" s="22"/>
      <c r="FFY197" s="22"/>
      <c r="FFZ197" s="22"/>
      <c r="FGA197" s="22"/>
      <c r="FGB197" s="22"/>
      <c r="FGC197" s="22"/>
      <c r="FGD197" s="22"/>
      <c r="FGE197" s="22"/>
      <c r="FGF197" s="22"/>
      <c r="FGG197" s="22"/>
      <c r="FGH197" s="22"/>
      <c r="FGI197" s="22"/>
      <c r="FGJ197" s="22"/>
      <c r="FGK197" s="22"/>
      <c r="FGL197" s="22"/>
      <c r="FGM197" s="22"/>
      <c r="FGN197" s="22"/>
      <c r="FGO197" s="22"/>
      <c r="FGP197" s="22"/>
      <c r="FGQ197" s="22"/>
      <c r="FGR197" s="22"/>
      <c r="FGS197" s="22"/>
      <c r="FGT197" s="22"/>
      <c r="FGU197" s="22"/>
      <c r="FGV197" s="22"/>
      <c r="FGW197" s="22"/>
      <c r="FGX197" s="22"/>
      <c r="FGY197" s="22"/>
      <c r="FGZ197" s="22"/>
      <c r="FHA197" s="22"/>
      <c r="FHB197" s="22"/>
      <c r="FHC197" s="22"/>
      <c r="FHD197" s="22"/>
      <c r="FHE197" s="22"/>
      <c r="FHF197" s="22"/>
      <c r="FHG197" s="22"/>
      <c r="FHH197" s="22"/>
      <c r="FHI197" s="22"/>
      <c r="FHJ197" s="22"/>
      <c r="FHK197" s="22"/>
      <c r="FHL197" s="22"/>
      <c r="FHM197" s="22"/>
      <c r="FHN197" s="22"/>
      <c r="FHO197" s="22"/>
      <c r="FHP197" s="22"/>
      <c r="FHQ197" s="22"/>
      <c r="FHR197" s="22"/>
      <c r="FHS197" s="22"/>
      <c r="FHT197" s="22"/>
      <c r="FHU197" s="22"/>
      <c r="FHV197" s="22"/>
      <c r="FHW197" s="22"/>
      <c r="FHX197" s="22"/>
      <c r="FHY197" s="22"/>
      <c r="FHZ197" s="22"/>
      <c r="FIA197" s="22"/>
      <c r="FIB197" s="22"/>
      <c r="FIC197" s="22"/>
      <c r="FID197" s="22"/>
      <c r="FIE197" s="22"/>
      <c r="FIF197" s="22"/>
      <c r="FIG197" s="22"/>
      <c r="FIH197" s="22"/>
      <c r="FII197" s="22"/>
      <c r="FIJ197" s="22"/>
      <c r="FIK197" s="22"/>
      <c r="FIL197" s="22"/>
      <c r="FIM197" s="22"/>
      <c r="FIN197" s="22"/>
      <c r="FIO197" s="22"/>
      <c r="FIP197" s="22"/>
      <c r="FIQ197" s="22"/>
      <c r="FIR197" s="22"/>
      <c r="FIS197" s="22"/>
      <c r="FIT197" s="22"/>
      <c r="FIU197" s="22"/>
      <c r="FIV197" s="22"/>
      <c r="FIW197" s="22"/>
      <c r="FIX197" s="22"/>
      <c r="FIY197" s="22"/>
      <c r="FIZ197" s="22"/>
      <c r="FJA197" s="22"/>
      <c r="FJB197" s="22"/>
      <c r="FJC197" s="22"/>
      <c r="FJD197" s="22"/>
      <c r="FJE197" s="22"/>
      <c r="FJF197" s="22"/>
      <c r="FJG197" s="22"/>
      <c r="FJH197" s="22"/>
      <c r="FJI197" s="22"/>
      <c r="FJJ197" s="22"/>
      <c r="FJK197" s="22"/>
      <c r="FJL197" s="22"/>
      <c r="FJM197" s="22"/>
      <c r="FJN197" s="22"/>
      <c r="FJO197" s="22"/>
      <c r="FJP197" s="22"/>
      <c r="FJQ197" s="22"/>
      <c r="FJR197" s="22"/>
      <c r="FJS197" s="22"/>
      <c r="FJT197" s="22"/>
      <c r="FJU197" s="22"/>
      <c r="FJV197" s="22"/>
      <c r="FJW197" s="22"/>
      <c r="FJX197" s="22"/>
      <c r="FJY197" s="22"/>
      <c r="FJZ197" s="22"/>
      <c r="FKA197" s="22"/>
      <c r="FKB197" s="22"/>
      <c r="FKC197" s="22"/>
      <c r="FKD197" s="22"/>
      <c r="FKE197" s="22"/>
      <c r="FKF197" s="22"/>
      <c r="FKG197" s="22"/>
      <c r="FKH197" s="22"/>
      <c r="FKI197" s="22"/>
      <c r="FKJ197" s="22"/>
      <c r="FKK197" s="22"/>
      <c r="FKL197" s="22"/>
      <c r="FKM197" s="22"/>
      <c r="FKN197" s="22"/>
      <c r="FKO197" s="22"/>
      <c r="FKP197" s="22"/>
      <c r="FKQ197" s="22"/>
      <c r="FKR197" s="22"/>
      <c r="FKS197" s="22"/>
      <c r="FKT197" s="22"/>
      <c r="FKU197" s="22"/>
      <c r="FKV197" s="22"/>
      <c r="FKW197" s="22"/>
      <c r="FKX197" s="22"/>
      <c r="FKY197" s="22"/>
      <c r="FKZ197" s="22"/>
      <c r="FLA197" s="22"/>
      <c r="FLB197" s="22"/>
      <c r="FLC197" s="22"/>
      <c r="FLD197" s="22"/>
      <c r="FLE197" s="22"/>
      <c r="FLF197" s="22"/>
      <c r="FLG197" s="22"/>
      <c r="FLH197" s="22"/>
      <c r="FLI197" s="22"/>
      <c r="FLJ197" s="22"/>
      <c r="FLK197" s="22"/>
      <c r="FLL197" s="22"/>
      <c r="FLM197" s="22"/>
      <c r="FLN197" s="22"/>
      <c r="FLO197" s="22"/>
      <c r="FLP197" s="22"/>
      <c r="FLQ197" s="22"/>
      <c r="FLR197" s="22"/>
      <c r="FLS197" s="22"/>
      <c r="FLT197" s="22"/>
      <c r="FLU197" s="22"/>
      <c r="FLV197" s="22"/>
      <c r="FLW197" s="22"/>
      <c r="FLX197" s="22"/>
      <c r="FLY197" s="22"/>
      <c r="FLZ197" s="22"/>
      <c r="FMA197" s="22"/>
      <c r="FMB197" s="22"/>
      <c r="FMC197" s="22"/>
      <c r="FMD197" s="22"/>
      <c r="FME197" s="22"/>
      <c r="FMF197" s="22"/>
      <c r="FMG197" s="22"/>
      <c r="FMH197" s="22"/>
      <c r="FMI197" s="22"/>
      <c r="FMJ197" s="22"/>
      <c r="FMK197" s="22"/>
      <c r="FML197" s="22"/>
      <c r="FMM197" s="22"/>
      <c r="FMN197" s="22"/>
      <c r="FMO197" s="22"/>
      <c r="FMP197" s="22"/>
      <c r="FMQ197" s="22"/>
      <c r="FMR197" s="22"/>
      <c r="FMS197" s="22"/>
      <c r="FMT197" s="22"/>
      <c r="FMU197" s="22"/>
      <c r="FMV197" s="22"/>
      <c r="FMW197" s="22"/>
      <c r="FMX197" s="22"/>
      <c r="FMY197" s="22"/>
      <c r="FMZ197" s="22"/>
      <c r="FNA197" s="22"/>
      <c r="FNB197" s="22"/>
      <c r="FNC197" s="22"/>
      <c r="FND197" s="22"/>
      <c r="FNE197" s="22"/>
      <c r="FNF197" s="22"/>
      <c r="FNG197" s="22"/>
      <c r="FNH197" s="22"/>
      <c r="FNI197" s="22"/>
      <c r="FNJ197" s="22"/>
      <c r="FNK197" s="22"/>
      <c r="FNL197" s="22"/>
      <c r="FNM197" s="22"/>
      <c r="FNN197" s="22"/>
      <c r="FNO197" s="22"/>
      <c r="FNP197" s="22"/>
      <c r="FNQ197" s="22"/>
      <c r="FNR197" s="22"/>
      <c r="FNS197" s="22"/>
      <c r="FNT197" s="22"/>
      <c r="FNU197" s="22"/>
      <c r="FNV197" s="22"/>
      <c r="FNW197" s="22"/>
      <c r="FNX197" s="22"/>
      <c r="FNY197" s="22"/>
      <c r="FNZ197" s="22"/>
      <c r="FOA197" s="22"/>
      <c r="FOB197" s="22"/>
      <c r="FOC197" s="22"/>
      <c r="FOD197" s="22"/>
      <c r="FOE197" s="22"/>
      <c r="FOF197" s="22"/>
      <c r="FOG197" s="22"/>
      <c r="FOH197" s="22"/>
      <c r="FOI197" s="22"/>
      <c r="FOJ197" s="22"/>
      <c r="FOK197" s="22"/>
      <c r="FOL197" s="22"/>
      <c r="FOM197" s="22"/>
      <c r="FON197" s="22"/>
      <c r="FOO197" s="22"/>
      <c r="FOP197" s="22"/>
      <c r="FOQ197" s="22"/>
      <c r="FOR197" s="22"/>
      <c r="FOS197" s="22"/>
      <c r="FOT197" s="22"/>
      <c r="FOU197" s="22"/>
      <c r="FOV197" s="22"/>
      <c r="FOW197" s="22"/>
      <c r="FOX197" s="22"/>
      <c r="FOY197" s="22"/>
      <c r="FOZ197" s="22"/>
      <c r="FPA197" s="22"/>
      <c r="FPB197" s="22"/>
      <c r="FPC197" s="22"/>
      <c r="FPD197" s="22"/>
      <c r="FPE197" s="22"/>
      <c r="FPF197" s="22"/>
      <c r="FPG197" s="22"/>
      <c r="FPH197" s="22"/>
      <c r="FPI197" s="22"/>
      <c r="FPJ197" s="22"/>
      <c r="FPK197" s="22"/>
      <c r="FPL197" s="22"/>
      <c r="FPM197" s="22"/>
      <c r="FPN197" s="22"/>
      <c r="FPO197" s="22"/>
      <c r="FPP197" s="22"/>
      <c r="FPQ197" s="22"/>
      <c r="FPR197" s="22"/>
      <c r="FPS197" s="22"/>
      <c r="FPT197" s="22"/>
      <c r="FPU197" s="22"/>
      <c r="FPV197" s="22"/>
      <c r="FPW197" s="22"/>
      <c r="FPX197" s="22"/>
      <c r="FPY197" s="22"/>
      <c r="FPZ197" s="22"/>
      <c r="FQA197" s="22"/>
      <c r="FQB197" s="22"/>
      <c r="FQC197" s="22"/>
      <c r="FQD197" s="22"/>
      <c r="FQE197" s="22"/>
      <c r="FQF197" s="22"/>
      <c r="FQG197" s="22"/>
      <c r="FQH197" s="22"/>
      <c r="FQI197" s="22"/>
      <c r="FQJ197" s="22"/>
      <c r="FQK197" s="22"/>
      <c r="FQL197" s="22"/>
      <c r="FQM197" s="22"/>
      <c r="FQN197" s="22"/>
      <c r="FQO197" s="22"/>
      <c r="FQP197" s="22"/>
      <c r="FQQ197" s="22"/>
      <c r="FQR197" s="22"/>
      <c r="FQS197" s="22"/>
      <c r="FQT197" s="22"/>
      <c r="FQU197" s="22"/>
      <c r="FQV197" s="22"/>
      <c r="FQW197" s="22"/>
      <c r="FQX197" s="22"/>
      <c r="FQY197" s="22"/>
      <c r="FQZ197" s="22"/>
      <c r="FRA197" s="22"/>
      <c r="FRB197" s="22"/>
      <c r="FRC197" s="22"/>
      <c r="FRD197" s="22"/>
      <c r="FRE197" s="22"/>
      <c r="FRF197" s="22"/>
      <c r="FRG197" s="22"/>
      <c r="FRH197" s="22"/>
      <c r="FRI197" s="22"/>
      <c r="FRJ197" s="22"/>
      <c r="FRK197" s="22"/>
      <c r="FRL197" s="22"/>
      <c r="FRM197" s="22"/>
      <c r="FRN197" s="22"/>
      <c r="FRO197" s="22"/>
      <c r="FRP197" s="22"/>
      <c r="FRQ197" s="22"/>
      <c r="FRR197" s="22"/>
      <c r="FRS197" s="22"/>
      <c r="FRT197" s="22"/>
      <c r="FRU197" s="22"/>
      <c r="FRV197" s="22"/>
      <c r="FRW197" s="22"/>
      <c r="FRX197" s="22"/>
      <c r="FRY197" s="22"/>
      <c r="FRZ197" s="22"/>
      <c r="FSA197" s="22"/>
      <c r="FSB197" s="22"/>
      <c r="FSC197" s="22"/>
      <c r="FSD197" s="22"/>
      <c r="FSE197" s="22"/>
      <c r="FSF197" s="22"/>
      <c r="FSG197" s="22"/>
      <c r="FSH197" s="22"/>
      <c r="FSI197" s="22"/>
      <c r="FSJ197" s="22"/>
      <c r="FSK197" s="22"/>
      <c r="FSL197" s="22"/>
      <c r="FSM197" s="22"/>
      <c r="FSN197" s="22"/>
      <c r="FSO197" s="22"/>
      <c r="FSP197" s="22"/>
      <c r="FSQ197" s="22"/>
      <c r="FSR197" s="22"/>
      <c r="FSS197" s="22"/>
      <c r="FST197" s="22"/>
      <c r="FSU197" s="22"/>
      <c r="FSV197" s="22"/>
      <c r="FSW197" s="22"/>
      <c r="FSX197" s="22"/>
      <c r="FSY197" s="22"/>
      <c r="FSZ197" s="22"/>
      <c r="FTA197" s="22"/>
      <c r="FTB197" s="22"/>
      <c r="FTC197" s="22"/>
      <c r="FTD197" s="22"/>
      <c r="FTE197" s="22"/>
      <c r="FTF197" s="22"/>
      <c r="FTG197" s="22"/>
      <c r="FTH197" s="22"/>
      <c r="FTI197" s="22"/>
      <c r="FTJ197" s="22"/>
      <c r="FTK197" s="22"/>
      <c r="FTL197" s="22"/>
      <c r="FTM197" s="22"/>
      <c r="FTN197" s="22"/>
      <c r="FTO197" s="22"/>
      <c r="FTP197" s="22"/>
      <c r="FTQ197" s="22"/>
      <c r="FTR197" s="22"/>
      <c r="FTS197" s="22"/>
      <c r="FTT197" s="22"/>
      <c r="FTU197" s="22"/>
      <c r="FTV197" s="22"/>
      <c r="FTW197" s="22"/>
      <c r="FTX197" s="22"/>
      <c r="FTY197" s="22"/>
      <c r="FTZ197" s="22"/>
      <c r="FUA197" s="22"/>
      <c r="FUB197" s="22"/>
      <c r="FUC197" s="22"/>
      <c r="FUD197" s="22"/>
      <c r="FUE197" s="22"/>
      <c r="FUF197" s="22"/>
      <c r="FUG197" s="22"/>
      <c r="FUH197" s="22"/>
      <c r="FUI197" s="22"/>
      <c r="FUJ197" s="22"/>
      <c r="FUK197" s="22"/>
      <c r="FUL197" s="22"/>
      <c r="FUM197" s="22"/>
      <c r="FUN197" s="22"/>
      <c r="FUO197" s="22"/>
      <c r="FUP197" s="22"/>
      <c r="FUQ197" s="22"/>
      <c r="FUR197" s="22"/>
      <c r="FUS197" s="22"/>
      <c r="FUT197" s="22"/>
      <c r="FUU197" s="22"/>
      <c r="FUV197" s="22"/>
      <c r="FUW197" s="22"/>
      <c r="FUX197" s="22"/>
      <c r="FUY197" s="22"/>
      <c r="FUZ197" s="22"/>
      <c r="FVA197" s="22"/>
      <c r="FVB197" s="22"/>
      <c r="FVC197" s="22"/>
      <c r="FVD197" s="22"/>
      <c r="FVE197" s="22"/>
      <c r="FVF197" s="22"/>
      <c r="FVG197" s="22"/>
      <c r="FVH197" s="22"/>
      <c r="FVI197" s="22"/>
      <c r="FVJ197" s="22"/>
      <c r="FVK197" s="22"/>
      <c r="FVL197" s="22"/>
      <c r="FVM197" s="22"/>
      <c r="FVN197" s="22"/>
      <c r="FVO197" s="22"/>
      <c r="FVP197" s="22"/>
      <c r="FVQ197" s="22"/>
      <c r="FVR197" s="22"/>
      <c r="FVS197" s="22"/>
      <c r="FVT197" s="22"/>
      <c r="FVU197" s="22"/>
      <c r="FVV197" s="22"/>
      <c r="FVW197" s="22"/>
      <c r="FVX197" s="22"/>
      <c r="FVY197" s="22"/>
      <c r="FVZ197" s="22"/>
      <c r="FWA197" s="22"/>
      <c r="FWB197" s="22"/>
      <c r="FWC197" s="22"/>
      <c r="FWD197" s="22"/>
      <c r="FWE197" s="22"/>
      <c r="FWF197" s="22"/>
      <c r="FWG197" s="22"/>
      <c r="FWH197" s="22"/>
      <c r="FWI197" s="22"/>
      <c r="FWJ197" s="22"/>
      <c r="FWK197" s="22"/>
      <c r="FWL197" s="22"/>
      <c r="FWM197" s="22"/>
      <c r="FWN197" s="22"/>
      <c r="FWO197" s="22"/>
      <c r="FWP197" s="22"/>
      <c r="FWQ197" s="22"/>
      <c r="FWR197" s="22"/>
      <c r="FWS197" s="22"/>
      <c r="FWT197" s="22"/>
      <c r="FWU197" s="22"/>
      <c r="FWV197" s="22"/>
      <c r="FWW197" s="22"/>
      <c r="FWX197" s="22"/>
      <c r="FWY197" s="22"/>
      <c r="FWZ197" s="22"/>
      <c r="FXA197" s="22"/>
      <c r="FXB197" s="22"/>
      <c r="FXC197" s="22"/>
      <c r="FXD197" s="22"/>
      <c r="FXE197" s="22"/>
      <c r="FXF197" s="22"/>
      <c r="FXG197" s="22"/>
      <c r="FXH197" s="22"/>
      <c r="FXI197" s="22"/>
      <c r="FXJ197" s="22"/>
      <c r="FXK197" s="22"/>
      <c r="FXL197" s="22"/>
      <c r="FXM197" s="22"/>
      <c r="FXN197" s="22"/>
      <c r="FXO197" s="22"/>
      <c r="FXP197" s="22"/>
      <c r="FXQ197" s="22"/>
      <c r="FXR197" s="22"/>
      <c r="FXS197" s="22"/>
      <c r="FXT197" s="22"/>
      <c r="FXU197" s="22"/>
      <c r="FXV197" s="22"/>
      <c r="FXW197" s="22"/>
      <c r="FXX197" s="22"/>
      <c r="FXY197" s="22"/>
      <c r="FXZ197" s="22"/>
      <c r="FYA197" s="22"/>
      <c r="FYB197" s="22"/>
      <c r="FYC197" s="22"/>
      <c r="FYD197" s="22"/>
      <c r="FYE197" s="22"/>
      <c r="FYF197" s="22"/>
      <c r="FYG197" s="22"/>
      <c r="FYH197" s="22"/>
      <c r="FYI197" s="22"/>
      <c r="FYJ197" s="22"/>
      <c r="FYK197" s="22"/>
      <c r="FYL197" s="22"/>
      <c r="FYM197" s="22"/>
      <c r="FYN197" s="22"/>
      <c r="FYO197" s="22"/>
      <c r="FYP197" s="22"/>
      <c r="FYQ197" s="22"/>
      <c r="FYR197" s="22"/>
      <c r="FYS197" s="22"/>
      <c r="FYT197" s="22"/>
      <c r="FYU197" s="22"/>
      <c r="FYV197" s="22"/>
      <c r="FYW197" s="22"/>
      <c r="FYX197" s="22"/>
      <c r="FYY197" s="22"/>
      <c r="FYZ197" s="22"/>
      <c r="FZA197" s="22"/>
      <c r="FZB197" s="22"/>
      <c r="FZC197" s="22"/>
      <c r="FZD197" s="22"/>
      <c r="FZE197" s="22"/>
      <c r="FZF197" s="22"/>
      <c r="FZG197" s="22"/>
      <c r="FZH197" s="22"/>
      <c r="FZI197" s="22"/>
      <c r="FZJ197" s="22"/>
      <c r="FZK197" s="22"/>
      <c r="FZL197" s="22"/>
      <c r="FZM197" s="22"/>
      <c r="FZN197" s="22"/>
      <c r="FZO197" s="22"/>
      <c r="FZP197" s="22"/>
      <c r="FZQ197" s="22"/>
      <c r="FZR197" s="22"/>
      <c r="FZS197" s="22"/>
      <c r="FZT197" s="22"/>
      <c r="FZU197" s="22"/>
      <c r="FZV197" s="22"/>
      <c r="FZW197" s="22"/>
      <c r="FZX197" s="22"/>
      <c r="FZY197" s="22"/>
      <c r="FZZ197" s="22"/>
      <c r="GAA197" s="22"/>
      <c r="GAB197" s="22"/>
      <c r="GAC197" s="22"/>
      <c r="GAD197" s="22"/>
      <c r="GAE197" s="22"/>
      <c r="GAF197" s="22"/>
      <c r="GAG197" s="22"/>
      <c r="GAH197" s="22"/>
      <c r="GAI197" s="22"/>
      <c r="GAJ197" s="22"/>
      <c r="GAK197" s="22"/>
      <c r="GAL197" s="22"/>
      <c r="GAM197" s="22"/>
      <c r="GAN197" s="22"/>
      <c r="GAO197" s="22"/>
      <c r="GAP197" s="22"/>
      <c r="GAQ197" s="22"/>
      <c r="GAR197" s="22"/>
      <c r="GAS197" s="22"/>
      <c r="GAT197" s="22"/>
      <c r="GAU197" s="22"/>
      <c r="GAV197" s="22"/>
      <c r="GAW197" s="22"/>
      <c r="GAX197" s="22"/>
      <c r="GAY197" s="22"/>
      <c r="GAZ197" s="22"/>
      <c r="GBA197" s="22"/>
      <c r="GBB197" s="22"/>
      <c r="GBC197" s="22"/>
      <c r="GBD197" s="22"/>
      <c r="GBE197" s="22"/>
      <c r="GBF197" s="22"/>
      <c r="GBG197" s="22"/>
      <c r="GBH197" s="22"/>
      <c r="GBI197" s="22"/>
      <c r="GBJ197" s="22"/>
      <c r="GBK197" s="22"/>
      <c r="GBL197" s="22"/>
      <c r="GBM197" s="22"/>
      <c r="GBN197" s="22"/>
      <c r="GBO197" s="22"/>
      <c r="GBP197" s="22"/>
      <c r="GBQ197" s="22"/>
      <c r="GBR197" s="22"/>
      <c r="GBS197" s="22"/>
      <c r="GBT197" s="22"/>
      <c r="GBU197" s="22"/>
      <c r="GBV197" s="22"/>
      <c r="GBW197" s="22"/>
      <c r="GBX197" s="22"/>
      <c r="GBY197" s="22"/>
      <c r="GBZ197" s="22"/>
      <c r="GCA197" s="22"/>
      <c r="GCB197" s="22"/>
      <c r="GCC197" s="22"/>
      <c r="GCD197" s="22"/>
      <c r="GCE197" s="22"/>
      <c r="GCF197" s="22"/>
      <c r="GCG197" s="22"/>
      <c r="GCH197" s="22"/>
      <c r="GCI197" s="22"/>
      <c r="GCJ197" s="22"/>
      <c r="GCK197" s="22"/>
      <c r="GCL197" s="22"/>
      <c r="GCM197" s="22"/>
      <c r="GCN197" s="22"/>
      <c r="GCO197" s="22"/>
      <c r="GCP197" s="22"/>
      <c r="GCQ197" s="22"/>
      <c r="GCR197" s="22"/>
      <c r="GCS197" s="22"/>
      <c r="GCT197" s="22"/>
      <c r="GCU197" s="22"/>
      <c r="GCV197" s="22"/>
      <c r="GCW197" s="22"/>
      <c r="GCX197" s="22"/>
      <c r="GCY197" s="22"/>
      <c r="GCZ197" s="22"/>
      <c r="GDA197" s="22"/>
      <c r="GDB197" s="22"/>
      <c r="GDC197" s="22"/>
      <c r="GDD197" s="22"/>
      <c r="GDE197" s="22"/>
      <c r="GDF197" s="22"/>
      <c r="GDG197" s="22"/>
      <c r="GDH197" s="22"/>
      <c r="GDI197" s="22"/>
      <c r="GDJ197" s="22"/>
      <c r="GDK197" s="22"/>
      <c r="GDL197" s="22"/>
      <c r="GDM197" s="22"/>
      <c r="GDN197" s="22"/>
      <c r="GDO197" s="22"/>
      <c r="GDP197" s="22"/>
      <c r="GDQ197" s="22"/>
      <c r="GDR197" s="22"/>
      <c r="GDS197" s="22"/>
      <c r="GDT197" s="22"/>
      <c r="GDU197" s="22"/>
      <c r="GDV197" s="22"/>
      <c r="GDW197" s="22"/>
      <c r="GDX197" s="22"/>
      <c r="GDY197" s="22"/>
      <c r="GDZ197" s="22"/>
      <c r="GEA197" s="22"/>
      <c r="GEB197" s="22"/>
      <c r="GEC197" s="22"/>
      <c r="GED197" s="22"/>
      <c r="GEE197" s="22"/>
      <c r="GEF197" s="22"/>
      <c r="GEG197" s="22"/>
      <c r="GEH197" s="22"/>
      <c r="GEI197" s="22"/>
      <c r="GEJ197" s="22"/>
      <c r="GEK197" s="22"/>
      <c r="GEL197" s="22"/>
      <c r="GEM197" s="22"/>
      <c r="GEN197" s="22"/>
      <c r="GEO197" s="22"/>
      <c r="GEP197" s="22"/>
      <c r="GEQ197" s="22"/>
      <c r="GER197" s="22"/>
      <c r="GES197" s="22"/>
      <c r="GET197" s="22"/>
      <c r="GEU197" s="22"/>
      <c r="GEV197" s="22"/>
      <c r="GEW197" s="22"/>
      <c r="GEX197" s="22"/>
      <c r="GEY197" s="22"/>
      <c r="GEZ197" s="22"/>
      <c r="GFA197" s="22"/>
      <c r="GFB197" s="22"/>
      <c r="GFC197" s="22"/>
      <c r="GFD197" s="22"/>
      <c r="GFE197" s="22"/>
      <c r="GFF197" s="22"/>
      <c r="GFG197" s="22"/>
      <c r="GFH197" s="22"/>
      <c r="GFI197" s="22"/>
      <c r="GFJ197" s="22"/>
      <c r="GFK197" s="22"/>
      <c r="GFL197" s="22"/>
      <c r="GFM197" s="22"/>
      <c r="GFN197" s="22"/>
      <c r="GFO197" s="22"/>
      <c r="GFP197" s="22"/>
      <c r="GFQ197" s="22"/>
      <c r="GFR197" s="22"/>
      <c r="GFS197" s="22"/>
      <c r="GFT197" s="22"/>
      <c r="GFU197" s="22"/>
      <c r="GFV197" s="22"/>
      <c r="GFW197" s="22"/>
      <c r="GFX197" s="22"/>
      <c r="GFY197" s="22"/>
      <c r="GFZ197" s="22"/>
      <c r="GGA197" s="22"/>
      <c r="GGB197" s="22"/>
      <c r="GGC197" s="22"/>
      <c r="GGD197" s="22"/>
      <c r="GGE197" s="22"/>
      <c r="GGF197" s="22"/>
      <c r="GGG197" s="22"/>
      <c r="GGH197" s="22"/>
      <c r="GGI197" s="22"/>
      <c r="GGJ197" s="22"/>
      <c r="GGK197" s="22"/>
      <c r="GGL197" s="22"/>
      <c r="GGM197" s="22"/>
      <c r="GGN197" s="22"/>
      <c r="GGO197" s="22"/>
      <c r="GGP197" s="22"/>
      <c r="GGQ197" s="22"/>
      <c r="GGR197" s="22"/>
      <c r="GGS197" s="22"/>
      <c r="GGT197" s="22"/>
      <c r="GGU197" s="22"/>
      <c r="GGV197" s="22"/>
      <c r="GGW197" s="22"/>
      <c r="GGX197" s="22"/>
      <c r="GGY197" s="22"/>
      <c r="GGZ197" s="22"/>
      <c r="GHA197" s="22"/>
      <c r="GHB197" s="22"/>
      <c r="GHC197" s="22"/>
      <c r="GHD197" s="22"/>
      <c r="GHE197" s="22"/>
      <c r="GHF197" s="22"/>
      <c r="GHG197" s="22"/>
      <c r="GHH197" s="22"/>
      <c r="GHI197" s="22"/>
      <c r="GHJ197" s="22"/>
      <c r="GHK197" s="22"/>
      <c r="GHL197" s="22"/>
      <c r="GHM197" s="22"/>
      <c r="GHN197" s="22"/>
      <c r="GHO197" s="22"/>
      <c r="GHP197" s="22"/>
      <c r="GHQ197" s="22"/>
      <c r="GHR197" s="22"/>
      <c r="GHS197" s="22"/>
      <c r="GHT197" s="22"/>
      <c r="GHU197" s="22"/>
      <c r="GHV197" s="22"/>
      <c r="GHW197" s="22"/>
      <c r="GHX197" s="22"/>
      <c r="GHY197" s="22"/>
      <c r="GHZ197" s="22"/>
      <c r="GIA197" s="22"/>
      <c r="GIB197" s="22"/>
      <c r="GIC197" s="22"/>
      <c r="GID197" s="22"/>
      <c r="GIE197" s="22"/>
      <c r="GIF197" s="22"/>
      <c r="GIG197" s="22"/>
      <c r="GIH197" s="22"/>
      <c r="GII197" s="22"/>
      <c r="GIJ197" s="22"/>
      <c r="GIK197" s="22"/>
      <c r="GIL197" s="22"/>
      <c r="GIM197" s="22"/>
      <c r="GIN197" s="22"/>
      <c r="GIO197" s="22"/>
      <c r="GIP197" s="22"/>
      <c r="GIQ197" s="22"/>
      <c r="GIR197" s="22"/>
      <c r="GIS197" s="22"/>
      <c r="GIT197" s="22"/>
      <c r="GIU197" s="22"/>
      <c r="GIV197" s="22"/>
      <c r="GIW197" s="22"/>
      <c r="GIX197" s="22"/>
      <c r="GIY197" s="22"/>
      <c r="GIZ197" s="22"/>
      <c r="GJA197" s="22"/>
      <c r="GJB197" s="22"/>
      <c r="GJC197" s="22"/>
      <c r="GJD197" s="22"/>
      <c r="GJE197" s="22"/>
      <c r="GJF197" s="22"/>
      <c r="GJG197" s="22"/>
      <c r="GJH197" s="22"/>
      <c r="GJI197" s="22"/>
      <c r="GJJ197" s="22"/>
      <c r="GJK197" s="22"/>
      <c r="GJL197" s="22"/>
      <c r="GJM197" s="22"/>
      <c r="GJN197" s="22"/>
      <c r="GJO197" s="22"/>
      <c r="GJP197" s="22"/>
      <c r="GJQ197" s="22"/>
      <c r="GJR197" s="22"/>
      <c r="GJS197" s="22"/>
      <c r="GJT197" s="22"/>
      <c r="GJU197" s="22"/>
      <c r="GJV197" s="22"/>
      <c r="GJW197" s="22"/>
      <c r="GJX197" s="22"/>
      <c r="GJY197" s="22"/>
      <c r="GJZ197" s="22"/>
      <c r="GKA197" s="22"/>
      <c r="GKB197" s="22"/>
      <c r="GKC197" s="22"/>
      <c r="GKD197" s="22"/>
      <c r="GKE197" s="22"/>
      <c r="GKF197" s="22"/>
      <c r="GKG197" s="22"/>
      <c r="GKH197" s="22"/>
      <c r="GKI197" s="22"/>
      <c r="GKJ197" s="22"/>
      <c r="GKK197" s="22"/>
      <c r="GKL197" s="22"/>
      <c r="GKM197" s="22"/>
      <c r="GKN197" s="22"/>
      <c r="GKO197" s="22"/>
      <c r="GKP197" s="22"/>
      <c r="GKQ197" s="22"/>
      <c r="GKR197" s="22"/>
      <c r="GKS197" s="22"/>
      <c r="GKT197" s="22"/>
      <c r="GKU197" s="22"/>
      <c r="GKV197" s="22"/>
      <c r="GKW197" s="22"/>
      <c r="GKX197" s="22"/>
      <c r="GKY197" s="22"/>
      <c r="GKZ197" s="22"/>
      <c r="GLA197" s="22"/>
      <c r="GLB197" s="22"/>
      <c r="GLC197" s="22"/>
      <c r="GLD197" s="22"/>
      <c r="GLE197" s="22"/>
      <c r="GLF197" s="22"/>
      <c r="GLG197" s="22"/>
      <c r="GLH197" s="22"/>
      <c r="GLI197" s="22"/>
      <c r="GLJ197" s="22"/>
      <c r="GLK197" s="22"/>
      <c r="GLL197" s="22"/>
      <c r="GLM197" s="22"/>
      <c r="GLN197" s="22"/>
      <c r="GLO197" s="22"/>
      <c r="GLP197" s="22"/>
      <c r="GLQ197" s="22"/>
      <c r="GLR197" s="22"/>
      <c r="GLS197" s="22"/>
      <c r="GLT197" s="22"/>
      <c r="GLU197" s="22"/>
      <c r="GLV197" s="22"/>
      <c r="GLW197" s="22"/>
      <c r="GLX197" s="22"/>
      <c r="GLY197" s="22"/>
      <c r="GLZ197" s="22"/>
      <c r="GMA197" s="22"/>
      <c r="GMB197" s="22"/>
      <c r="GMC197" s="22"/>
      <c r="GMD197" s="22"/>
      <c r="GME197" s="22"/>
      <c r="GMF197" s="22"/>
      <c r="GMG197" s="22"/>
      <c r="GMH197" s="22"/>
      <c r="GMI197" s="22"/>
      <c r="GMJ197" s="22"/>
      <c r="GMK197" s="22"/>
      <c r="GML197" s="22"/>
      <c r="GMM197" s="22"/>
      <c r="GMN197" s="22"/>
      <c r="GMO197" s="22"/>
      <c r="GMP197" s="22"/>
      <c r="GMQ197" s="22"/>
      <c r="GMR197" s="22"/>
      <c r="GMS197" s="22"/>
      <c r="GMT197" s="22"/>
      <c r="GMU197" s="22"/>
      <c r="GMV197" s="22"/>
      <c r="GMW197" s="22"/>
      <c r="GMX197" s="22"/>
      <c r="GMY197" s="22"/>
      <c r="GMZ197" s="22"/>
      <c r="GNA197" s="22"/>
      <c r="GNB197" s="22"/>
      <c r="GNC197" s="22"/>
      <c r="GND197" s="22"/>
      <c r="GNE197" s="22"/>
      <c r="GNF197" s="22"/>
      <c r="GNG197" s="22"/>
      <c r="GNH197" s="22"/>
      <c r="GNI197" s="22"/>
      <c r="GNJ197" s="22"/>
      <c r="GNK197" s="22"/>
      <c r="GNL197" s="22"/>
      <c r="GNM197" s="22"/>
      <c r="GNN197" s="22"/>
      <c r="GNO197" s="22"/>
      <c r="GNP197" s="22"/>
      <c r="GNQ197" s="22"/>
      <c r="GNR197" s="22"/>
      <c r="GNS197" s="22"/>
      <c r="GNT197" s="22"/>
      <c r="GNU197" s="22"/>
      <c r="GNV197" s="22"/>
      <c r="GNW197" s="22"/>
      <c r="GNX197" s="22"/>
      <c r="GNY197" s="22"/>
      <c r="GNZ197" s="22"/>
      <c r="GOA197" s="22"/>
      <c r="GOB197" s="22"/>
      <c r="GOC197" s="22"/>
      <c r="GOD197" s="22"/>
      <c r="GOE197" s="22"/>
      <c r="GOF197" s="22"/>
      <c r="GOG197" s="22"/>
      <c r="GOH197" s="22"/>
      <c r="GOI197" s="22"/>
      <c r="GOJ197" s="22"/>
      <c r="GOK197" s="22"/>
      <c r="GOL197" s="22"/>
      <c r="GOM197" s="22"/>
      <c r="GON197" s="22"/>
      <c r="GOO197" s="22"/>
      <c r="GOP197" s="22"/>
      <c r="GOQ197" s="22"/>
      <c r="GOR197" s="22"/>
      <c r="GOS197" s="22"/>
      <c r="GOT197" s="22"/>
      <c r="GOU197" s="22"/>
      <c r="GOV197" s="22"/>
      <c r="GOW197" s="22"/>
      <c r="GOX197" s="22"/>
      <c r="GOY197" s="22"/>
      <c r="GOZ197" s="22"/>
      <c r="GPA197" s="22"/>
      <c r="GPB197" s="22"/>
      <c r="GPC197" s="22"/>
      <c r="GPD197" s="22"/>
      <c r="GPE197" s="22"/>
      <c r="GPF197" s="22"/>
      <c r="GPG197" s="22"/>
      <c r="GPH197" s="22"/>
      <c r="GPI197" s="22"/>
      <c r="GPJ197" s="22"/>
      <c r="GPK197" s="22"/>
      <c r="GPL197" s="22"/>
      <c r="GPM197" s="22"/>
      <c r="GPN197" s="22"/>
      <c r="GPO197" s="22"/>
      <c r="GPP197" s="22"/>
      <c r="GPQ197" s="22"/>
      <c r="GPR197" s="22"/>
      <c r="GPS197" s="22"/>
      <c r="GPT197" s="22"/>
      <c r="GPU197" s="22"/>
      <c r="GPV197" s="22"/>
      <c r="GPW197" s="22"/>
      <c r="GPX197" s="22"/>
      <c r="GPY197" s="22"/>
      <c r="GPZ197" s="22"/>
      <c r="GQA197" s="22"/>
      <c r="GQB197" s="22"/>
      <c r="GQC197" s="22"/>
      <c r="GQD197" s="22"/>
      <c r="GQE197" s="22"/>
      <c r="GQF197" s="22"/>
      <c r="GQG197" s="22"/>
      <c r="GQH197" s="22"/>
      <c r="GQI197" s="22"/>
      <c r="GQJ197" s="22"/>
      <c r="GQK197" s="22"/>
      <c r="GQL197" s="22"/>
      <c r="GQM197" s="22"/>
      <c r="GQN197" s="22"/>
      <c r="GQO197" s="22"/>
      <c r="GQP197" s="22"/>
      <c r="GQQ197" s="22"/>
      <c r="GQR197" s="22"/>
      <c r="GQS197" s="22"/>
      <c r="GQT197" s="22"/>
      <c r="GQU197" s="22"/>
      <c r="GQV197" s="22"/>
      <c r="GQW197" s="22"/>
      <c r="GQX197" s="22"/>
      <c r="GQY197" s="22"/>
      <c r="GQZ197" s="22"/>
      <c r="GRA197" s="22"/>
      <c r="GRB197" s="22"/>
      <c r="GRC197" s="22"/>
      <c r="GRD197" s="22"/>
      <c r="GRE197" s="22"/>
      <c r="GRF197" s="22"/>
      <c r="GRG197" s="22"/>
      <c r="GRH197" s="22"/>
      <c r="GRI197" s="22"/>
      <c r="GRJ197" s="22"/>
      <c r="GRK197" s="22"/>
      <c r="GRL197" s="22"/>
      <c r="GRM197" s="22"/>
      <c r="GRN197" s="22"/>
      <c r="GRO197" s="22"/>
      <c r="GRP197" s="22"/>
      <c r="GRQ197" s="22"/>
      <c r="GRR197" s="22"/>
      <c r="GRS197" s="22"/>
      <c r="GRT197" s="22"/>
      <c r="GRU197" s="22"/>
      <c r="GRV197" s="22"/>
      <c r="GRW197" s="22"/>
      <c r="GRX197" s="22"/>
      <c r="GRY197" s="22"/>
      <c r="GRZ197" s="22"/>
      <c r="GSA197" s="22"/>
      <c r="GSB197" s="22"/>
      <c r="GSC197" s="22"/>
      <c r="GSD197" s="22"/>
      <c r="GSE197" s="22"/>
      <c r="GSF197" s="22"/>
      <c r="GSG197" s="22"/>
      <c r="GSH197" s="22"/>
      <c r="GSI197" s="22"/>
      <c r="GSJ197" s="22"/>
      <c r="GSK197" s="22"/>
      <c r="GSL197" s="22"/>
      <c r="GSM197" s="22"/>
      <c r="GSN197" s="22"/>
      <c r="GSO197" s="22"/>
      <c r="GSP197" s="22"/>
      <c r="GSQ197" s="22"/>
      <c r="GSR197" s="22"/>
      <c r="GSS197" s="22"/>
      <c r="GST197" s="22"/>
      <c r="GSU197" s="22"/>
      <c r="GSV197" s="22"/>
      <c r="GSW197" s="22"/>
      <c r="GSX197" s="22"/>
      <c r="GSY197" s="22"/>
      <c r="GSZ197" s="22"/>
      <c r="GTA197" s="22"/>
      <c r="GTB197" s="22"/>
      <c r="GTC197" s="22"/>
      <c r="GTD197" s="22"/>
      <c r="GTE197" s="22"/>
      <c r="GTF197" s="22"/>
      <c r="GTG197" s="22"/>
      <c r="GTH197" s="22"/>
      <c r="GTI197" s="22"/>
      <c r="GTJ197" s="22"/>
      <c r="GTK197" s="22"/>
      <c r="GTL197" s="22"/>
      <c r="GTM197" s="22"/>
      <c r="GTN197" s="22"/>
      <c r="GTO197" s="22"/>
      <c r="GTP197" s="22"/>
      <c r="GTQ197" s="22"/>
      <c r="GTR197" s="22"/>
      <c r="GTS197" s="22"/>
      <c r="GTT197" s="22"/>
      <c r="GTU197" s="22"/>
      <c r="GTV197" s="22"/>
      <c r="GTW197" s="22"/>
      <c r="GTX197" s="22"/>
      <c r="GTY197" s="22"/>
      <c r="GTZ197" s="22"/>
      <c r="GUA197" s="22"/>
      <c r="GUB197" s="22"/>
      <c r="GUC197" s="22"/>
      <c r="GUD197" s="22"/>
      <c r="GUE197" s="22"/>
      <c r="GUF197" s="22"/>
      <c r="GUG197" s="22"/>
      <c r="GUH197" s="22"/>
      <c r="GUI197" s="22"/>
      <c r="GUJ197" s="22"/>
      <c r="GUK197" s="22"/>
      <c r="GUL197" s="22"/>
      <c r="GUM197" s="22"/>
      <c r="GUN197" s="22"/>
      <c r="GUO197" s="22"/>
      <c r="GUP197" s="22"/>
      <c r="GUQ197" s="22"/>
      <c r="GUR197" s="22"/>
      <c r="GUS197" s="22"/>
      <c r="GUT197" s="22"/>
      <c r="GUU197" s="22"/>
      <c r="GUV197" s="22"/>
      <c r="GUW197" s="22"/>
      <c r="GUX197" s="22"/>
      <c r="GUY197" s="22"/>
      <c r="GUZ197" s="22"/>
      <c r="GVA197" s="22"/>
      <c r="GVB197" s="22"/>
      <c r="GVC197" s="22"/>
      <c r="GVD197" s="22"/>
      <c r="GVE197" s="22"/>
      <c r="GVF197" s="22"/>
      <c r="GVG197" s="22"/>
      <c r="GVH197" s="22"/>
      <c r="GVI197" s="22"/>
      <c r="GVJ197" s="22"/>
      <c r="GVK197" s="22"/>
      <c r="GVL197" s="22"/>
      <c r="GVM197" s="22"/>
      <c r="GVN197" s="22"/>
      <c r="GVO197" s="22"/>
      <c r="GVP197" s="22"/>
      <c r="GVQ197" s="22"/>
      <c r="GVR197" s="22"/>
      <c r="GVS197" s="22"/>
      <c r="GVT197" s="22"/>
      <c r="GVU197" s="22"/>
      <c r="GVV197" s="22"/>
      <c r="GVW197" s="22"/>
      <c r="GVX197" s="22"/>
      <c r="GVY197" s="22"/>
      <c r="GVZ197" s="22"/>
      <c r="GWA197" s="22"/>
      <c r="GWB197" s="22"/>
      <c r="GWC197" s="22"/>
      <c r="GWD197" s="22"/>
      <c r="GWE197" s="22"/>
      <c r="GWF197" s="22"/>
      <c r="GWG197" s="22"/>
      <c r="GWH197" s="22"/>
      <c r="GWI197" s="22"/>
      <c r="GWJ197" s="22"/>
      <c r="GWK197" s="22"/>
      <c r="GWL197" s="22"/>
      <c r="GWM197" s="22"/>
      <c r="GWN197" s="22"/>
      <c r="GWO197" s="22"/>
      <c r="GWP197" s="22"/>
      <c r="GWQ197" s="22"/>
      <c r="GWR197" s="22"/>
      <c r="GWS197" s="22"/>
      <c r="GWT197" s="22"/>
      <c r="GWU197" s="22"/>
      <c r="GWV197" s="22"/>
      <c r="GWW197" s="22"/>
      <c r="GWX197" s="22"/>
      <c r="GWY197" s="22"/>
      <c r="GWZ197" s="22"/>
      <c r="GXA197" s="22"/>
      <c r="GXB197" s="22"/>
      <c r="GXC197" s="22"/>
      <c r="GXD197" s="22"/>
      <c r="GXE197" s="22"/>
      <c r="GXF197" s="22"/>
      <c r="GXG197" s="22"/>
      <c r="GXH197" s="22"/>
      <c r="GXI197" s="22"/>
      <c r="GXJ197" s="22"/>
      <c r="GXK197" s="22"/>
      <c r="GXL197" s="22"/>
      <c r="GXM197" s="22"/>
      <c r="GXN197" s="22"/>
      <c r="GXO197" s="22"/>
      <c r="GXP197" s="22"/>
      <c r="GXQ197" s="22"/>
      <c r="GXR197" s="22"/>
      <c r="GXS197" s="22"/>
      <c r="GXT197" s="22"/>
      <c r="GXU197" s="22"/>
      <c r="GXV197" s="22"/>
      <c r="GXW197" s="22"/>
      <c r="GXX197" s="22"/>
      <c r="GXY197" s="22"/>
      <c r="GXZ197" s="22"/>
      <c r="GYA197" s="22"/>
      <c r="GYB197" s="22"/>
      <c r="GYC197" s="22"/>
      <c r="GYD197" s="22"/>
      <c r="GYE197" s="22"/>
      <c r="GYF197" s="22"/>
      <c r="GYG197" s="22"/>
      <c r="GYH197" s="22"/>
      <c r="GYI197" s="22"/>
      <c r="GYJ197" s="22"/>
      <c r="GYK197" s="22"/>
      <c r="GYL197" s="22"/>
      <c r="GYM197" s="22"/>
      <c r="GYN197" s="22"/>
      <c r="GYO197" s="22"/>
      <c r="GYP197" s="22"/>
      <c r="GYQ197" s="22"/>
      <c r="GYR197" s="22"/>
      <c r="GYS197" s="22"/>
      <c r="GYT197" s="22"/>
      <c r="GYU197" s="22"/>
      <c r="GYV197" s="22"/>
      <c r="GYW197" s="22"/>
      <c r="GYX197" s="22"/>
      <c r="GYY197" s="22"/>
      <c r="GYZ197" s="22"/>
      <c r="GZA197" s="22"/>
      <c r="GZB197" s="22"/>
      <c r="GZC197" s="22"/>
      <c r="GZD197" s="22"/>
      <c r="GZE197" s="22"/>
      <c r="GZF197" s="22"/>
      <c r="GZG197" s="22"/>
      <c r="GZH197" s="22"/>
      <c r="GZI197" s="22"/>
      <c r="GZJ197" s="22"/>
      <c r="GZK197" s="22"/>
      <c r="GZL197" s="22"/>
      <c r="GZM197" s="22"/>
      <c r="GZN197" s="22"/>
      <c r="GZO197" s="22"/>
      <c r="GZP197" s="22"/>
      <c r="GZQ197" s="22"/>
      <c r="GZR197" s="22"/>
      <c r="GZS197" s="22"/>
      <c r="GZT197" s="22"/>
      <c r="GZU197" s="22"/>
      <c r="GZV197" s="22"/>
      <c r="GZW197" s="22"/>
      <c r="GZX197" s="22"/>
      <c r="GZY197" s="22"/>
      <c r="GZZ197" s="22"/>
      <c r="HAA197" s="22"/>
      <c r="HAB197" s="22"/>
      <c r="HAC197" s="22"/>
      <c r="HAD197" s="22"/>
      <c r="HAE197" s="22"/>
      <c r="HAF197" s="22"/>
      <c r="HAG197" s="22"/>
      <c r="HAH197" s="22"/>
      <c r="HAI197" s="22"/>
      <c r="HAJ197" s="22"/>
      <c r="HAK197" s="22"/>
      <c r="HAL197" s="22"/>
      <c r="HAM197" s="22"/>
      <c r="HAN197" s="22"/>
      <c r="HAO197" s="22"/>
      <c r="HAP197" s="22"/>
      <c r="HAQ197" s="22"/>
      <c r="HAR197" s="22"/>
      <c r="HAS197" s="22"/>
      <c r="HAT197" s="22"/>
      <c r="HAU197" s="22"/>
      <c r="HAV197" s="22"/>
      <c r="HAW197" s="22"/>
      <c r="HAX197" s="22"/>
      <c r="HAY197" s="22"/>
      <c r="HAZ197" s="22"/>
      <c r="HBA197" s="22"/>
      <c r="HBB197" s="22"/>
      <c r="HBC197" s="22"/>
      <c r="HBD197" s="22"/>
      <c r="HBE197" s="22"/>
      <c r="HBF197" s="22"/>
      <c r="HBG197" s="22"/>
      <c r="HBH197" s="22"/>
      <c r="HBI197" s="22"/>
      <c r="HBJ197" s="22"/>
      <c r="HBK197" s="22"/>
      <c r="HBL197" s="22"/>
      <c r="HBM197" s="22"/>
      <c r="HBN197" s="22"/>
      <c r="HBO197" s="22"/>
      <c r="HBP197" s="22"/>
      <c r="HBQ197" s="22"/>
      <c r="HBR197" s="22"/>
      <c r="HBS197" s="22"/>
      <c r="HBT197" s="22"/>
      <c r="HBU197" s="22"/>
      <c r="HBV197" s="22"/>
      <c r="HBW197" s="22"/>
      <c r="HBX197" s="22"/>
      <c r="HBY197" s="22"/>
      <c r="HBZ197" s="22"/>
      <c r="HCA197" s="22"/>
      <c r="HCB197" s="22"/>
      <c r="HCC197" s="22"/>
      <c r="HCD197" s="22"/>
      <c r="HCE197" s="22"/>
      <c r="HCF197" s="22"/>
      <c r="HCG197" s="22"/>
      <c r="HCH197" s="22"/>
      <c r="HCI197" s="22"/>
      <c r="HCJ197" s="22"/>
      <c r="HCK197" s="22"/>
      <c r="HCL197" s="22"/>
      <c r="HCM197" s="22"/>
      <c r="HCN197" s="22"/>
      <c r="HCO197" s="22"/>
      <c r="HCP197" s="22"/>
      <c r="HCQ197" s="22"/>
      <c r="HCR197" s="22"/>
      <c r="HCS197" s="22"/>
      <c r="HCT197" s="22"/>
      <c r="HCU197" s="22"/>
      <c r="HCV197" s="22"/>
      <c r="HCW197" s="22"/>
      <c r="HCX197" s="22"/>
      <c r="HCY197" s="22"/>
      <c r="HCZ197" s="22"/>
      <c r="HDA197" s="22"/>
      <c r="HDB197" s="22"/>
      <c r="HDC197" s="22"/>
      <c r="HDD197" s="22"/>
      <c r="HDE197" s="22"/>
      <c r="HDF197" s="22"/>
      <c r="HDG197" s="22"/>
      <c r="HDH197" s="22"/>
      <c r="HDI197" s="22"/>
      <c r="HDJ197" s="22"/>
      <c r="HDK197" s="22"/>
      <c r="HDL197" s="22"/>
      <c r="HDM197" s="22"/>
      <c r="HDN197" s="22"/>
      <c r="HDO197" s="22"/>
      <c r="HDP197" s="22"/>
      <c r="HDQ197" s="22"/>
      <c r="HDR197" s="22"/>
      <c r="HDS197" s="22"/>
      <c r="HDT197" s="22"/>
      <c r="HDU197" s="22"/>
      <c r="HDV197" s="22"/>
      <c r="HDW197" s="22"/>
      <c r="HDX197" s="22"/>
      <c r="HDY197" s="22"/>
      <c r="HDZ197" s="22"/>
      <c r="HEA197" s="22"/>
      <c r="HEB197" s="22"/>
      <c r="HEC197" s="22"/>
      <c r="HED197" s="22"/>
      <c r="HEE197" s="22"/>
      <c r="HEF197" s="22"/>
      <c r="HEG197" s="22"/>
      <c r="HEH197" s="22"/>
      <c r="HEI197" s="22"/>
      <c r="HEJ197" s="22"/>
      <c r="HEK197" s="22"/>
      <c r="HEL197" s="22"/>
      <c r="HEM197" s="22"/>
      <c r="HEN197" s="22"/>
      <c r="HEO197" s="22"/>
      <c r="HEP197" s="22"/>
      <c r="HEQ197" s="22"/>
      <c r="HER197" s="22"/>
      <c r="HES197" s="22"/>
      <c r="HET197" s="22"/>
      <c r="HEU197" s="22"/>
      <c r="HEV197" s="22"/>
      <c r="HEW197" s="22"/>
      <c r="HEX197" s="22"/>
      <c r="HEY197" s="22"/>
      <c r="HEZ197" s="22"/>
      <c r="HFA197" s="22"/>
      <c r="HFB197" s="22"/>
      <c r="HFC197" s="22"/>
      <c r="HFD197" s="22"/>
      <c r="HFE197" s="22"/>
      <c r="HFF197" s="22"/>
      <c r="HFG197" s="22"/>
      <c r="HFH197" s="22"/>
      <c r="HFI197" s="22"/>
      <c r="HFJ197" s="22"/>
      <c r="HFK197" s="22"/>
      <c r="HFL197" s="22"/>
      <c r="HFM197" s="22"/>
      <c r="HFN197" s="22"/>
      <c r="HFO197" s="22"/>
      <c r="HFP197" s="22"/>
      <c r="HFQ197" s="22"/>
      <c r="HFR197" s="22"/>
      <c r="HFS197" s="22"/>
      <c r="HFT197" s="22"/>
      <c r="HFU197" s="22"/>
      <c r="HFV197" s="22"/>
      <c r="HFW197" s="22"/>
      <c r="HFX197" s="22"/>
      <c r="HFY197" s="22"/>
      <c r="HFZ197" s="22"/>
      <c r="HGA197" s="22"/>
      <c r="HGB197" s="22"/>
      <c r="HGC197" s="22"/>
      <c r="HGD197" s="22"/>
      <c r="HGE197" s="22"/>
      <c r="HGF197" s="22"/>
      <c r="HGG197" s="22"/>
      <c r="HGH197" s="22"/>
      <c r="HGI197" s="22"/>
      <c r="HGJ197" s="22"/>
      <c r="HGK197" s="22"/>
      <c r="HGL197" s="22"/>
      <c r="HGM197" s="22"/>
      <c r="HGN197" s="22"/>
      <c r="HGO197" s="22"/>
      <c r="HGP197" s="22"/>
      <c r="HGQ197" s="22"/>
      <c r="HGR197" s="22"/>
      <c r="HGS197" s="22"/>
      <c r="HGT197" s="22"/>
      <c r="HGU197" s="22"/>
      <c r="HGV197" s="22"/>
      <c r="HGW197" s="22"/>
      <c r="HGX197" s="22"/>
      <c r="HGY197" s="22"/>
      <c r="HGZ197" s="22"/>
      <c r="HHA197" s="22"/>
      <c r="HHB197" s="22"/>
      <c r="HHC197" s="22"/>
      <c r="HHD197" s="22"/>
      <c r="HHE197" s="22"/>
      <c r="HHF197" s="22"/>
      <c r="HHG197" s="22"/>
      <c r="HHH197" s="22"/>
      <c r="HHI197" s="22"/>
      <c r="HHJ197" s="22"/>
      <c r="HHK197" s="22"/>
      <c r="HHL197" s="22"/>
      <c r="HHM197" s="22"/>
      <c r="HHN197" s="22"/>
      <c r="HHO197" s="22"/>
      <c r="HHP197" s="22"/>
      <c r="HHQ197" s="22"/>
      <c r="HHR197" s="22"/>
      <c r="HHS197" s="22"/>
      <c r="HHT197" s="22"/>
      <c r="HHU197" s="22"/>
      <c r="HHV197" s="22"/>
      <c r="HHW197" s="22"/>
      <c r="HHX197" s="22"/>
      <c r="HHY197" s="22"/>
      <c r="HHZ197" s="22"/>
      <c r="HIA197" s="22"/>
      <c r="HIB197" s="22"/>
      <c r="HIC197" s="22"/>
      <c r="HID197" s="22"/>
      <c r="HIE197" s="22"/>
      <c r="HIF197" s="22"/>
      <c r="HIG197" s="22"/>
      <c r="HIH197" s="22"/>
      <c r="HII197" s="22"/>
      <c r="HIJ197" s="22"/>
      <c r="HIK197" s="22"/>
      <c r="HIL197" s="22"/>
      <c r="HIM197" s="22"/>
      <c r="HIN197" s="22"/>
      <c r="HIO197" s="22"/>
      <c r="HIP197" s="22"/>
      <c r="HIQ197" s="22"/>
      <c r="HIR197" s="22"/>
      <c r="HIS197" s="22"/>
      <c r="HIT197" s="22"/>
      <c r="HIU197" s="22"/>
      <c r="HIV197" s="22"/>
      <c r="HIW197" s="22"/>
      <c r="HIX197" s="22"/>
      <c r="HIY197" s="22"/>
      <c r="HIZ197" s="22"/>
      <c r="HJA197" s="22"/>
      <c r="HJB197" s="22"/>
      <c r="HJC197" s="22"/>
      <c r="HJD197" s="22"/>
      <c r="HJE197" s="22"/>
      <c r="HJF197" s="22"/>
      <c r="HJG197" s="22"/>
      <c r="HJH197" s="22"/>
      <c r="HJI197" s="22"/>
      <c r="HJJ197" s="22"/>
      <c r="HJK197" s="22"/>
      <c r="HJL197" s="22"/>
      <c r="HJM197" s="22"/>
      <c r="HJN197" s="22"/>
      <c r="HJO197" s="22"/>
      <c r="HJP197" s="22"/>
      <c r="HJQ197" s="22"/>
      <c r="HJR197" s="22"/>
      <c r="HJS197" s="22"/>
      <c r="HJT197" s="22"/>
      <c r="HJU197" s="22"/>
      <c r="HJV197" s="22"/>
      <c r="HJW197" s="22"/>
      <c r="HJX197" s="22"/>
      <c r="HJY197" s="22"/>
      <c r="HJZ197" s="22"/>
      <c r="HKA197" s="22"/>
      <c r="HKB197" s="22"/>
      <c r="HKC197" s="22"/>
      <c r="HKD197" s="22"/>
      <c r="HKE197" s="22"/>
      <c r="HKF197" s="22"/>
      <c r="HKG197" s="22"/>
      <c r="HKH197" s="22"/>
      <c r="HKI197" s="22"/>
      <c r="HKJ197" s="22"/>
      <c r="HKK197" s="22"/>
      <c r="HKL197" s="22"/>
      <c r="HKM197" s="22"/>
      <c r="HKN197" s="22"/>
      <c r="HKO197" s="22"/>
      <c r="HKP197" s="22"/>
      <c r="HKQ197" s="22"/>
      <c r="HKR197" s="22"/>
      <c r="HKS197" s="22"/>
      <c r="HKT197" s="22"/>
      <c r="HKU197" s="22"/>
      <c r="HKV197" s="22"/>
      <c r="HKW197" s="22"/>
      <c r="HKX197" s="22"/>
      <c r="HKY197" s="22"/>
      <c r="HKZ197" s="22"/>
      <c r="HLA197" s="22"/>
      <c r="HLB197" s="22"/>
      <c r="HLC197" s="22"/>
      <c r="HLD197" s="22"/>
      <c r="HLE197" s="22"/>
      <c r="HLF197" s="22"/>
      <c r="HLG197" s="22"/>
      <c r="HLH197" s="22"/>
      <c r="HLI197" s="22"/>
      <c r="HLJ197" s="22"/>
      <c r="HLK197" s="22"/>
      <c r="HLL197" s="22"/>
      <c r="HLM197" s="22"/>
      <c r="HLN197" s="22"/>
      <c r="HLO197" s="22"/>
      <c r="HLP197" s="22"/>
      <c r="HLQ197" s="22"/>
      <c r="HLR197" s="22"/>
      <c r="HLS197" s="22"/>
      <c r="HLT197" s="22"/>
      <c r="HLU197" s="22"/>
      <c r="HLV197" s="22"/>
      <c r="HLW197" s="22"/>
      <c r="HLX197" s="22"/>
      <c r="HLY197" s="22"/>
      <c r="HLZ197" s="22"/>
      <c r="HMA197" s="22"/>
      <c r="HMB197" s="22"/>
      <c r="HMC197" s="22"/>
      <c r="HMD197" s="22"/>
      <c r="HME197" s="22"/>
      <c r="HMF197" s="22"/>
      <c r="HMG197" s="22"/>
      <c r="HMH197" s="22"/>
      <c r="HMI197" s="22"/>
      <c r="HMJ197" s="22"/>
      <c r="HMK197" s="22"/>
      <c r="HML197" s="22"/>
      <c r="HMM197" s="22"/>
      <c r="HMN197" s="22"/>
      <c r="HMO197" s="22"/>
      <c r="HMP197" s="22"/>
      <c r="HMQ197" s="22"/>
      <c r="HMR197" s="22"/>
      <c r="HMS197" s="22"/>
      <c r="HMT197" s="22"/>
      <c r="HMU197" s="22"/>
      <c r="HMV197" s="22"/>
      <c r="HMW197" s="22"/>
      <c r="HMX197" s="22"/>
      <c r="HMY197" s="22"/>
      <c r="HMZ197" s="22"/>
      <c r="HNA197" s="22"/>
      <c r="HNB197" s="22"/>
      <c r="HNC197" s="22"/>
      <c r="HND197" s="22"/>
      <c r="HNE197" s="22"/>
      <c r="HNF197" s="22"/>
      <c r="HNG197" s="22"/>
      <c r="HNH197" s="22"/>
      <c r="HNI197" s="22"/>
      <c r="HNJ197" s="22"/>
      <c r="HNK197" s="22"/>
      <c r="HNL197" s="22"/>
      <c r="HNM197" s="22"/>
      <c r="HNN197" s="22"/>
      <c r="HNO197" s="22"/>
      <c r="HNP197" s="22"/>
      <c r="HNQ197" s="22"/>
      <c r="HNR197" s="22"/>
      <c r="HNS197" s="22"/>
      <c r="HNT197" s="22"/>
      <c r="HNU197" s="22"/>
      <c r="HNV197" s="22"/>
      <c r="HNW197" s="22"/>
      <c r="HNX197" s="22"/>
      <c r="HNY197" s="22"/>
      <c r="HNZ197" s="22"/>
      <c r="HOA197" s="22"/>
      <c r="HOB197" s="22"/>
      <c r="HOC197" s="22"/>
      <c r="HOD197" s="22"/>
      <c r="HOE197" s="22"/>
      <c r="HOF197" s="22"/>
      <c r="HOG197" s="22"/>
      <c r="HOH197" s="22"/>
      <c r="HOI197" s="22"/>
      <c r="HOJ197" s="22"/>
      <c r="HOK197" s="22"/>
      <c r="HOL197" s="22"/>
      <c r="HOM197" s="22"/>
      <c r="HON197" s="22"/>
      <c r="HOO197" s="22"/>
      <c r="HOP197" s="22"/>
      <c r="HOQ197" s="22"/>
      <c r="HOR197" s="22"/>
      <c r="HOS197" s="22"/>
      <c r="HOT197" s="22"/>
      <c r="HOU197" s="22"/>
      <c r="HOV197" s="22"/>
      <c r="HOW197" s="22"/>
      <c r="HOX197" s="22"/>
      <c r="HOY197" s="22"/>
      <c r="HOZ197" s="22"/>
      <c r="HPA197" s="22"/>
      <c r="HPB197" s="22"/>
      <c r="HPC197" s="22"/>
      <c r="HPD197" s="22"/>
      <c r="HPE197" s="22"/>
      <c r="HPF197" s="22"/>
      <c r="HPG197" s="22"/>
      <c r="HPH197" s="22"/>
      <c r="HPI197" s="22"/>
      <c r="HPJ197" s="22"/>
      <c r="HPK197" s="22"/>
      <c r="HPL197" s="22"/>
      <c r="HPM197" s="22"/>
      <c r="HPN197" s="22"/>
      <c r="HPO197" s="22"/>
      <c r="HPP197" s="22"/>
      <c r="HPQ197" s="22"/>
      <c r="HPR197" s="22"/>
      <c r="HPS197" s="22"/>
      <c r="HPT197" s="22"/>
      <c r="HPU197" s="22"/>
      <c r="HPV197" s="22"/>
      <c r="HPW197" s="22"/>
      <c r="HPX197" s="22"/>
      <c r="HPY197" s="22"/>
      <c r="HPZ197" s="22"/>
      <c r="HQA197" s="22"/>
      <c r="HQB197" s="22"/>
      <c r="HQC197" s="22"/>
      <c r="HQD197" s="22"/>
      <c r="HQE197" s="22"/>
      <c r="HQF197" s="22"/>
      <c r="HQG197" s="22"/>
      <c r="HQH197" s="22"/>
      <c r="HQI197" s="22"/>
      <c r="HQJ197" s="22"/>
      <c r="HQK197" s="22"/>
      <c r="HQL197" s="22"/>
      <c r="HQM197" s="22"/>
      <c r="HQN197" s="22"/>
      <c r="HQO197" s="22"/>
      <c r="HQP197" s="22"/>
      <c r="HQQ197" s="22"/>
      <c r="HQR197" s="22"/>
      <c r="HQS197" s="22"/>
      <c r="HQT197" s="22"/>
      <c r="HQU197" s="22"/>
      <c r="HQV197" s="22"/>
      <c r="HQW197" s="22"/>
      <c r="HQX197" s="22"/>
      <c r="HQY197" s="22"/>
      <c r="HQZ197" s="22"/>
      <c r="HRA197" s="22"/>
      <c r="HRB197" s="22"/>
      <c r="HRC197" s="22"/>
      <c r="HRD197" s="22"/>
      <c r="HRE197" s="22"/>
      <c r="HRF197" s="22"/>
      <c r="HRG197" s="22"/>
      <c r="HRH197" s="22"/>
      <c r="HRI197" s="22"/>
      <c r="HRJ197" s="22"/>
      <c r="HRK197" s="22"/>
      <c r="HRL197" s="22"/>
      <c r="HRM197" s="22"/>
      <c r="HRN197" s="22"/>
      <c r="HRO197" s="22"/>
      <c r="HRP197" s="22"/>
      <c r="HRQ197" s="22"/>
      <c r="HRR197" s="22"/>
      <c r="HRS197" s="22"/>
      <c r="HRT197" s="22"/>
      <c r="HRU197" s="22"/>
      <c r="HRV197" s="22"/>
      <c r="HRW197" s="22"/>
      <c r="HRX197" s="22"/>
      <c r="HRY197" s="22"/>
      <c r="HRZ197" s="22"/>
      <c r="HSA197" s="22"/>
      <c r="HSB197" s="22"/>
      <c r="HSC197" s="22"/>
      <c r="HSD197" s="22"/>
      <c r="HSE197" s="22"/>
      <c r="HSF197" s="22"/>
      <c r="HSG197" s="22"/>
      <c r="HSH197" s="22"/>
      <c r="HSI197" s="22"/>
      <c r="HSJ197" s="22"/>
      <c r="HSK197" s="22"/>
      <c r="HSL197" s="22"/>
      <c r="HSM197" s="22"/>
      <c r="HSN197" s="22"/>
      <c r="HSO197" s="22"/>
      <c r="HSP197" s="22"/>
      <c r="HSQ197" s="22"/>
      <c r="HSR197" s="22"/>
      <c r="HSS197" s="22"/>
      <c r="HST197" s="22"/>
      <c r="HSU197" s="22"/>
      <c r="HSV197" s="22"/>
      <c r="HSW197" s="22"/>
      <c r="HSX197" s="22"/>
      <c r="HSY197" s="22"/>
      <c r="HSZ197" s="22"/>
      <c r="HTA197" s="22"/>
      <c r="HTB197" s="22"/>
      <c r="HTC197" s="22"/>
      <c r="HTD197" s="22"/>
      <c r="HTE197" s="22"/>
      <c r="HTF197" s="22"/>
      <c r="HTG197" s="22"/>
      <c r="HTH197" s="22"/>
      <c r="HTI197" s="22"/>
      <c r="HTJ197" s="22"/>
      <c r="HTK197" s="22"/>
      <c r="HTL197" s="22"/>
      <c r="HTM197" s="22"/>
      <c r="HTN197" s="22"/>
      <c r="HTO197" s="22"/>
      <c r="HTP197" s="22"/>
      <c r="HTQ197" s="22"/>
      <c r="HTR197" s="22"/>
      <c r="HTS197" s="22"/>
      <c r="HTT197" s="22"/>
      <c r="HTU197" s="22"/>
      <c r="HTV197" s="22"/>
      <c r="HTW197" s="22"/>
      <c r="HTX197" s="22"/>
      <c r="HTY197" s="22"/>
      <c r="HTZ197" s="22"/>
      <c r="HUA197" s="22"/>
      <c r="HUB197" s="22"/>
      <c r="HUC197" s="22"/>
      <c r="HUD197" s="22"/>
      <c r="HUE197" s="22"/>
      <c r="HUF197" s="22"/>
      <c r="HUG197" s="22"/>
      <c r="HUH197" s="22"/>
      <c r="HUI197" s="22"/>
      <c r="HUJ197" s="22"/>
      <c r="HUK197" s="22"/>
      <c r="HUL197" s="22"/>
      <c r="HUM197" s="22"/>
      <c r="HUN197" s="22"/>
      <c r="HUO197" s="22"/>
      <c r="HUP197" s="22"/>
      <c r="HUQ197" s="22"/>
      <c r="HUR197" s="22"/>
      <c r="HUS197" s="22"/>
      <c r="HUT197" s="22"/>
      <c r="HUU197" s="22"/>
      <c r="HUV197" s="22"/>
      <c r="HUW197" s="22"/>
      <c r="HUX197" s="22"/>
      <c r="HUY197" s="22"/>
      <c r="HUZ197" s="22"/>
      <c r="HVA197" s="22"/>
      <c r="HVB197" s="22"/>
      <c r="HVC197" s="22"/>
      <c r="HVD197" s="22"/>
      <c r="HVE197" s="22"/>
      <c r="HVF197" s="22"/>
      <c r="HVG197" s="22"/>
      <c r="HVH197" s="22"/>
      <c r="HVI197" s="22"/>
      <c r="HVJ197" s="22"/>
      <c r="HVK197" s="22"/>
      <c r="HVL197" s="22"/>
      <c r="HVM197" s="22"/>
      <c r="HVN197" s="22"/>
      <c r="HVO197" s="22"/>
      <c r="HVP197" s="22"/>
      <c r="HVQ197" s="22"/>
      <c r="HVR197" s="22"/>
      <c r="HVS197" s="22"/>
      <c r="HVT197" s="22"/>
      <c r="HVU197" s="22"/>
      <c r="HVV197" s="22"/>
      <c r="HVW197" s="22"/>
      <c r="HVX197" s="22"/>
      <c r="HVY197" s="22"/>
      <c r="HVZ197" s="22"/>
      <c r="HWA197" s="22"/>
      <c r="HWB197" s="22"/>
      <c r="HWC197" s="22"/>
      <c r="HWD197" s="22"/>
      <c r="HWE197" s="22"/>
      <c r="HWF197" s="22"/>
      <c r="HWG197" s="22"/>
      <c r="HWH197" s="22"/>
      <c r="HWI197" s="22"/>
      <c r="HWJ197" s="22"/>
      <c r="HWK197" s="22"/>
      <c r="HWL197" s="22"/>
      <c r="HWM197" s="22"/>
      <c r="HWN197" s="22"/>
      <c r="HWO197" s="22"/>
      <c r="HWP197" s="22"/>
      <c r="HWQ197" s="22"/>
      <c r="HWR197" s="22"/>
      <c r="HWS197" s="22"/>
      <c r="HWT197" s="22"/>
      <c r="HWU197" s="22"/>
      <c r="HWV197" s="22"/>
      <c r="HWW197" s="22"/>
      <c r="HWX197" s="22"/>
      <c r="HWY197" s="22"/>
      <c r="HWZ197" s="22"/>
      <c r="HXA197" s="22"/>
      <c r="HXB197" s="22"/>
      <c r="HXC197" s="22"/>
      <c r="HXD197" s="22"/>
      <c r="HXE197" s="22"/>
      <c r="HXF197" s="22"/>
      <c r="HXG197" s="22"/>
      <c r="HXH197" s="22"/>
      <c r="HXI197" s="22"/>
      <c r="HXJ197" s="22"/>
      <c r="HXK197" s="22"/>
      <c r="HXL197" s="22"/>
      <c r="HXM197" s="22"/>
      <c r="HXN197" s="22"/>
      <c r="HXO197" s="22"/>
      <c r="HXP197" s="22"/>
      <c r="HXQ197" s="22"/>
      <c r="HXR197" s="22"/>
      <c r="HXS197" s="22"/>
      <c r="HXT197" s="22"/>
      <c r="HXU197" s="22"/>
      <c r="HXV197" s="22"/>
      <c r="HXW197" s="22"/>
      <c r="HXX197" s="22"/>
      <c r="HXY197" s="22"/>
      <c r="HXZ197" s="22"/>
      <c r="HYA197" s="22"/>
      <c r="HYB197" s="22"/>
      <c r="HYC197" s="22"/>
      <c r="HYD197" s="22"/>
      <c r="HYE197" s="22"/>
      <c r="HYF197" s="22"/>
      <c r="HYG197" s="22"/>
      <c r="HYH197" s="22"/>
      <c r="HYI197" s="22"/>
      <c r="HYJ197" s="22"/>
      <c r="HYK197" s="22"/>
      <c r="HYL197" s="22"/>
      <c r="HYM197" s="22"/>
      <c r="HYN197" s="22"/>
      <c r="HYO197" s="22"/>
      <c r="HYP197" s="22"/>
      <c r="HYQ197" s="22"/>
      <c r="HYR197" s="22"/>
      <c r="HYS197" s="22"/>
      <c r="HYT197" s="22"/>
      <c r="HYU197" s="22"/>
      <c r="HYV197" s="22"/>
      <c r="HYW197" s="22"/>
      <c r="HYX197" s="22"/>
      <c r="HYY197" s="22"/>
      <c r="HYZ197" s="22"/>
      <c r="HZA197" s="22"/>
      <c r="HZB197" s="22"/>
      <c r="HZC197" s="22"/>
      <c r="HZD197" s="22"/>
      <c r="HZE197" s="22"/>
      <c r="HZF197" s="22"/>
      <c r="HZG197" s="22"/>
      <c r="HZH197" s="22"/>
      <c r="HZI197" s="22"/>
      <c r="HZJ197" s="22"/>
      <c r="HZK197" s="22"/>
      <c r="HZL197" s="22"/>
      <c r="HZM197" s="22"/>
      <c r="HZN197" s="22"/>
      <c r="HZO197" s="22"/>
      <c r="HZP197" s="22"/>
      <c r="HZQ197" s="22"/>
      <c r="HZR197" s="22"/>
      <c r="HZS197" s="22"/>
      <c r="HZT197" s="22"/>
      <c r="HZU197" s="22"/>
      <c r="HZV197" s="22"/>
      <c r="HZW197" s="22"/>
      <c r="HZX197" s="22"/>
      <c r="HZY197" s="22"/>
      <c r="HZZ197" s="22"/>
      <c r="IAA197" s="22"/>
      <c r="IAB197" s="22"/>
      <c r="IAC197" s="22"/>
      <c r="IAD197" s="22"/>
      <c r="IAE197" s="22"/>
      <c r="IAF197" s="22"/>
      <c r="IAG197" s="22"/>
      <c r="IAH197" s="22"/>
      <c r="IAI197" s="22"/>
      <c r="IAJ197" s="22"/>
      <c r="IAK197" s="22"/>
      <c r="IAL197" s="22"/>
      <c r="IAM197" s="22"/>
      <c r="IAN197" s="22"/>
      <c r="IAO197" s="22"/>
      <c r="IAP197" s="22"/>
      <c r="IAQ197" s="22"/>
      <c r="IAR197" s="22"/>
      <c r="IAS197" s="22"/>
      <c r="IAT197" s="22"/>
      <c r="IAU197" s="22"/>
      <c r="IAV197" s="22"/>
      <c r="IAW197" s="22"/>
      <c r="IAX197" s="22"/>
      <c r="IAY197" s="22"/>
      <c r="IAZ197" s="22"/>
      <c r="IBA197" s="22"/>
      <c r="IBB197" s="22"/>
      <c r="IBC197" s="22"/>
      <c r="IBD197" s="22"/>
      <c r="IBE197" s="22"/>
      <c r="IBF197" s="22"/>
      <c r="IBG197" s="22"/>
      <c r="IBH197" s="22"/>
      <c r="IBI197" s="22"/>
      <c r="IBJ197" s="22"/>
      <c r="IBK197" s="22"/>
      <c r="IBL197" s="22"/>
      <c r="IBM197" s="22"/>
      <c r="IBN197" s="22"/>
      <c r="IBO197" s="22"/>
      <c r="IBP197" s="22"/>
      <c r="IBQ197" s="22"/>
      <c r="IBR197" s="22"/>
      <c r="IBS197" s="22"/>
      <c r="IBT197" s="22"/>
      <c r="IBU197" s="22"/>
      <c r="IBV197" s="22"/>
      <c r="IBW197" s="22"/>
      <c r="IBX197" s="22"/>
      <c r="IBY197" s="22"/>
      <c r="IBZ197" s="22"/>
      <c r="ICA197" s="22"/>
      <c r="ICB197" s="22"/>
      <c r="ICC197" s="22"/>
      <c r="ICD197" s="22"/>
      <c r="ICE197" s="22"/>
      <c r="ICF197" s="22"/>
      <c r="ICG197" s="22"/>
      <c r="ICH197" s="22"/>
      <c r="ICI197" s="22"/>
      <c r="ICJ197" s="22"/>
      <c r="ICK197" s="22"/>
      <c r="ICL197" s="22"/>
      <c r="ICM197" s="22"/>
      <c r="ICN197" s="22"/>
      <c r="ICO197" s="22"/>
      <c r="ICP197" s="22"/>
      <c r="ICQ197" s="22"/>
      <c r="ICR197" s="22"/>
      <c r="ICS197" s="22"/>
      <c r="ICT197" s="22"/>
      <c r="ICU197" s="22"/>
      <c r="ICV197" s="22"/>
      <c r="ICW197" s="22"/>
      <c r="ICX197" s="22"/>
      <c r="ICY197" s="22"/>
      <c r="ICZ197" s="22"/>
      <c r="IDA197" s="22"/>
      <c r="IDB197" s="22"/>
      <c r="IDC197" s="22"/>
      <c r="IDD197" s="22"/>
      <c r="IDE197" s="22"/>
      <c r="IDF197" s="22"/>
      <c r="IDG197" s="22"/>
      <c r="IDH197" s="22"/>
      <c r="IDI197" s="22"/>
      <c r="IDJ197" s="22"/>
      <c r="IDK197" s="22"/>
      <c r="IDL197" s="22"/>
      <c r="IDM197" s="22"/>
      <c r="IDN197" s="22"/>
      <c r="IDO197" s="22"/>
      <c r="IDP197" s="22"/>
      <c r="IDQ197" s="22"/>
      <c r="IDR197" s="22"/>
      <c r="IDS197" s="22"/>
      <c r="IDT197" s="22"/>
      <c r="IDU197" s="22"/>
      <c r="IDV197" s="22"/>
      <c r="IDW197" s="22"/>
      <c r="IDX197" s="22"/>
      <c r="IDY197" s="22"/>
      <c r="IDZ197" s="22"/>
      <c r="IEA197" s="22"/>
      <c r="IEB197" s="22"/>
      <c r="IEC197" s="22"/>
      <c r="IED197" s="22"/>
      <c r="IEE197" s="22"/>
      <c r="IEF197" s="22"/>
      <c r="IEG197" s="22"/>
      <c r="IEH197" s="22"/>
      <c r="IEI197" s="22"/>
      <c r="IEJ197" s="22"/>
      <c r="IEK197" s="22"/>
      <c r="IEL197" s="22"/>
      <c r="IEM197" s="22"/>
      <c r="IEN197" s="22"/>
      <c r="IEO197" s="22"/>
      <c r="IEP197" s="22"/>
      <c r="IEQ197" s="22"/>
      <c r="IER197" s="22"/>
      <c r="IES197" s="22"/>
      <c r="IET197" s="22"/>
      <c r="IEU197" s="22"/>
      <c r="IEV197" s="22"/>
      <c r="IEW197" s="22"/>
      <c r="IEX197" s="22"/>
      <c r="IEY197" s="22"/>
      <c r="IEZ197" s="22"/>
      <c r="IFA197" s="22"/>
      <c r="IFB197" s="22"/>
      <c r="IFC197" s="22"/>
      <c r="IFD197" s="22"/>
      <c r="IFE197" s="22"/>
      <c r="IFF197" s="22"/>
      <c r="IFG197" s="22"/>
      <c r="IFH197" s="22"/>
      <c r="IFI197" s="22"/>
      <c r="IFJ197" s="22"/>
      <c r="IFK197" s="22"/>
      <c r="IFL197" s="22"/>
      <c r="IFM197" s="22"/>
      <c r="IFN197" s="22"/>
      <c r="IFO197" s="22"/>
      <c r="IFP197" s="22"/>
      <c r="IFQ197" s="22"/>
      <c r="IFR197" s="22"/>
      <c r="IFS197" s="22"/>
      <c r="IFT197" s="22"/>
      <c r="IFU197" s="22"/>
      <c r="IFV197" s="22"/>
      <c r="IFW197" s="22"/>
      <c r="IFX197" s="22"/>
      <c r="IFY197" s="22"/>
      <c r="IFZ197" s="22"/>
      <c r="IGA197" s="22"/>
      <c r="IGB197" s="22"/>
      <c r="IGC197" s="22"/>
      <c r="IGD197" s="22"/>
      <c r="IGE197" s="22"/>
      <c r="IGF197" s="22"/>
      <c r="IGG197" s="22"/>
      <c r="IGH197" s="22"/>
      <c r="IGI197" s="22"/>
      <c r="IGJ197" s="22"/>
      <c r="IGK197" s="22"/>
      <c r="IGL197" s="22"/>
      <c r="IGM197" s="22"/>
      <c r="IGN197" s="22"/>
      <c r="IGO197" s="22"/>
      <c r="IGP197" s="22"/>
      <c r="IGQ197" s="22"/>
      <c r="IGR197" s="22"/>
      <c r="IGS197" s="22"/>
      <c r="IGT197" s="22"/>
      <c r="IGU197" s="22"/>
      <c r="IGV197" s="22"/>
      <c r="IGW197" s="22"/>
      <c r="IGX197" s="22"/>
      <c r="IGY197" s="22"/>
      <c r="IGZ197" s="22"/>
      <c r="IHA197" s="22"/>
      <c r="IHB197" s="22"/>
      <c r="IHC197" s="22"/>
      <c r="IHD197" s="22"/>
      <c r="IHE197" s="22"/>
      <c r="IHF197" s="22"/>
      <c r="IHG197" s="22"/>
      <c r="IHH197" s="22"/>
      <c r="IHI197" s="22"/>
      <c r="IHJ197" s="22"/>
      <c r="IHK197" s="22"/>
      <c r="IHL197" s="22"/>
      <c r="IHM197" s="22"/>
      <c r="IHN197" s="22"/>
      <c r="IHO197" s="22"/>
      <c r="IHP197" s="22"/>
      <c r="IHQ197" s="22"/>
      <c r="IHR197" s="22"/>
      <c r="IHS197" s="22"/>
      <c r="IHT197" s="22"/>
      <c r="IHU197" s="22"/>
      <c r="IHV197" s="22"/>
      <c r="IHW197" s="22"/>
      <c r="IHX197" s="22"/>
      <c r="IHY197" s="22"/>
      <c r="IHZ197" s="22"/>
      <c r="IIA197" s="22"/>
      <c r="IIB197" s="22"/>
      <c r="IIC197" s="22"/>
      <c r="IID197" s="22"/>
      <c r="IIE197" s="22"/>
      <c r="IIF197" s="22"/>
      <c r="IIG197" s="22"/>
      <c r="IIH197" s="22"/>
      <c r="III197" s="22"/>
      <c r="IIJ197" s="22"/>
      <c r="IIK197" s="22"/>
      <c r="IIL197" s="22"/>
      <c r="IIM197" s="22"/>
      <c r="IIN197" s="22"/>
      <c r="IIO197" s="22"/>
      <c r="IIP197" s="22"/>
      <c r="IIQ197" s="22"/>
      <c r="IIR197" s="22"/>
      <c r="IIS197" s="22"/>
      <c r="IIT197" s="22"/>
      <c r="IIU197" s="22"/>
      <c r="IIV197" s="22"/>
      <c r="IIW197" s="22"/>
      <c r="IIX197" s="22"/>
      <c r="IIY197" s="22"/>
      <c r="IIZ197" s="22"/>
      <c r="IJA197" s="22"/>
      <c r="IJB197" s="22"/>
      <c r="IJC197" s="22"/>
      <c r="IJD197" s="22"/>
      <c r="IJE197" s="22"/>
      <c r="IJF197" s="22"/>
      <c r="IJG197" s="22"/>
      <c r="IJH197" s="22"/>
      <c r="IJI197" s="22"/>
      <c r="IJJ197" s="22"/>
      <c r="IJK197" s="22"/>
      <c r="IJL197" s="22"/>
      <c r="IJM197" s="22"/>
      <c r="IJN197" s="22"/>
      <c r="IJO197" s="22"/>
      <c r="IJP197" s="22"/>
      <c r="IJQ197" s="22"/>
      <c r="IJR197" s="22"/>
      <c r="IJS197" s="22"/>
      <c r="IJT197" s="22"/>
      <c r="IJU197" s="22"/>
      <c r="IJV197" s="22"/>
      <c r="IJW197" s="22"/>
      <c r="IJX197" s="22"/>
      <c r="IJY197" s="22"/>
      <c r="IJZ197" s="22"/>
      <c r="IKA197" s="22"/>
      <c r="IKB197" s="22"/>
      <c r="IKC197" s="22"/>
      <c r="IKD197" s="22"/>
      <c r="IKE197" s="22"/>
      <c r="IKF197" s="22"/>
      <c r="IKG197" s="22"/>
      <c r="IKH197" s="22"/>
      <c r="IKI197" s="22"/>
      <c r="IKJ197" s="22"/>
      <c r="IKK197" s="22"/>
      <c r="IKL197" s="22"/>
      <c r="IKM197" s="22"/>
      <c r="IKN197" s="22"/>
      <c r="IKO197" s="22"/>
      <c r="IKP197" s="22"/>
      <c r="IKQ197" s="22"/>
      <c r="IKR197" s="22"/>
      <c r="IKS197" s="22"/>
      <c r="IKT197" s="22"/>
      <c r="IKU197" s="22"/>
      <c r="IKV197" s="22"/>
      <c r="IKW197" s="22"/>
      <c r="IKX197" s="22"/>
      <c r="IKY197" s="22"/>
      <c r="IKZ197" s="22"/>
      <c r="ILA197" s="22"/>
      <c r="ILB197" s="22"/>
      <c r="ILC197" s="22"/>
      <c r="ILD197" s="22"/>
      <c r="ILE197" s="22"/>
      <c r="ILF197" s="22"/>
      <c r="ILG197" s="22"/>
      <c r="ILH197" s="22"/>
      <c r="ILI197" s="22"/>
      <c r="ILJ197" s="22"/>
      <c r="ILK197" s="22"/>
      <c r="ILL197" s="22"/>
      <c r="ILM197" s="22"/>
      <c r="ILN197" s="22"/>
      <c r="ILO197" s="22"/>
      <c r="ILP197" s="22"/>
      <c r="ILQ197" s="22"/>
      <c r="ILR197" s="22"/>
      <c r="ILS197" s="22"/>
      <c r="ILT197" s="22"/>
      <c r="ILU197" s="22"/>
      <c r="ILV197" s="22"/>
      <c r="ILW197" s="22"/>
      <c r="ILX197" s="22"/>
      <c r="ILY197" s="22"/>
      <c r="ILZ197" s="22"/>
      <c r="IMA197" s="22"/>
      <c r="IMB197" s="22"/>
      <c r="IMC197" s="22"/>
      <c r="IMD197" s="22"/>
      <c r="IME197" s="22"/>
      <c r="IMF197" s="22"/>
      <c r="IMG197" s="22"/>
      <c r="IMH197" s="22"/>
      <c r="IMI197" s="22"/>
      <c r="IMJ197" s="22"/>
      <c r="IMK197" s="22"/>
      <c r="IML197" s="22"/>
      <c r="IMM197" s="22"/>
      <c r="IMN197" s="22"/>
      <c r="IMO197" s="22"/>
      <c r="IMP197" s="22"/>
      <c r="IMQ197" s="22"/>
      <c r="IMR197" s="22"/>
      <c r="IMS197" s="22"/>
      <c r="IMT197" s="22"/>
      <c r="IMU197" s="22"/>
      <c r="IMV197" s="22"/>
      <c r="IMW197" s="22"/>
      <c r="IMX197" s="22"/>
      <c r="IMY197" s="22"/>
      <c r="IMZ197" s="22"/>
      <c r="INA197" s="22"/>
      <c r="INB197" s="22"/>
      <c r="INC197" s="22"/>
      <c r="IND197" s="22"/>
      <c r="INE197" s="22"/>
      <c r="INF197" s="22"/>
      <c r="ING197" s="22"/>
      <c r="INH197" s="22"/>
      <c r="INI197" s="22"/>
      <c r="INJ197" s="22"/>
      <c r="INK197" s="22"/>
      <c r="INL197" s="22"/>
      <c r="INM197" s="22"/>
      <c r="INN197" s="22"/>
      <c r="INO197" s="22"/>
      <c r="INP197" s="22"/>
      <c r="INQ197" s="22"/>
      <c r="INR197" s="22"/>
      <c r="INS197" s="22"/>
      <c r="INT197" s="22"/>
      <c r="INU197" s="22"/>
      <c r="INV197" s="22"/>
      <c r="INW197" s="22"/>
      <c r="INX197" s="22"/>
      <c r="INY197" s="22"/>
      <c r="INZ197" s="22"/>
      <c r="IOA197" s="22"/>
      <c r="IOB197" s="22"/>
      <c r="IOC197" s="22"/>
      <c r="IOD197" s="22"/>
      <c r="IOE197" s="22"/>
      <c r="IOF197" s="22"/>
      <c r="IOG197" s="22"/>
      <c r="IOH197" s="22"/>
      <c r="IOI197" s="22"/>
      <c r="IOJ197" s="22"/>
      <c r="IOK197" s="22"/>
      <c r="IOL197" s="22"/>
      <c r="IOM197" s="22"/>
      <c r="ION197" s="22"/>
      <c r="IOO197" s="22"/>
      <c r="IOP197" s="22"/>
      <c r="IOQ197" s="22"/>
      <c r="IOR197" s="22"/>
      <c r="IOS197" s="22"/>
      <c r="IOT197" s="22"/>
      <c r="IOU197" s="22"/>
      <c r="IOV197" s="22"/>
      <c r="IOW197" s="22"/>
      <c r="IOX197" s="22"/>
      <c r="IOY197" s="22"/>
      <c r="IOZ197" s="22"/>
      <c r="IPA197" s="22"/>
      <c r="IPB197" s="22"/>
      <c r="IPC197" s="22"/>
      <c r="IPD197" s="22"/>
      <c r="IPE197" s="22"/>
      <c r="IPF197" s="22"/>
      <c r="IPG197" s="22"/>
      <c r="IPH197" s="22"/>
      <c r="IPI197" s="22"/>
      <c r="IPJ197" s="22"/>
      <c r="IPK197" s="22"/>
      <c r="IPL197" s="22"/>
      <c r="IPM197" s="22"/>
      <c r="IPN197" s="22"/>
      <c r="IPO197" s="22"/>
      <c r="IPP197" s="22"/>
      <c r="IPQ197" s="22"/>
      <c r="IPR197" s="22"/>
      <c r="IPS197" s="22"/>
      <c r="IPT197" s="22"/>
      <c r="IPU197" s="22"/>
      <c r="IPV197" s="22"/>
      <c r="IPW197" s="22"/>
      <c r="IPX197" s="22"/>
      <c r="IPY197" s="22"/>
      <c r="IPZ197" s="22"/>
      <c r="IQA197" s="22"/>
      <c r="IQB197" s="22"/>
      <c r="IQC197" s="22"/>
      <c r="IQD197" s="22"/>
      <c r="IQE197" s="22"/>
      <c r="IQF197" s="22"/>
      <c r="IQG197" s="22"/>
      <c r="IQH197" s="22"/>
      <c r="IQI197" s="22"/>
      <c r="IQJ197" s="22"/>
      <c r="IQK197" s="22"/>
      <c r="IQL197" s="22"/>
      <c r="IQM197" s="22"/>
      <c r="IQN197" s="22"/>
      <c r="IQO197" s="22"/>
      <c r="IQP197" s="22"/>
      <c r="IQQ197" s="22"/>
      <c r="IQR197" s="22"/>
      <c r="IQS197" s="22"/>
      <c r="IQT197" s="22"/>
      <c r="IQU197" s="22"/>
      <c r="IQV197" s="22"/>
      <c r="IQW197" s="22"/>
      <c r="IQX197" s="22"/>
      <c r="IQY197" s="22"/>
      <c r="IQZ197" s="22"/>
      <c r="IRA197" s="22"/>
      <c r="IRB197" s="22"/>
      <c r="IRC197" s="22"/>
      <c r="IRD197" s="22"/>
      <c r="IRE197" s="22"/>
      <c r="IRF197" s="22"/>
      <c r="IRG197" s="22"/>
      <c r="IRH197" s="22"/>
      <c r="IRI197" s="22"/>
      <c r="IRJ197" s="22"/>
      <c r="IRK197" s="22"/>
      <c r="IRL197" s="22"/>
      <c r="IRM197" s="22"/>
      <c r="IRN197" s="22"/>
      <c r="IRO197" s="22"/>
      <c r="IRP197" s="22"/>
      <c r="IRQ197" s="22"/>
      <c r="IRR197" s="22"/>
      <c r="IRS197" s="22"/>
      <c r="IRT197" s="22"/>
      <c r="IRU197" s="22"/>
      <c r="IRV197" s="22"/>
      <c r="IRW197" s="22"/>
      <c r="IRX197" s="22"/>
      <c r="IRY197" s="22"/>
      <c r="IRZ197" s="22"/>
      <c r="ISA197" s="22"/>
      <c r="ISB197" s="22"/>
      <c r="ISC197" s="22"/>
      <c r="ISD197" s="22"/>
      <c r="ISE197" s="22"/>
      <c r="ISF197" s="22"/>
      <c r="ISG197" s="22"/>
      <c r="ISH197" s="22"/>
      <c r="ISI197" s="22"/>
      <c r="ISJ197" s="22"/>
      <c r="ISK197" s="22"/>
      <c r="ISL197" s="22"/>
      <c r="ISM197" s="22"/>
      <c r="ISN197" s="22"/>
      <c r="ISO197" s="22"/>
      <c r="ISP197" s="22"/>
      <c r="ISQ197" s="22"/>
      <c r="ISR197" s="22"/>
      <c r="ISS197" s="22"/>
      <c r="IST197" s="22"/>
      <c r="ISU197" s="22"/>
      <c r="ISV197" s="22"/>
      <c r="ISW197" s="22"/>
      <c r="ISX197" s="22"/>
      <c r="ISY197" s="22"/>
      <c r="ISZ197" s="22"/>
      <c r="ITA197" s="22"/>
      <c r="ITB197" s="22"/>
      <c r="ITC197" s="22"/>
      <c r="ITD197" s="22"/>
      <c r="ITE197" s="22"/>
      <c r="ITF197" s="22"/>
      <c r="ITG197" s="22"/>
      <c r="ITH197" s="22"/>
      <c r="ITI197" s="22"/>
      <c r="ITJ197" s="22"/>
      <c r="ITK197" s="22"/>
      <c r="ITL197" s="22"/>
      <c r="ITM197" s="22"/>
      <c r="ITN197" s="22"/>
      <c r="ITO197" s="22"/>
      <c r="ITP197" s="22"/>
      <c r="ITQ197" s="22"/>
      <c r="ITR197" s="22"/>
      <c r="ITS197" s="22"/>
      <c r="ITT197" s="22"/>
      <c r="ITU197" s="22"/>
      <c r="ITV197" s="22"/>
      <c r="ITW197" s="22"/>
      <c r="ITX197" s="22"/>
      <c r="ITY197" s="22"/>
      <c r="ITZ197" s="22"/>
      <c r="IUA197" s="22"/>
      <c r="IUB197" s="22"/>
      <c r="IUC197" s="22"/>
      <c r="IUD197" s="22"/>
      <c r="IUE197" s="22"/>
      <c r="IUF197" s="22"/>
      <c r="IUG197" s="22"/>
      <c r="IUH197" s="22"/>
      <c r="IUI197" s="22"/>
      <c r="IUJ197" s="22"/>
      <c r="IUK197" s="22"/>
      <c r="IUL197" s="22"/>
      <c r="IUM197" s="22"/>
      <c r="IUN197" s="22"/>
      <c r="IUO197" s="22"/>
      <c r="IUP197" s="22"/>
      <c r="IUQ197" s="22"/>
      <c r="IUR197" s="22"/>
      <c r="IUS197" s="22"/>
      <c r="IUT197" s="22"/>
      <c r="IUU197" s="22"/>
      <c r="IUV197" s="22"/>
      <c r="IUW197" s="22"/>
      <c r="IUX197" s="22"/>
      <c r="IUY197" s="22"/>
      <c r="IUZ197" s="22"/>
      <c r="IVA197" s="22"/>
      <c r="IVB197" s="22"/>
      <c r="IVC197" s="22"/>
      <c r="IVD197" s="22"/>
      <c r="IVE197" s="22"/>
      <c r="IVF197" s="22"/>
      <c r="IVG197" s="22"/>
      <c r="IVH197" s="22"/>
      <c r="IVI197" s="22"/>
      <c r="IVJ197" s="22"/>
      <c r="IVK197" s="22"/>
      <c r="IVL197" s="22"/>
      <c r="IVM197" s="22"/>
      <c r="IVN197" s="22"/>
      <c r="IVO197" s="22"/>
      <c r="IVP197" s="22"/>
      <c r="IVQ197" s="22"/>
      <c r="IVR197" s="22"/>
      <c r="IVS197" s="22"/>
      <c r="IVT197" s="22"/>
      <c r="IVU197" s="22"/>
      <c r="IVV197" s="22"/>
      <c r="IVW197" s="22"/>
      <c r="IVX197" s="22"/>
      <c r="IVY197" s="22"/>
      <c r="IVZ197" s="22"/>
      <c r="IWA197" s="22"/>
      <c r="IWB197" s="22"/>
      <c r="IWC197" s="22"/>
      <c r="IWD197" s="22"/>
      <c r="IWE197" s="22"/>
      <c r="IWF197" s="22"/>
      <c r="IWG197" s="22"/>
      <c r="IWH197" s="22"/>
      <c r="IWI197" s="22"/>
      <c r="IWJ197" s="22"/>
      <c r="IWK197" s="22"/>
      <c r="IWL197" s="22"/>
      <c r="IWM197" s="22"/>
      <c r="IWN197" s="22"/>
      <c r="IWO197" s="22"/>
      <c r="IWP197" s="22"/>
      <c r="IWQ197" s="22"/>
      <c r="IWR197" s="22"/>
      <c r="IWS197" s="22"/>
      <c r="IWT197" s="22"/>
      <c r="IWU197" s="22"/>
      <c r="IWV197" s="22"/>
      <c r="IWW197" s="22"/>
      <c r="IWX197" s="22"/>
      <c r="IWY197" s="22"/>
      <c r="IWZ197" s="22"/>
      <c r="IXA197" s="22"/>
      <c r="IXB197" s="22"/>
      <c r="IXC197" s="22"/>
      <c r="IXD197" s="22"/>
      <c r="IXE197" s="22"/>
      <c r="IXF197" s="22"/>
      <c r="IXG197" s="22"/>
      <c r="IXH197" s="22"/>
      <c r="IXI197" s="22"/>
      <c r="IXJ197" s="22"/>
      <c r="IXK197" s="22"/>
      <c r="IXL197" s="22"/>
      <c r="IXM197" s="22"/>
      <c r="IXN197" s="22"/>
      <c r="IXO197" s="22"/>
      <c r="IXP197" s="22"/>
      <c r="IXQ197" s="22"/>
      <c r="IXR197" s="22"/>
      <c r="IXS197" s="22"/>
      <c r="IXT197" s="22"/>
      <c r="IXU197" s="22"/>
      <c r="IXV197" s="22"/>
      <c r="IXW197" s="22"/>
      <c r="IXX197" s="22"/>
      <c r="IXY197" s="22"/>
      <c r="IXZ197" s="22"/>
      <c r="IYA197" s="22"/>
      <c r="IYB197" s="22"/>
      <c r="IYC197" s="22"/>
      <c r="IYD197" s="22"/>
      <c r="IYE197" s="22"/>
      <c r="IYF197" s="22"/>
      <c r="IYG197" s="22"/>
      <c r="IYH197" s="22"/>
      <c r="IYI197" s="22"/>
      <c r="IYJ197" s="22"/>
      <c r="IYK197" s="22"/>
      <c r="IYL197" s="22"/>
      <c r="IYM197" s="22"/>
      <c r="IYN197" s="22"/>
      <c r="IYO197" s="22"/>
      <c r="IYP197" s="22"/>
      <c r="IYQ197" s="22"/>
      <c r="IYR197" s="22"/>
      <c r="IYS197" s="22"/>
      <c r="IYT197" s="22"/>
      <c r="IYU197" s="22"/>
      <c r="IYV197" s="22"/>
      <c r="IYW197" s="22"/>
      <c r="IYX197" s="22"/>
      <c r="IYY197" s="22"/>
      <c r="IYZ197" s="22"/>
      <c r="IZA197" s="22"/>
      <c r="IZB197" s="22"/>
      <c r="IZC197" s="22"/>
      <c r="IZD197" s="22"/>
      <c r="IZE197" s="22"/>
      <c r="IZF197" s="22"/>
      <c r="IZG197" s="22"/>
      <c r="IZH197" s="22"/>
      <c r="IZI197" s="22"/>
      <c r="IZJ197" s="22"/>
      <c r="IZK197" s="22"/>
      <c r="IZL197" s="22"/>
      <c r="IZM197" s="22"/>
      <c r="IZN197" s="22"/>
      <c r="IZO197" s="22"/>
      <c r="IZP197" s="22"/>
      <c r="IZQ197" s="22"/>
      <c r="IZR197" s="22"/>
      <c r="IZS197" s="22"/>
      <c r="IZT197" s="22"/>
      <c r="IZU197" s="22"/>
      <c r="IZV197" s="22"/>
      <c r="IZW197" s="22"/>
      <c r="IZX197" s="22"/>
      <c r="IZY197" s="22"/>
      <c r="IZZ197" s="22"/>
      <c r="JAA197" s="22"/>
      <c r="JAB197" s="22"/>
      <c r="JAC197" s="22"/>
      <c r="JAD197" s="22"/>
      <c r="JAE197" s="22"/>
      <c r="JAF197" s="22"/>
      <c r="JAG197" s="22"/>
      <c r="JAH197" s="22"/>
      <c r="JAI197" s="22"/>
      <c r="JAJ197" s="22"/>
      <c r="JAK197" s="22"/>
      <c r="JAL197" s="22"/>
      <c r="JAM197" s="22"/>
      <c r="JAN197" s="22"/>
      <c r="JAO197" s="22"/>
      <c r="JAP197" s="22"/>
      <c r="JAQ197" s="22"/>
      <c r="JAR197" s="22"/>
      <c r="JAS197" s="22"/>
      <c r="JAT197" s="22"/>
      <c r="JAU197" s="22"/>
      <c r="JAV197" s="22"/>
      <c r="JAW197" s="22"/>
      <c r="JAX197" s="22"/>
      <c r="JAY197" s="22"/>
      <c r="JAZ197" s="22"/>
      <c r="JBA197" s="22"/>
      <c r="JBB197" s="22"/>
      <c r="JBC197" s="22"/>
      <c r="JBD197" s="22"/>
      <c r="JBE197" s="22"/>
      <c r="JBF197" s="22"/>
      <c r="JBG197" s="22"/>
      <c r="JBH197" s="22"/>
      <c r="JBI197" s="22"/>
      <c r="JBJ197" s="22"/>
      <c r="JBK197" s="22"/>
      <c r="JBL197" s="22"/>
      <c r="JBM197" s="22"/>
      <c r="JBN197" s="22"/>
      <c r="JBO197" s="22"/>
      <c r="JBP197" s="22"/>
      <c r="JBQ197" s="22"/>
      <c r="JBR197" s="22"/>
      <c r="JBS197" s="22"/>
      <c r="JBT197" s="22"/>
      <c r="JBU197" s="22"/>
      <c r="JBV197" s="22"/>
      <c r="JBW197" s="22"/>
      <c r="JBX197" s="22"/>
      <c r="JBY197" s="22"/>
      <c r="JBZ197" s="22"/>
      <c r="JCA197" s="22"/>
      <c r="JCB197" s="22"/>
      <c r="JCC197" s="22"/>
      <c r="JCD197" s="22"/>
      <c r="JCE197" s="22"/>
      <c r="JCF197" s="22"/>
      <c r="JCG197" s="22"/>
      <c r="JCH197" s="22"/>
      <c r="JCI197" s="22"/>
      <c r="JCJ197" s="22"/>
      <c r="JCK197" s="22"/>
      <c r="JCL197" s="22"/>
      <c r="JCM197" s="22"/>
      <c r="JCN197" s="22"/>
      <c r="JCO197" s="22"/>
      <c r="JCP197" s="22"/>
      <c r="JCQ197" s="22"/>
      <c r="JCR197" s="22"/>
      <c r="JCS197" s="22"/>
      <c r="JCT197" s="22"/>
      <c r="JCU197" s="22"/>
      <c r="JCV197" s="22"/>
      <c r="JCW197" s="22"/>
      <c r="JCX197" s="22"/>
      <c r="JCY197" s="22"/>
      <c r="JCZ197" s="22"/>
      <c r="JDA197" s="22"/>
      <c r="JDB197" s="22"/>
      <c r="JDC197" s="22"/>
      <c r="JDD197" s="22"/>
      <c r="JDE197" s="22"/>
      <c r="JDF197" s="22"/>
      <c r="JDG197" s="22"/>
      <c r="JDH197" s="22"/>
      <c r="JDI197" s="22"/>
      <c r="JDJ197" s="22"/>
      <c r="JDK197" s="22"/>
      <c r="JDL197" s="22"/>
      <c r="JDM197" s="22"/>
      <c r="JDN197" s="22"/>
      <c r="JDO197" s="22"/>
      <c r="JDP197" s="22"/>
      <c r="JDQ197" s="22"/>
      <c r="JDR197" s="22"/>
      <c r="JDS197" s="22"/>
      <c r="JDT197" s="22"/>
      <c r="JDU197" s="22"/>
      <c r="JDV197" s="22"/>
      <c r="JDW197" s="22"/>
      <c r="JDX197" s="22"/>
      <c r="JDY197" s="22"/>
      <c r="JDZ197" s="22"/>
      <c r="JEA197" s="22"/>
      <c r="JEB197" s="22"/>
      <c r="JEC197" s="22"/>
      <c r="JED197" s="22"/>
      <c r="JEE197" s="22"/>
      <c r="JEF197" s="22"/>
      <c r="JEG197" s="22"/>
      <c r="JEH197" s="22"/>
      <c r="JEI197" s="22"/>
      <c r="JEJ197" s="22"/>
      <c r="JEK197" s="22"/>
      <c r="JEL197" s="22"/>
      <c r="JEM197" s="22"/>
      <c r="JEN197" s="22"/>
      <c r="JEO197" s="22"/>
      <c r="JEP197" s="22"/>
      <c r="JEQ197" s="22"/>
      <c r="JER197" s="22"/>
      <c r="JES197" s="22"/>
      <c r="JET197" s="22"/>
      <c r="JEU197" s="22"/>
      <c r="JEV197" s="22"/>
      <c r="JEW197" s="22"/>
      <c r="JEX197" s="22"/>
      <c r="JEY197" s="22"/>
      <c r="JEZ197" s="22"/>
      <c r="JFA197" s="22"/>
      <c r="JFB197" s="22"/>
      <c r="JFC197" s="22"/>
      <c r="JFD197" s="22"/>
      <c r="JFE197" s="22"/>
      <c r="JFF197" s="22"/>
      <c r="JFG197" s="22"/>
      <c r="JFH197" s="22"/>
      <c r="JFI197" s="22"/>
      <c r="JFJ197" s="22"/>
      <c r="JFK197" s="22"/>
      <c r="JFL197" s="22"/>
      <c r="JFM197" s="22"/>
      <c r="JFN197" s="22"/>
      <c r="JFO197" s="22"/>
      <c r="JFP197" s="22"/>
      <c r="JFQ197" s="22"/>
      <c r="JFR197" s="22"/>
      <c r="JFS197" s="22"/>
      <c r="JFT197" s="22"/>
      <c r="JFU197" s="22"/>
      <c r="JFV197" s="22"/>
      <c r="JFW197" s="22"/>
      <c r="JFX197" s="22"/>
      <c r="JFY197" s="22"/>
      <c r="JFZ197" s="22"/>
      <c r="JGA197" s="22"/>
      <c r="JGB197" s="22"/>
      <c r="JGC197" s="22"/>
      <c r="JGD197" s="22"/>
      <c r="JGE197" s="22"/>
      <c r="JGF197" s="22"/>
      <c r="JGG197" s="22"/>
      <c r="JGH197" s="22"/>
      <c r="JGI197" s="22"/>
      <c r="JGJ197" s="22"/>
      <c r="JGK197" s="22"/>
      <c r="JGL197" s="22"/>
      <c r="JGM197" s="22"/>
      <c r="JGN197" s="22"/>
      <c r="JGO197" s="22"/>
      <c r="JGP197" s="22"/>
      <c r="JGQ197" s="22"/>
      <c r="JGR197" s="22"/>
      <c r="JGS197" s="22"/>
      <c r="JGT197" s="22"/>
      <c r="JGU197" s="22"/>
      <c r="JGV197" s="22"/>
      <c r="JGW197" s="22"/>
      <c r="JGX197" s="22"/>
      <c r="JGY197" s="22"/>
      <c r="JGZ197" s="22"/>
      <c r="JHA197" s="22"/>
      <c r="JHB197" s="22"/>
      <c r="JHC197" s="22"/>
      <c r="JHD197" s="22"/>
      <c r="JHE197" s="22"/>
      <c r="JHF197" s="22"/>
      <c r="JHG197" s="22"/>
      <c r="JHH197" s="22"/>
      <c r="JHI197" s="22"/>
      <c r="JHJ197" s="22"/>
      <c r="JHK197" s="22"/>
      <c r="JHL197" s="22"/>
      <c r="JHM197" s="22"/>
      <c r="JHN197" s="22"/>
      <c r="JHO197" s="22"/>
      <c r="JHP197" s="22"/>
      <c r="JHQ197" s="22"/>
      <c r="JHR197" s="22"/>
      <c r="JHS197" s="22"/>
      <c r="JHT197" s="22"/>
      <c r="JHU197" s="22"/>
      <c r="JHV197" s="22"/>
      <c r="JHW197" s="22"/>
      <c r="JHX197" s="22"/>
      <c r="JHY197" s="22"/>
      <c r="JHZ197" s="22"/>
      <c r="JIA197" s="22"/>
      <c r="JIB197" s="22"/>
      <c r="JIC197" s="22"/>
      <c r="JID197" s="22"/>
      <c r="JIE197" s="22"/>
      <c r="JIF197" s="22"/>
      <c r="JIG197" s="22"/>
      <c r="JIH197" s="22"/>
      <c r="JII197" s="22"/>
      <c r="JIJ197" s="22"/>
      <c r="JIK197" s="22"/>
      <c r="JIL197" s="22"/>
      <c r="JIM197" s="22"/>
      <c r="JIN197" s="22"/>
      <c r="JIO197" s="22"/>
      <c r="JIP197" s="22"/>
      <c r="JIQ197" s="22"/>
      <c r="JIR197" s="22"/>
      <c r="JIS197" s="22"/>
      <c r="JIT197" s="22"/>
      <c r="JIU197" s="22"/>
      <c r="JIV197" s="22"/>
      <c r="JIW197" s="22"/>
      <c r="JIX197" s="22"/>
      <c r="JIY197" s="22"/>
      <c r="JIZ197" s="22"/>
      <c r="JJA197" s="22"/>
      <c r="JJB197" s="22"/>
      <c r="JJC197" s="22"/>
      <c r="JJD197" s="22"/>
      <c r="JJE197" s="22"/>
      <c r="JJF197" s="22"/>
      <c r="JJG197" s="22"/>
      <c r="JJH197" s="22"/>
      <c r="JJI197" s="22"/>
      <c r="JJJ197" s="22"/>
      <c r="JJK197" s="22"/>
      <c r="JJL197" s="22"/>
      <c r="JJM197" s="22"/>
      <c r="JJN197" s="22"/>
      <c r="JJO197" s="22"/>
      <c r="JJP197" s="22"/>
      <c r="JJQ197" s="22"/>
      <c r="JJR197" s="22"/>
      <c r="JJS197" s="22"/>
      <c r="JJT197" s="22"/>
      <c r="JJU197" s="22"/>
      <c r="JJV197" s="22"/>
      <c r="JJW197" s="22"/>
      <c r="JJX197" s="22"/>
      <c r="JJY197" s="22"/>
      <c r="JJZ197" s="22"/>
      <c r="JKA197" s="22"/>
      <c r="JKB197" s="22"/>
      <c r="JKC197" s="22"/>
      <c r="JKD197" s="22"/>
      <c r="JKE197" s="22"/>
      <c r="JKF197" s="22"/>
      <c r="JKG197" s="22"/>
      <c r="JKH197" s="22"/>
      <c r="JKI197" s="22"/>
      <c r="JKJ197" s="22"/>
      <c r="JKK197" s="22"/>
      <c r="JKL197" s="22"/>
      <c r="JKM197" s="22"/>
      <c r="JKN197" s="22"/>
      <c r="JKO197" s="22"/>
      <c r="JKP197" s="22"/>
      <c r="JKQ197" s="22"/>
      <c r="JKR197" s="22"/>
      <c r="JKS197" s="22"/>
      <c r="JKT197" s="22"/>
      <c r="JKU197" s="22"/>
      <c r="JKV197" s="22"/>
      <c r="JKW197" s="22"/>
      <c r="JKX197" s="22"/>
      <c r="JKY197" s="22"/>
      <c r="JKZ197" s="22"/>
      <c r="JLA197" s="22"/>
      <c r="JLB197" s="22"/>
      <c r="JLC197" s="22"/>
      <c r="JLD197" s="22"/>
      <c r="JLE197" s="22"/>
      <c r="JLF197" s="22"/>
      <c r="JLG197" s="22"/>
      <c r="JLH197" s="22"/>
      <c r="JLI197" s="22"/>
      <c r="JLJ197" s="22"/>
      <c r="JLK197" s="22"/>
      <c r="JLL197" s="22"/>
      <c r="JLM197" s="22"/>
      <c r="JLN197" s="22"/>
      <c r="JLO197" s="22"/>
      <c r="JLP197" s="22"/>
      <c r="JLQ197" s="22"/>
      <c r="JLR197" s="22"/>
      <c r="JLS197" s="22"/>
      <c r="JLT197" s="22"/>
      <c r="JLU197" s="22"/>
      <c r="JLV197" s="22"/>
      <c r="JLW197" s="22"/>
      <c r="JLX197" s="22"/>
      <c r="JLY197" s="22"/>
      <c r="JLZ197" s="22"/>
      <c r="JMA197" s="22"/>
      <c r="JMB197" s="22"/>
      <c r="JMC197" s="22"/>
      <c r="JMD197" s="22"/>
      <c r="JME197" s="22"/>
      <c r="JMF197" s="22"/>
      <c r="JMG197" s="22"/>
      <c r="JMH197" s="22"/>
      <c r="JMI197" s="22"/>
      <c r="JMJ197" s="22"/>
      <c r="JMK197" s="22"/>
      <c r="JML197" s="22"/>
      <c r="JMM197" s="22"/>
      <c r="JMN197" s="22"/>
      <c r="JMO197" s="22"/>
      <c r="JMP197" s="22"/>
      <c r="JMQ197" s="22"/>
      <c r="JMR197" s="22"/>
      <c r="JMS197" s="22"/>
      <c r="JMT197" s="22"/>
      <c r="JMU197" s="22"/>
      <c r="JMV197" s="22"/>
      <c r="JMW197" s="22"/>
      <c r="JMX197" s="22"/>
      <c r="JMY197" s="22"/>
      <c r="JMZ197" s="22"/>
      <c r="JNA197" s="22"/>
      <c r="JNB197" s="22"/>
      <c r="JNC197" s="22"/>
      <c r="JND197" s="22"/>
      <c r="JNE197" s="22"/>
      <c r="JNF197" s="22"/>
      <c r="JNG197" s="22"/>
      <c r="JNH197" s="22"/>
      <c r="JNI197" s="22"/>
      <c r="JNJ197" s="22"/>
      <c r="JNK197" s="22"/>
      <c r="JNL197" s="22"/>
      <c r="JNM197" s="22"/>
      <c r="JNN197" s="22"/>
      <c r="JNO197" s="22"/>
      <c r="JNP197" s="22"/>
      <c r="JNQ197" s="22"/>
      <c r="JNR197" s="22"/>
      <c r="JNS197" s="22"/>
      <c r="JNT197" s="22"/>
      <c r="JNU197" s="22"/>
      <c r="JNV197" s="22"/>
      <c r="JNW197" s="22"/>
      <c r="JNX197" s="22"/>
      <c r="JNY197" s="22"/>
      <c r="JNZ197" s="22"/>
      <c r="JOA197" s="22"/>
      <c r="JOB197" s="22"/>
      <c r="JOC197" s="22"/>
      <c r="JOD197" s="22"/>
      <c r="JOE197" s="22"/>
      <c r="JOF197" s="22"/>
      <c r="JOG197" s="22"/>
      <c r="JOH197" s="22"/>
      <c r="JOI197" s="22"/>
      <c r="JOJ197" s="22"/>
      <c r="JOK197" s="22"/>
      <c r="JOL197" s="22"/>
      <c r="JOM197" s="22"/>
      <c r="JON197" s="22"/>
      <c r="JOO197" s="22"/>
      <c r="JOP197" s="22"/>
      <c r="JOQ197" s="22"/>
      <c r="JOR197" s="22"/>
      <c r="JOS197" s="22"/>
      <c r="JOT197" s="22"/>
      <c r="JOU197" s="22"/>
      <c r="JOV197" s="22"/>
      <c r="JOW197" s="22"/>
      <c r="JOX197" s="22"/>
      <c r="JOY197" s="22"/>
      <c r="JOZ197" s="22"/>
      <c r="JPA197" s="22"/>
      <c r="JPB197" s="22"/>
      <c r="JPC197" s="22"/>
      <c r="JPD197" s="22"/>
      <c r="JPE197" s="22"/>
      <c r="JPF197" s="22"/>
      <c r="JPG197" s="22"/>
      <c r="JPH197" s="22"/>
      <c r="JPI197" s="22"/>
      <c r="JPJ197" s="22"/>
      <c r="JPK197" s="22"/>
      <c r="JPL197" s="22"/>
      <c r="JPM197" s="22"/>
      <c r="JPN197" s="22"/>
      <c r="JPO197" s="22"/>
      <c r="JPP197" s="22"/>
      <c r="JPQ197" s="22"/>
      <c r="JPR197" s="22"/>
      <c r="JPS197" s="22"/>
      <c r="JPT197" s="22"/>
      <c r="JPU197" s="22"/>
      <c r="JPV197" s="22"/>
      <c r="JPW197" s="22"/>
      <c r="JPX197" s="22"/>
      <c r="JPY197" s="22"/>
      <c r="JPZ197" s="22"/>
      <c r="JQA197" s="22"/>
      <c r="JQB197" s="22"/>
      <c r="JQC197" s="22"/>
      <c r="JQD197" s="22"/>
      <c r="JQE197" s="22"/>
      <c r="JQF197" s="22"/>
      <c r="JQG197" s="22"/>
      <c r="JQH197" s="22"/>
      <c r="JQI197" s="22"/>
      <c r="JQJ197" s="22"/>
      <c r="JQK197" s="22"/>
      <c r="JQL197" s="22"/>
      <c r="JQM197" s="22"/>
      <c r="JQN197" s="22"/>
      <c r="JQO197" s="22"/>
      <c r="JQP197" s="22"/>
      <c r="JQQ197" s="22"/>
      <c r="JQR197" s="22"/>
      <c r="JQS197" s="22"/>
      <c r="JQT197" s="22"/>
      <c r="JQU197" s="22"/>
      <c r="JQV197" s="22"/>
      <c r="JQW197" s="22"/>
      <c r="JQX197" s="22"/>
      <c r="JQY197" s="22"/>
      <c r="JQZ197" s="22"/>
      <c r="JRA197" s="22"/>
      <c r="JRB197" s="22"/>
      <c r="JRC197" s="22"/>
      <c r="JRD197" s="22"/>
      <c r="JRE197" s="22"/>
      <c r="JRF197" s="22"/>
      <c r="JRG197" s="22"/>
      <c r="JRH197" s="22"/>
      <c r="JRI197" s="22"/>
      <c r="JRJ197" s="22"/>
      <c r="JRK197" s="22"/>
      <c r="JRL197" s="22"/>
      <c r="JRM197" s="22"/>
      <c r="JRN197" s="22"/>
      <c r="JRO197" s="22"/>
      <c r="JRP197" s="22"/>
      <c r="JRQ197" s="22"/>
      <c r="JRR197" s="22"/>
      <c r="JRS197" s="22"/>
      <c r="JRT197" s="22"/>
      <c r="JRU197" s="22"/>
      <c r="JRV197" s="22"/>
      <c r="JRW197" s="22"/>
      <c r="JRX197" s="22"/>
      <c r="JRY197" s="22"/>
      <c r="JRZ197" s="22"/>
      <c r="JSA197" s="22"/>
      <c r="JSB197" s="22"/>
      <c r="JSC197" s="22"/>
      <c r="JSD197" s="22"/>
      <c r="JSE197" s="22"/>
      <c r="JSF197" s="22"/>
      <c r="JSG197" s="22"/>
      <c r="JSH197" s="22"/>
      <c r="JSI197" s="22"/>
      <c r="JSJ197" s="22"/>
      <c r="JSK197" s="22"/>
      <c r="JSL197" s="22"/>
      <c r="JSM197" s="22"/>
      <c r="JSN197" s="22"/>
      <c r="JSO197" s="22"/>
      <c r="JSP197" s="22"/>
      <c r="JSQ197" s="22"/>
      <c r="JSR197" s="22"/>
      <c r="JSS197" s="22"/>
      <c r="JST197" s="22"/>
      <c r="JSU197" s="22"/>
      <c r="JSV197" s="22"/>
      <c r="JSW197" s="22"/>
      <c r="JSX197" s="22"/>
      <c r="JSY197" s="22"/>
      <c r="JSZ197" s="22"/>
      <c r="JTA197" s="22"/>
      <c r="JTB197" s="22"/>
      <c r="JTC197" s="22"/>
      <c r="JTD197" s="22"/>
      <c r="JTE197" s="22"/>
      <c r="JTF197" s="22"/>
      <c r="JTG197" s="22"/>
      <c r="JTH197" s="22"/>
      <c r="JTI197" s="22"/>
      <c r="JTJ197" s="22"/>
      <c r="JTK197" s="22"/>
      <c r="JTL197" s="22"/>
      <c r="JTM197" s="22"/>
      <c r="JTN197" s="22"/>
      <c r="JTO197" s="22"/>
      <c r="JTP197" s="22"/>
      <c r="JTQ197" s="22"/>
      <c r="JTR197" s="22"/>
      <c r="JTS197" s="22"/>
      <c r="JTT197" s="22"/>
      <c r="JTU197" s="22"/>
      <c r="JTV197" s="22"/>
      <c r="JTW197" s="22"/>
      <c r="JTX197" s="22"/>
      <c r="JTY197" s="22"/>
      <c r="JTZ197" s="22"/>
      <c r="JUA197" s="22"/>
      <c r="JUB197" s="22"/>
      <c r="JUC197" s="22"/>
      <c r="JUD197" s="22"/>
      <c r="JUE197" s="22"/>
      <c r="JUF197" s="22"/>
      <c r="JUG197" s="22"/>
      <c r="JUH197" s="22"/>
      <c r="JUI197" s="22"/>
      <c r="JUJ197" s="22"/>
      <c r="JUK197" s="22"/>
      <c r="JUL197" s="22"/>
      <c r="JUM197" s="22"/>
      <c r="JUN197" s="22"/>
      <c r="JUO197" s="22"/>
      <c r="JUP197" s="22"/>
      <c r="JUQ197" s="22"/>
      <c r="JUR197" s="22"/>
      <c r="JUS197" s="22"/>
      <c r="JUT197" s="22"/>
      <c r="JUU197" s="22"/>
      <c r="JUV197" s="22"/>
      <c r="JUW197" s="22"/>
      <c r="JUX197" s="22"/>
      <c r="JUY197" s="22"/>
      <c r="JUZ197" s="22"/>
      <c r="JVA197" s="22"/>
      <c r="JVB197" s="22"/>
      <c r="JVC197" s="22"/>
      <c r="JVD197" s="22"/>
      <c r="JVE197" s="22"/>
      <c r="JVF197" s="22"/>
      <c r="JVG197" s="22"/>
      <c r="JVH197" s="22"/>
      <c r="JVI197" s="22"/>
      <c r="JVJ197" s="22"/>
      <c r="JVK197" s="22"/>
      <c r="JVL197" s="22"/>
      <c r="JVM197" s="22"/>
      <c r="JVN197" s="22"/>
      <c r="JVO197" s="22"/>
      <c r="JVP197" s="22"/>
      <c r="JVQ197" s="22"/>
      <c r="JVR197" s="22"/>
      <c r="JVS197" s="22"/>
      <c r="JVT197" s="22"/>
      <c r="JVU197" s="22"/>
      <c r="JVV197" s="22"/>
      <c r="JVW197" s="22"/>
      <c r="JVX197" s="22"/>
      <c r="JVY197" s="22"/>
      <c r="JVZ197" s="22"/>
      <c r="JWA197" s="22"/>
      <c r="JWB197" s="22"/>
      <c r="JWC197" s="22"/>
      <c r="JWD197" s="22"/>
      <c r="JWE197" s="22"/>
      <c r="JWF197" s="22"/>
      <c r="JWG197" s="22"/>
      <c r="JWH197" s="22"/>
      <c r="JWI197" s="22"/>
      <c r="JWJ197" s="22"/>
      <c r="JWK197" s="22"/>
      <c r="JWL197" s="22"/>
      <c r="JWM197" s="22"/>
      <c r="JWN197" s="22"/>
      <c r="JWO197" s="22"/>
      <c r="JWP197" s="22"/>
      <c r="JWQ197" s="22"/>
      <c r="JWR197" s="22"/>
      <c r="JWS197" s="22"/>
      <c r="JWT197" s="22"/>
      <c r="JWU197" s="22"/>
      <c r="JWV197" s="22"/>
      <c r="JWW197" s="22"/>
      <c r="JWX197" s="22"/>
      <c r="JWY197" s="22"/>
      <c r="JWZ197" s="22"/>
      <c r="JXA197" s="22"/>
      <c r="JXB197" s="22"/>
      <c r="JXC197" s="22"/>
      <c r="JXD197" s="22"/>
      <c r="JXE197" s="22"/>
      <c r="JXF197" s="22"/>
      <c r="JXG197" s="22"/>
      <c r="JXH197" s="22"/>
      <c r="JXI197" s="22"/>
      <c r="JXJ197" s="22"/>
      <c r="JXK197" s="22"/>
      <c r="JXL197" s="22"/>
      <c r="JXM197" s="22"/>
      <c r="JXN197" s="22"/>
      <c r="JXO197" s="22"/>
      <c r="JXP197" s="22"/>
      <c r="JXQ197" s="22"/>
      <c r="JXR197" s="22"/>
      <c r="JXS197" s="22"/>
      <c r="JXT197" s="22"/>
      <c r="JXU197" s="22"/>
      <c r="JXV197" s="22"/>
      <c r="JXW197" s="22"/>
      <c r="JXX197" s="22"/>
      <c r="JXY197" s="22"/>
      <c r="JXZ197" s="22"/>
      <c r="JYA197" s="22"/>
      <c r="JYB197" s="22"/>
      <c r="JYC197" s="22"/>
      <c r="JYD197" s="22"/>
      <c r="JYE197" s="22"/>
      <c r="JYF197" s="22"/>
      <c r="JYG197" s="22"/>
      <c r="JYH197" s="22"/>
      <c r="JYI197" s="22"/>
      <c r="JYJ197" s="22"/>
      <c r="JYK197" s="22"/>
      <c r="JYL197" s="22"/>
      <c r="JYM197" s="22"/>
      <c r="JYN197" s="22"/>
      <c r="JYO197" s="22"/>
      <c r="JYP197" s="22"/>
      <c r="JYQ197" s="22"/>
      <c r="JYR197" s="22"/>
      <c r="JYS197" s="22"/>
      <c r="JYT197" s="22"/>
      <c r="JYU197" s="22"/>
      <c r="JYV197" s="22"/>
      <c r="JYW197" s="22"/>
      <c r="JYX197" s="22"/>
      <c r="JYY197" s="22"/>
      <c r="JYZ197" s="22"/>
      <c r="JZA197" s="22"/>
      <c r="JZB197" s="22"/>
      <c r="JZC197" s="22"/>
      <c r="JZD197" s="22"/>
      <c r="JZE197" s="22"/>
      <c r="JZF197" s="22"/>
      <c r="JZG197" s="22"/>
      <c r="JZH197" s="22"/>
      <c r="JZI197" s="22"/>
      <c r="JZJ197" s="22"/>
      <c r="JZK197" s="22"/>
      <c r="JZL197" s="22"/>
      <c r="JZM197" s="22"/>
      <c r="JZN197" s="22"/>
      <c r="JZO197" s="22"/>
      <c r="JZP197" s="22"/>
      <c r="JZQ197" s="22"/>
      <c r="JZR197" s="22"/>
      <c r="JZS197" s="22"/>
      <c r="JZT197" s="22"/>
      <c r="JZU197" s="22"/>
      <c r="JZV197" s="22"/>
      <c r="JZW197" s="22"/>
      <c r="JZX197" s="22"/>
      <c r="JZY197" s="22"/>
      <c r="JZZ197" s="22"/>
      <c r="KAA197" s="22"/>
      <c r="KAB197" s="22"/>
      <c r="KAC197" s="22"/>
      <c r="KAD197" s="22"/>
      <c r="KAE197" s="22"/>
      <c r="KAF197" s="22"/>
      <c r="KAG197" s="22"/>
      <c r="KAH197" s="22"/>
      <c r="KAI197" s="22"/>
      <c r="KAJ197" s="22"/>
      <c r="KAK197" s="22"/>
      <c r="KAL197" s="22"/>
      <c r="KAM197" s="22"/>
      <c r="KAN197" s="22"/>
      <c r="KAO197" s="22"/>
      <c r="KAP197" s="22"/>
      <c r="KAQ197" s="22"/>
      <c r="KAR197" s="22"/>
      <c r="KAS197" s="22"/>
      <c r="KAT197" s="22"/>
      <c r="KAU197" s="22"/>
      <c r="KAV197" s="22"/>
      <c r="KAW197" s="22"/>
      <c r="KAX197" s="22"/>
      <c r="KAY197" s="22"/>
      <c r="KAZ197" s="22"/>
      <c r="KBA197" s="22"/>
      <c r="KBB197" s="22"/>
      <c r="KBC197" s="22"/>
      <c r="KBD197" s="22"/>
      <c r="KBE197" s="22"/>
      <c r="KBF197" s="22"/>
      <c r="KBG197" s="22"/>
      <c r="KBH197" s="22"/>
      <c r="KBI197" s="22"/>
      <c r="KBJ197" s="22"/>
      <c r="KBK197" s="22"/>
      <c r="KBL197" s="22"/>
      <c r="KBM197" s="22"/>
      <c r="KBN197" s="22"/>
      <c r="KBO197" s="22"/>
      <c r="KBP197" s="22"/>
      <c r="KBQ197" s="22"/>
      <c r="KBR197" s="22"/>
      <c r="KBS197" s="22"/>
      <c r="KBT197" s="22"/>
      <c r="KBU197" s="22"/>
      <c r="KBV197" s="22"/>
      <c r="KBW197" s="22"/>
      <c r="KBX197" s="22"/>
      <c r="KBY197" s="22"/>
      <c r="KBZ197" s="22"/>
      <c r="KCA197" s="22"/>
      <c r="KCB197" s="22"/>
      <c r="KCC197" s="22"/>
      <c r="KCD197" s="22"/>
      <c r="KCE197" s="22"/>
      <c r="KCF197" s="22"/>
      <c r="KCG197" s="22"/>
      <c r="KCH197" s="22"/>
      <c r="KCI197" s="22"/>
      <c r="KCJ197" s="22"/>
      <c r="KCK197" s="22"/>
      <c r="KCL197" s="22"/>
      <c r="KCM197" s="22"/>
      <c r="KCN197" s="22"/>
      <c r="KCO197" s="22"/>
      <c r="KCP197" s="22"/>
      <c r="KCQ197" s="22"/>
      <c r="KCR197" s="22"/>
      <c r="KCS197" s="22"/>
      <c r="KCT197" s="22"/>
      <c r="KCU197" s="22"/>
      <c r="KCV197" s="22"/>
      <c r="KCW197" s="22"/>
      <c r="KCX197" s="22"/>
      <c r="KCY197" s="22"/>
      <c r="KCZ197" s="22"/>
      <c r="KDA197" s="22"/>
      <c r="KDB197" s="22"/>
      <c r="KDC197" s="22"/>
      <c r="KDD197" s="22"/>
      <c r="KDE197" s="22"/>
      <c r="KDF197" s="22"/>
      <c r="KDG197" s="22"/>
      <c r="KDH197" s="22"/>
      <c r="KDI197" s="22"/>
      <c r="KDJ197" s="22"/>
      <c r="KDK197" s="22"/>
      <c r="KDL197" s="22"/>
      <c r="KDM197" s="22"/>
      <c r="KDN197" s="22"/>
      <c r="KDO197" s="22"/>
      <c r="KDP197" s="22"/>
      <c r="KDQ197" s="22"/>
      <c r="KDR197" s="22"/>
      <c r="KDS197" s="22"/>
      <c r="KDT197" s="22"/>
      <c r="KDU197" s="22"/>
      <c r="KDV197" s="22"/>
      <c r="KDW197" s="22"/>
      <c r="KDX197" s="22"/>
      <c r="KDY197" s="22"/>
      <c r="KDZ197" s="22"/>
      <c r="KEA197" s="22"/>
      <c r="KEB197" s="22"/>
      <c r="KEC197" s="22"/>
      <c r="KED197" s="22"/>
      <c r="KEE197" s="22"/>
      <c r="KEF197" s="22"/>
      <c r="KEG197" s="22"/>
      <c r="KEH197" s="22"/>
      <c r="KEI197" s="22"/>
      <c r="KEJ197" s="22"/>
      <c r="KEK197" s="22"/>
      <c r="KEL197" s="22"/>
      <c r="KEM197" s="22"/>
      <c r="KEN197" s="22"/>
      <c r="KEO197" s="22"/>
      <c r="KEP197" s="22"/>
      <c r="KEQ197" s="22"/>
      <c r="KER197" s="22"/>
      <c r="KES197" s="22"/>
      <c r="KET197" s="22"/>
      <c r="KEU197" s="22"/>
      <c r="KEV197" s="22"/>
      <c r="KEW197" s="22"/>
      <c r="KEX197" s="22"/>
      <c r="KEY197" s="22"/>
      <c r="KEZ197" s="22"/>
      <c r="KFA197" s="22"/>
      <c r="KFB197" s="22"/>
      <c r="KFC197" s="22"/>
      <c r="KFD197" s="22"/>
      <c r="KFE197" s="22"/>
      <c r="KFF197" s="22"/>
      <c r="KFG197" s="22"/>
      <c r="KFH197" s="22"/>
      <c r="KFI197" s="22"/>
      <c r="KFJ197" s="22"/>
      <c r="KFK197" s="22"/>
      <c r="KFL197" s="22"/>
      <c r="KFM197" s="22"/>
      <c r="KFN197" s="22"/>
      <c r="KFO197" s="22"/>
      <c r="KFP197" s="22"/>
      <c r="KFQ197" s="22"/>
      <c r="KFR197" s="22"/>
      <c r="KFS197" s="22"/>
      <c r="KFT197" s="22"/>
      <c r="KFU197" s="22"/>
      <c r="KFV197" s="22"/>
      <c r="KFW197" s="22"/>
      <c r="KFX197" s="22"/>
      <c r="KFY197" s="22"/>
      <c r="KFZ197" s="22"/>
      <c r="KGA197" s="22"/>
      <c r="KGB197" s="22"/>
      <c r="KGC197" s="22"/>
      <c r="KGD197" s="22"/>
      <c r="KGE197" s="22"/>
      <c r="KGF197" s="22"/>
      <c r="KGG197" s="22"/>
      <c r="KGH197" s="22"/>
      <c r="KGI197" s="22"/>
      <c r="KGJ197" s="22"/>
      <c r="KGK197" s="22"/>
      <c r="KGL197" s="22"/>
      <c r="KGM197" s="22"/>
      <c r="KGN197" s="22"/>
      <c r="KGO197" s="22"/>
      <c r="KGP197" s="22"/>
      <c r="KGQ197" s="22"/>
      <c r="KGR197" s="22"/>
      <c r="KGS197" s="22"/>
      <c r="KGT197" s="22"/>
      <c r="KGU197" s="22"/>
      <c r="KGV197" s="22"/>
      <c r="KGW197" s="22"/>
      <c r="KGX197" s="22"/>
      <c r="KGY197" s="22"/>
      <c r="KGZ197" s="22"/>
      <c r="KHA197" s="22"/>
      <c r="KHB197" s="22"/>
      <c r="KHC197" s="22"/>
      <c r="KHD197" s="22"/>
      <c r="KHE197" s="22"/>
      <c r="KHF197" s="22"/>
      <c r="KHG197" s="22"/>
      <c r="KHH197" s="22"/>
      <c r="KHI197" s="22"/>
      <c r="KHJ197" s="22"/>
      <c r="KHK197" s="22"/>
      <c r="KHL197" s="22"/>
      <c r="KHM197" s="22"/>
      <c r="KHN197" s="22"/>
      <c r="KHO197" s="22"/>
      <c r="KHP197" s="22"/>
      <c r="KHQ197" s="22"/>
      <c r="KHR197" s="22"/>
      <c r="KHS197" s="22"/>
      <c r="KHT197" s="22"/>
      <c r="KHU197" s="22"/>
      <c r="KHV197" s="22"/>
      <c r="KHW197" s="22"/>
      <c r="KHX197" s="22"/>
      <c r="KHY197" s="22"/>
      <c r="KHZ197" s="22"/>
      <c r="KIA197" s="22"/>
      <c r="KIB197" s="22"/>
      <c r="KIC197" s="22"/>
      <c r="KID197" s="22"/>
      <c r="KIE197" s="22"/>
      <c r="KIF197" s="22"/>
      <c r="KIG197" s="22"/>
      <c r="KIH197" s="22"/>
      <c r="KII197" s="22"/>
      <c r="KIJ197" s="22"/>
      <c r="KIK197" s="22"/>
      <c r="KIL197" s="22"/>
      <c r="KIM197" s="22"/>
      <c r="KIN197" s="22"/>
      <c r="KIO197" s="22"/>
      <c r="KIP197" s="22"/>
      <c r="KIQ197" s="22"/>
      <c r="KIR197" s="22"/>
      <c r="KIS197" s="22"/>
      <c r="KIT197" s="22"/>
      <c r="KIU197" s="22"/>
      <c r="KIV197" s="22"/>
      <c r="KIW197" s="22"/>
      <c r="KIX197" s="22"/>
      <c r="KIY197" s="22"/>
      <c r="KIZ197" s="22"/>
      <c r="KJA197" s="22"/>
      <c r="KJB197" s="22"/>
      <c r="KJC197" s="22"/>
      <c r="KJD197" s="22"/>
      <c r="KJE197" s="22"/>
      <c r="KJF197" s="22"/>
      <c r="KJG197" s="22"/>
      <c r="KJH197" s="22"/>
      <c r="KJI197" s="22"/>
      <c r="KJJ197" s="22"/>
      <c r="KJK197" s="22"/>
      <c r="KJL197" s="22"/>
      <c r="KJM197" s="22"/>
      <c r="KJN197" s="22"/>
      <c r="KJO197" s="22"/>
      <c r="KJP197" s="22"/>
      <c r="KJQ197" s="22"/>
      <c r="KJR197" s="22"/>
      <c r="KJS197" s="22"/>
      <c r="KJT197" s="22"/>
      <c r="KJU197" s="22"/>
      <c r="KJV197" s="22"/>
      <c r="KJW197" s="22"/>
      <c r="KJX197" s="22"/>
      <c r="KJY197" s="22"/>
      <c r="KJZ197" s="22"/>
      <c r="KKA197" s="22"/>
      <c r="KKB197" s="22"/>
      <c r="KKC197" s="22"/>
      <c r="KKD197" s="22"/>
      <c r="KKE197" s="22"/>
      <c r="KKF197" s="22"/>
      <c r="KKG197" s="22"/>
      <c r="KKH197" s="22"/>
      <c r="KKI197" s="22"/>
      <c r="KKJ197" s="22"/>
      <c r="KKK197" s="22"/>
      <c r="KKL197" s="22"/>
      <c r="KKM197" s="22"/>
      <c r="KKN197" s="22"/>
      <c r="KKO197" s="22"/>
      <c r="KKP197" s="22"/>
      <c r="KKQ197" s="22"/>
      <c r="KKR197" s="22"/>
      <c r="KKS197" s="22"/>
      <c r="KKT197" s="22"/>
      <c r="KKU197" s="22"/>
      <c r="KKV197" s="22"/>
      <c r="KKW197" s="22"/>
      <c r="KKX197" s="22"/>
      <c r="KKY197" s="22"/>
      <c r="KKZ197" s="22"/>
      <c r="KLA197" s="22"/>
      <c r="KLB197" s="22"/>
      <c r="KLC197" s="22"/>
      <c r="KLD197" s="22"/>
      <c r="KLE197" s="22"/>
      <c r="KLF197" s="22"/>
      <c r="KLG197" s="22"/>
      <c r="KLH197" s="22"/>
      <c r="KLI197" s="22"/>
      <c r="KLJ197" s="22"/>
      <c r="KLK197" s="22"/>
      <c r="KLL197" s="22"/>
      <c r="KLM197" s="22"/>
      <c r="KLN197" s="22"/>
      <c r="KLO197" s="22"/>
      <c r="KLP197" s="22"/>
      <c r="KLQ197" s="22"/>
      <c r="KLR197" s="22"/>
      <c r="KLS197" s="22"/>
      <c r="KLT197" s="22"/>
      <c r="KLU197" s="22"/>
      <c r="KLV197" s="22"/>
      <c r="KLW197" s="22"/>
      <c r="KLX197" s="22"/>
      <c r="KLY197" s="22"/>
      <c r="KLZ197" s="22"/>
      <c r="KMA197" s="22"/>
      <c r="KMB197" s="22"/>
      <c r="KMC197" s="22"/>
      <c r="KMD197" s="22"/>
      <c r="KME197" s="22"/>
      <c r="KMF197" s="22"/>
      <c r="KMG197" s="22"/>
      <c r="KMH197" s="22"/>
      <c r="KMI197" s="22"/>
      <c r="KMJ197" s="22"/>
      <c r="KMK197" s="22"/>
      <c r="KML197" s="22"/>
      <c r="KMM197" s="22"/>
      <c r="KMN197" s="22"/>
      <c r="KMO197" s="22"/>
      <c r="KMP197" s="22"/>
      <c r="KMQ197" s="22"/>
      <c r="KMR197" s="22"/>
      <c r="KMS197" s="22"/>
      <c r="KMT197" s="22"/>
      <c r="KMU197" s="22"/>
      <c r="KMV197" s="22"/>
      <c r="KMW197" s="22"/>
      <c r="KMX197" s="22"/>
      <c r="KMY197" s="22"/>
      <c r="KMZ197" s="22"/>
      <c r="KNA197" s="22"/>
      <c r="KNB197" s="22"/>
      <c r="KNC197" s="22"/>
      <c r="KND197" s="22"/>
      <c r="KNE197" s="22"/>
      <c r="KNF197" s="22"/>
      <c r="KNG197" s="22"/>
      <c r="KNH197" s="22"/>
      <c r="KNI197" s="22"/>
      <c r="KNJ197" s="22"/>
      <c r="KNK197" s="22"/>
      <c r="KNL197" s="22"/>
      <c r="KNM197" s="22"/>
      <c r="KNN197" s="22"/>
      <c r="KNO197" s="22"/>
      <c r="KNP197" s="22"/>
      <c r="KNQ197" s="22"/>
      <c r="KNR197" s="22"/>
      <c r="KNS197" s="22"/>
      <c r="KNT197" s="22"/>
      <c r="KNU197" s="22"/>
      <c r="KNV197" s="22"/>
      <c r="KNW197" s="22"/>
      <c r="KNX197" s="22"/>
      <c r="KNY197" s="22"/>
      <c r="KNZ197" s="22"/>
      <c r="KOA197" s="22"/>
      <c r="KOB197" s="22"/>
      <c r="KOC197" s="22"/>
      <c r="KOD197" s="22"/>
      <c r="KOE197" s="22"/>
      <c r="KOF197" s="22"/>
      <c r="KOG197" s="22"/>
      <c r="KOH197" s="22"/>
      <c r="KOI197" s="22"/>
      <c r="KOJ197" s="22"/>
      <c r="KOK197" s="22"/>
      <c r="KOL197" s="22"/>
      <c r="KOM197" s="22"/>
      <c r="KON197" s="22"/>
      <c r="KOO197" s="22"/>
      <c r="KOP197" s="22"/>
      <c r="KOQ197" s="22"/>
      <c r="KOR197" s="22"/>
      <c r="KOS197" s="22"/>
      <c r="KOT197" s="22"/>
      <c r="KOU197" s="22"/>
      <c r="KOV197" s="22"/>
      <c r="KOW197" s="22"/>
      <c r="KOX197" s="22"/>
      <c r="KOY197" s="22"/>
      <c r="KOZ197" s="22"/>
      <c r="KPA197" s="22"/>
      <c r="KPB197" s="22"/>
      <c r="KPC197" s="22"/>
      <c r="KPD197" s="22"/>
      <c r="KPE197" s="22"/>
      <c r="KPF197" s="22"/>
      <c r="KPG197" s="22"/>
      <c r="KPH197" s="22"/>
      <c r="KPI197" s="22"/>
      <c r="KPJ197" s="22"/>
      <c r="KPK197" s="22"/>
      <c r="KPL197" s="22"/>
      <c r="KPM197" s="22"/>
      <c r="KPN197" s="22"/>
      <c r="KPO197" s="22"/>
      <c r="KPP197" s="22"/>
      <c r="KPQ197" s="22"/>
      <c r="KPR197" s="22"/>
      <c r="KPS197" s="22"/>
      <c r="KPT197" s="22"/>
      <c r="KPU197" s="22"/>
      <c r="KPV197" s="22"/>
      <c r="KPW197" s="22"/>
      <c r="KPX197" s="22"/>
      <c r="KPY197" s="22"/>
      <c r="KPZ197" s="22"/>
      <c r="KQA197" s="22"/>
      <c r="KQB197" s="22"/>
      <c r="KQC197" s="22"/>
      <c r="KQD197" s="22"/>
      <c r="KQE197" s="22"/>
      <c r="KQF197" s="22"/>
      <c r="KQG197" s="22"/>
      <c r="KQH197" s="22"/>
      <c r="KQI197" s="22"/>
      <c r="KQJ197" s="22"/>
      <c r="KQK197" s="22"/>
      <c r="KQL197" s="22"/>
      <c r="KQM197" s="22"/>
      <c r="KQN197" s="22"/>
      <c r="KQO197" s="22"/>
      <c r="KQP197" s="22"/>
      <c r="KQQ197" s="22"/>
      <c r="KQR197" s="22"/>
      <c r="KQS197" s="22"/>
      <c r="KQT197" s="22"/>
      <c r="KQU197" s="22"/>
      <c r="KQV197" s="22"/>
      <c r="KQW197" s="22"/>
      <c r="KQX197" s="22"/>
      <c r="KQY197" s="22"/>
      <c r="KQZ197" s="22"/>
      <c r="KRA197" s="22"/>
      <c r="KRB197" s="22"/>
      <c r="KRC197" s="22"/>
      <c r="KRD197" s="22"/>
      <c r="KRE197" s="22"/>
      <c r="KRF197" s="22"/>
      <c r="KRG197" s="22"/>
      <c r="KRH197" s="22"/>
      <c r="KRI197" s="22"/>
      <c r="KRJ197" s="22"/>
      <c r="KRK197" s="22"/>
      <c r="KRL197" s="22"/>
      <c r="KRM197" s="22"/>
      <c r="KRN197" s="22"/>
      <c r="KRO197" s="22"/>
      <c r="KRP197" s="22"/>
      <c r="KRQ197" s="22"/>
      <c r="KRR197" s="22"/>
      <c r="KRS197" s="22"/>
      <c r="KRT197" s="22"/>
      <c r="KRU197" s="22"/>
      <c r="KRV197" s="22"/>
      <c r="KRW197" s="22"/>
      <c r="KRX197" s="22"/>
      <c r="KRY197" s="22"/>
      <c r="KRZ197" s="22"/>
      <c r="KSA197" s="22"/>
      <c r="KSB197" s="22"/>
      <c r="KSC197" s="22"/>
      <c r="KSD197" s="22"/>
      <c r="KSE197" s="22"/>
      <c r="KSF197" s="22"/>
      <c r="KSG197" s="22"/>
      <c r="KSH197" s="22"/>
      <c r="KSI197" s="22"/>
      <c r="KSJ197" s="22"/>
      <c r="KSK197" s="22"/>
      <c r="KSL197" s="22"/>
      <c r="KSM197" s="22"/>
      <c r="KSN197" s="22"/>
      <c r="KSO197" s="22"/>
      <c r="KSP197" s="22"/>
      <c r="KSQ197" s="22"/>
      <c r="KSR197" s="22"/>
      <c r="KSS197" s="22"/>
      <c r="KST197" s="22"/>
      <c r="KSU197" s="22"/>
      <c r="KSV197" s="22"/>
      <c r="KSW197" s="22"/>
      <c r="KSX197" s="22"/>
      <c r="KSY197" s="22"/>
      <c r="KSZ197" s="22"/>
      <c r="KTA197" s="22"/>
      <c r="KTB197" s="22"/>
      <c r="KTC197" s="22"/>
      <c r="KTD197" s="22"/>
      <c r="KTE197" s="22"/>
      <c r="KTF197" s="22"/>
      <c r="KTG197" s="22"/>
      <c r="KTH197" s="22"/>
      <c r="KTI197" s="22"/>
      <c r="KTJ197" s="22"/>
      <c r="KTK197" s="22"/>
      <c r="KTL197" s="22"/>
      <c r="KTM197" s="22"/>
      <c r="KTN197" s="22"/>
      <c r="KTO197" s="22"/>
      <c r="KTP197" s="22"/>
      <c r="KTQ197" s="22"/>
      <c r="KTR197" s="22"/>
      <c r="KTS197" s="22"/>
      <c r="KTT197" s="22"/>
      <c r="KTU197" s="22"/>
      <c r="KTV197" s="22"/>
      <c r="KTW197" s="22"/>
      <c r="KTX197" s="22"/>
      <c r="KTY197" s="22"/>
      <c r="KTZ197" s="22"/>
      <c r="KUA197" s="22"/>
      <c r="KUB197" s="22"/>
      <c r="KUC197" s="22"/>
      <c r="KUD197" s="22"/>
      <c r="KUE197" s="22"/>
      <c r="KUF197" s="22"/>
      <c r="KUG197" s="22"/>
      <c r="KUH197" s="22"/>
      <c r="KUI197" s="22"/>
      <c r="KUJ197" s="22"/>
      <c r="KUK197" s="22"/>
      <c r="KUL197" s="22"/>
      <c r="KUM197" s="22"/>
      <c r="KUN197" s="22"/>
      <c r="KUO197" s="22"/>
      <c r="KUP197" s="22"/>
      <c r="KUQ197" s="22"/>
      <c r="KUR197" s="22"/>
      <c r="KUS197" s="22"/>
      <c r="KUT197" s="22"/>
      <c r="KUU197" s="22"/>
      <c r="KUV197" s="22"/>
      <c r="KUW197" s="22"/>
      <c r="KUX197" s="22"/>
      <c r="KUY197" s="22"/>
      <c r="KUZ197" s="22"/>
      <c r="KVA197" s="22"/>
      <c r="KVB197" s="22"/>
      <c r="KVC197" s="22"/>
      <c r="KVD197" s="22"/>
      <c r="KVE197" s="22"/>
      <c r="KVF197" s="22"/>
      <c r="KVG197" s="22"/>
      <c r="KVH197" s="22"/>
      <c r="KVI197" s="22"/>
      <c r="KVJ197" s="22"/>
      <c r="KVK197" s="22"/>
      <c r="KVL197" s="22"/>
      <c r="KVM197" s="22"/>
      <c r="KVN197" s="22"/>
      <c r="KVO197" s="22"/>
      <c r="KVP197" s="22"/>
      <c r="KVQ197" s="22"/>
      <c r="KVR197" s="22"/>
      <c r="KVS197" s="22"/>
      <c r="KVT197" s="22"/>
      <c r="KVU197" s="22"/>
      <c r="KVV197" s="22"/>
      <c r="KVW197" s="22"/>
      <c r="KVX197" s="22"/>
      <c r="KVY197" s="22"/>
      <c r="KVZ197" s="22"/>
      <c r="KWA197" s="22"/>
      <c r="KWB197" s="22"/>
      <c r="KWC197" s="22"/>
      <c r="KWD197" s="22"/>
      <c r="KWE197" s="22"/>
      <c r="KWF197" s="22"/>
      <c r="KWG197" s="22"/>
      <c r="KWH197" s="22"/>
      <c r="KWI197" s="22"/>
      <c r="KWJ197" s="22"/>
      <c r="KWK197" s="22"/>
      <c r="KWL197" s="22"/>
      <c r="KWM197" s="22"/>
      <c r="KWN197" s="22"/>
      <c r="KWO197" s="22"/>
      <c r="KWP197" s="22"/>
      <c r="KWQ197" s="22"/>
      <c r="KWR197" s="22"/>
      <c r="KWS197" s="22"/>
      <c r="KWT197" s="22"/>
      <c r="KWU197" s="22"/>
      <c r="KWV197" s="22"/>
      <c r="KWW197" s="22"/>
      <c r="KWX197" s="22"/>
      <c r="KWY197" s="22"/>
      <c r="KWZ197" s="22"/>
      <c r="KXA197" s="22"/>
      <c r="KXB197" s="22"/>
      <c r="KXC197" s="22"/>
      <c r="KXD197" s="22"/>
      <c r="KXE197" s="22"/>
      <c r="KXF197" s="22"/>
      <c r="KXG197" s="22"/>
      <c r="KXH197" s="22"/>
      <c r="KXI197" s="22"/>
      <c r="KXJ197" s="22"/>
      <c r="KXK197" s="22"/>
      <c r="KXL197" s="22"/>
      <c r="KXM197" s="22"/>
      <c r="KXN197" s="22"/>
      <c r="KXO197" s="22"/>
      <c r="KXP197" s="22"/>
      <c r="KXQ197" s="22"/>
      <c r="KXR197" s="22"/>
      <c r="KXS197" s="22"/>
      <c r="KXT197" s="22"/>
      <c r="KXU197" s="22"/>
      <c r="KXV197" s="22"/>
      <c r="KXW197" s="22"/>
      <c r="KXX197" s="22"/>
      <c r="KXY197" s="22"/>
      <c r="KXZ197" s="22"/>
      <c r="KYA197" s="22"/>
      <c r="KYB197" s="22"/>
      <c r="KYC197" s="22"/>
      <c r="KYD197" s="22"/>
      <c r="KYE197" s="22"/>
      <c r="KYF197" s="22"/>
      <c r="KYG197" s="22"/>
      <c r="KYH197" s="22"/>
      <c r="KYI197" s="22"/>
      <c r="KYJ197" s="22"/>
      <c r="KYK197" s="22"/>
      <c r="KYL197" s="22"/>
      <c r="KYM197" s="22"/>
      <c r="KYN197" s="22"/>
      <c r="KYO197" s="22"/>
      <c r="KYP197" s="22"/>
      <c r="KYQ197" s="22"/>
      <c r="KYR197" s="22"/>
      <c r="KYS197" s="22"/>
      <c r="KYT197" s="22"/>
      <c r="KYU197" s="22"/>
      <c r="KYV197" s="22"/>
      <c r="KYW197" s="22"/>
      <c r="KYX197" s="22"/>
      <c r="KYY197" s="22"/>
      <c r="KYZ197" s="22"/>
      <c r="KZA197" s="22"/>
      <c r="KZB197" s="22"/>
      <c r="KZC197" s="22"/>
      <c r="KZD197" s="22"/>
      <c r="KZE197" s="22"/>
      <c r="KZF197" s="22"/>
      <c r="KZG197" s="22"/>
      <c r="KZH197" s="22"/>
      <c r="KZI197" s="22"/>
      <c r="KZJ197" s="22"/>
      <c r="KZK197" s="22"/>
      <c r="KZL197" s="22"/>
      <c r="KZM197" s="22"/>
      <c r="KZN197" s="22"/>
      <c r="KZO197" s="22"/>
      <c r="KZP197" s="22"/>
      <c r="KZQ197" s="22"/>
      <c r="KZR197" s="22"/>
      <c r="KZS197" s="22"/>
      <c r="KZT197" s="22"/>
      <c r="KZU197" s="22"/>
      <c r="KZV197" s="22"/>
      <c r="KZW197" s="22"/>
      <c r="KZX197" s="22"/>
      <c r="KZY197" s="22"/>
      <c r="KZZ197" s="22"/>
      <c r="LAA197" s="22"/>
      <c r="LAB197" s="22"/>
      <c r="LAC197" s="22"/>
      <c r="LAD197" s="22"/>
      <c r="LAE197" s="22"/>
      <c r="LAF197" s="22"/>
      <c r="LAG197" s="22"/>
      <c r="LAH197" s="22"/>
      <c r="LAI197" s="22"/>
      <c r="LAJ197" s="22"/>
      <c r="LAK197" s="22"/>
      <c r="LAL197" s="22"/>
      <c r="LAM197" s="22"/>
      <c r="LAN197" s="22"/>
      <c r="LAO197" s="22"/>
      <c r="LAP197" s="22"/>
      <c r="LAQ197" s="22"/>
      <c r="LAR197" s="22"/>
      <c r="LAS197" s="22"/>
      <c r="LAT197" s="22"/>
      <c r="LAU197" s="22"/>
      <c r="LAV197" s="22"/>
      <c r="LAW197" s="22"/>
      <c r="LAX197" s="22"/>
      <c r="LAY197" s="22"/>
      <c r="LAZ197" s="22"/>
      <c r="LBA197" s="22"/>
      <c r="LBB197" s="22"/>
      <c r="LBC197" s="22"/>
      <c r="LBD197" s="22"/>
      <c r="LBE197" s="22"/>
      <c r="LBF197" s="22"/>
      <c r="LBG197" s="22"/>
      <c r="LBH197" s="22"/>
      <c r="LBI197" s="22"/>
      <c r="LBJ197" s="22"/>
      <c r="LBK197" s="22"/>
      <c r="LBL197" s="22"/>
      <c r="LBM197" s="22"/>
      <c r="LBN197" s="22"/>
      <c r="LBO197" s="22"/>
      <c r="LBP197" s="22"/>
      <c r="LBQ197" s="22"/>
      <c r="LBR197" s="22"/>
      <c r="LBS197" s="22"/>
      <c r="LBT197" s="22"/>
      <c r="LBU197" s="22"/>
      <c r="LBV197" s="22"/>
      <c r="LBW197" s="22"/>
      <c r="LBX197" s="22"/>
      <c r="LBY197" s="22"/>
      <c r="LBZ197" s="22"/>
      <c r="LCA197" s="22"/>
      <c r="LCB197" s="22"/>
      <c r="LCC197" s="22"/>
      <c r="LCD197" s="22"/>
      <c r="LCE197" s="22"/>
      <c r="LCF197" s="22"/>
      <c r="LCG197" s="22"/>
      <c r="LCH197" s="22"/>
      <c r="LCI197" s="22"/>
      <c r="LCJ197" s="22"/>
      <c r="LCK197" s="22"/>
      <c r="LCL197" s="22"/>
      <c r="LCM197" s="22"/>
      <c r="LCN197" s="22"/>
      <c r="LCO197" s="22"/>
      <c r="LCP197" s="22"/>
      <c r="LCQ197" s="22"/>
      <c r="LCR197" s="22"/>
      <c r="LCS197" s="22"/>
      <c r="LCT197" s="22"/>
      <c r="LCU197" s="22"/>
      <c r="LCV197" s="22"/>
      <c r="LCW197" s="22"/>
      <c r="LCX197" s="22"/>
      <c r="LCY197" s="22"/>
      <c r="LCZ197" s="22"/>
      <c r="LDA197" s="22"/>
      <c r="LDB197" s="22"/>
      <c r="LDC197" s="22"/>
      <c r="LDD197" s="22"/>
      <c r="LDE197" s="22"/>
      <c r="LDF197" s="22"/>
      <c r="LDG197" s="22"/>
      <c r="LDH197" s="22"/>
      <c r="LDI197" s="22"/>
      <c r="LDJ197" s="22"/>
      <c r="LDK197" s="22"/>
      <c r="LDL197" s="22"/>
      <c r="LDM197" s="22"/>
      <c r="LDN197" s="22"/>
      <c r="LDO197" s="22"/>
      <c r="LDP197" s="22"/>
      <c r="LDQ197" s="22"/>
      <c r="LDR197" s="22"/>
      <c r="LDS197" s="22"/>
      <c r="LDT197" s="22"/>
      <c r="LDU197" s="22"/>
      <c r="LDV197" s="22"/>
      <c r="LDW197" s="22"/>
      <c r="LDX197" s="22"/>
      <c r="LDY197" s="22"/>
      <c r="LDZ197" s="22"/>
      <c r="LEA197" s="22"/>
      <c r="LEB197" s="22"/>
      <c r="LEC197" s="22"/>
      <c r="LED197" s="22"/>
      <c r="LEE197" s="22"/>
      <c r="LEF197" s="22"/>
      <c r="LEG197" s="22"/>
      <c r="LEH197" s="22"/>
      <c r="LEI197" s="22"/>
      <c r="LEJ197" s="22"/>
      <c r="LEK197" s="22"/>
      <c r="LEL197" s="22"/>
      <c r="LEM197" s="22"/>
      <c r="LEN197" s="22"/>
      <c r="LEO197" s="22"/>
      <c r="LEP197" s="22"/>
      <c r="LEQ197" s="22"/>
      <c r="LER197" s="22"/>
      <c r="LES197" s="22"/>
      <c r="LET197" s="22"/>
      <c r="LEU197" s="22"/>
      <c r="LEV197" s="22"/>
      <c r="LEW197" s="22"/>
      <c r="LEX197" s="22"/>
      <c r="LEY197" s="22"/>
      <c r="LEZ197" s="22"/>
      <c r="LFA197" s="22"/>
      <c r="LFB197" s="22"/>
      <c r="LFC197" s="22"/>
      <c r="LFD197" s="22"/>
      <c r="LFE197" s="22"/>
      <c r="LFF197" s="22"/>
      <c r="LFG197" s="22"/>
      <c r="LFH197" s="22"/>
      <c r="LFI197" s="22"/>
      <c r="LFJ197" s="22"/>
      <c r="LFK197" s="22"/>
      <c r="LFL197" s="22"/>
      <c r="LFM197" s="22"/>
      <c r="LFN197" s="22"/>
      <c r="LFO197" s="22"/>
      <c r="LFP197" s="22"/>
      <c r="LFQ197" s="22"/>
      <c r="LFR197" s="22"/>
      <c r="LFS197" s="22"/>
      <c r="LFT197" s="22"/>
      <c r="LFU197" s="22"/>
      <c r="LFV197" s="22"/>
      <c r="LFW197" s="22"/>
      <c r="LFX197" s="22"/>
      <c r="LFY197" s="22"/>
      <c r="LFZ197" s="22"/>
      <c r="LGA197" s="22"/>
      <c r="LGB197" s="22"/>
      <c r="LGC197" s="22"/>
      <c r="LGD197" s="22"/>
      <c r="LGE197" s="22"/>
      <c r="LGF197" s="22"/>
      <c r="LGG197" s="22"/>
      <c r="LGH197" s="22"/>
      <c r="LGI197" s="22"/>
      <c r="LGJ197" s="22"/>
      <c r="LGK197" s="22"/>
      <c r="LGL197" s="22"/>
      <c r="LGM197" s="22"/>
      <c r="LGN197" s="22"/>
      <c r="LGO197" s="22"/>
      <c r="LGP197" s="22"/>
      <c r="LGQ197" s="22"/>
      <c r="LGR197" s="22"/>
      <c r="LGS197" s="22"/>
      <c r="LGT197" s="22"/>
      <c r="LGU197" s="22"/>
      <c r="LGV197" s="22"/>
      <c r="LGW197" s="22"/>
      <c r="LGX197" s="22"/>
      <c r="LGY197" s="22"/>
      <c r="LGZ197" s="22"/>
      <c r="LHA197" s="22"/>
      <c r="LHB197" s="22"/>
      <c r="LHC197" s="22"/>
      <c r="LHD197" s="22"/>
      <c r="LHE197" s="22"/>
      <c r="LHF197" s="22"/>
      <c r="LHG197" s="22"/>
      <c r="LHH197" s="22"/>
      <c r="LHI197" s="22"/>
      <c r="LHJ197" s="22"/>
      <c r="LHK197" s="22"/>
      <c r="LHL197" s="22"/>
      <c r="LHM197" s="22"/>
      <c r="LHN197" s="22"/>
      <c r="LHO197" s="22"/>
      <c r="LHP197" s="22"/>
      <c r="LHQ197" s="22"/>
      <c r="LHR197" s="22"/>
      <c r="LHS197" s="22"/>
      <c r="LHT197" s="22"/>
      <c r="LHU197" s="22"/>
      <c r="LHV197" s="22"/>
      <c r="LHW197" s="22"/>
      <c r="LHX197" s="22"/>
      <c r="LHY197" s="22"/>
      <c r="LHZ197" s="22"/>
      <c r="LIA197" s="22"/>
      <c r="LIB197" s="22"/>
      <c r="LIC197" s="22"/>
      <c r="LID197" s="22"/>
      <c r="LIE197" s="22"/>
      <c r="LIF197" s="22"/>
      <c r="LIG197" s="22"/>
      <c r="LIH197" s="22"/>
      <c r="LII197" s="22"/>
      <c r="LIJ197" s="22"/>
      <c r="LIK197" s="22"/>
      <c r="LIL197" s="22"/>
      <c r="LIM197" s="22"/>
      <c r="LIN197" s="22"/>
      <c r="LIO197" s="22"/>
      <c r="LIP197" s="22"/>
      <c r="LIQ197" s="22"/>
      <c r="LIR197" s="22"/>
      <c r="LIS197" s="22"/>
      <c r="LIT197" s="22"/>
      <c r="LIU197" s="22"/>
      <c r="LIV197" s="22"/>
      <c r="LIW197" s="22"/>
      <c r="LIX197" s="22"/>
      <c r="LIY197" s="22"/>
      <c r="LIZ197" s="22"/>
      <c r="LJA197" s="22"/>
      <c r="LJB197" s="22"/>
      <c r="LJC197" s="22"/>
      <c r="LJD197" s="22"/>
      <c r="LJE197" s="22"/>
      <c r="LJF197" s="22"/>
      <c r="LJG197" s="22"/>
      <c r="LJH197" s="22"/>
      <c r="LJI197" s="22"/>
      <c r="LJJ197" s="22"/>
      <c r="LJK197" s="22"/>
      <c r="LJL197" s="22"/>
      <c r="LJM197" s="22"/>
      <c r="LJN197" s="22"/>
      <c r="LJO197" s="22"/>
      <c r="LJP197" s="22"/>
      <c r="LJQ197" s="22"/>
      <c r="LJR197" s="22"/>
      <c r="LJS197" s="22"/>
      <c r="LJT197" s="22"/>
      <c r="LJU197" s="22"/>
      <c r="LJV197" s="22"/>
      <c r="LJW197" s="22"/>
      <c r="LJX197" s="22"/>
      <c r="LJY197" s="22"/>
      <c r="LJZ197" s="22"/>
      <c r="LKA197" s="22"/>
      <c r="LKB197" s="22"/>
      <c r="LKC197" s="22"/>
      <c r="LKD197" s="22"/>
      <c r="LKE197" s="22"/>
      <c r="LKF197" s="22"/>
      <c r="LKG197" s="22"/>
      <c r="LKH197" s="22"/>
      <c r="LKI197" s="22"/>
      <c r="LKJ197" s="22"/>
      <c r="LKK197" s="22"/>
      <c r="LKL197" s="22"/>
      <c r="LKM197" s="22"/>
      <c r="LKN197" s="22"/>
      <c r="LKO197" s="22"/>
      <c r="LKP197" s="22"/>
      <c r="LKQ197" s="22"/>
      <c r="LKR197" s="22"/>
      <c r="LKS197" s="22"/>
      <c r="LKT197" s="22"/>
      <c r="LKU197" s="22"/>
      <c r="LKV197" s="22"/>
      <c r="LKW197" s="22"/>
      <c r="LKX197" s="22"/>
      <c r="LKY197" s="22"/>
      <c r="LKZ197" s="22"/>
      <c r="LLA197" s="22"/>
      <c r="LLB197" s="22"/>
      <c r="LLC197" s="22"/>
      <c r="LLD197" s="22"/>
      <c r="LLE197" s="22"/>
      <c r="LLF197" s="22"/>
      <c r="LLG197" s="22"/>
      <c r="LLH197" s="22"/>
      <c r="LLI197" s="22"/>
      <c r="LLJ197" s="22"/>
      <c r="LLK197" s="22"/>
      <c r="LLL197" s="22"/>
      <c r="LLM197" s="22"/>
      <c r="LLN197" s="22"/>
      <c r="LLO197" s="22"/>
      <c r="LLP197" s="22"/>
      <c r="LLQ197" s="22"/>
      <c r="LLR197" s="22"/>
      <c r="LLS197" s="22"/>
      <c r="LLT197" s="22"/>
      <c r="LLU197" s="22"/>
      <c r="LLV197" s="22"/>
      <c r="LLW197" s="22"/>
      <c r="LLX197" s="22"/>
      <c r="LLY197" s="22"/>
      <c r="LLZ197" s="22"/>
      <c r="LMA197" s="22"/>
      <c r="LMB197" s="22"/>
      <c r="LMC197" s="22"/>
      <c r="LMD197" s="22"/>
      <c r="LME197" s="22"/>
      <c r="LMF197" s="22"/>
      <c r="LMG197" s="22"/>
      <c r="LMH197" s="22"/>
      <c r="LMI197" s="22"/>
      <c r="LMJ197" s="22"/>
      <c r="LMK197" s="22"/>
      <c r="LML197" s="22"/>
      <c r="LMM197" s="22"/>
      <c r="LMN197" s="22"/>
      <c r="LMO197" s="22"/>
      <c r="LMP197" s="22"/>
      <c r="LMQ197" s="22"/>
      <c r="LMR197" s="22"/>
      <c r="LMS197" s="22"/>
      <c r="LMT197" s="22"/>
      <c r="LMU197" s="22"/>
      <c r="LMV197" s="22"/>
      <c r="LMW197" s="22"/>
      <c r="LMX197" s="22"/>
      <c r="LMY197" s="22"/>
      <c r="LMZ197" s="22"/>
      <c r="LNA197" s="22"/>
      <c r="LNB197" s="22"/>
      <c r="LNC197" s="22"/>
      <c r="LND197" s="22"/>
      <c r="LNE197" s="22"/>
      <c r="LNF197" s="22"/>
      <c r="LNG197" s="22"/>
      <c r="LNH197" s="22"/>
      <c r="LNI197" s="22"/>
      <c r="LNJ197" s="22"/>
      <c r="LNK197" s="22"/>
      <c r="LNL197" s="22"/>
      <c r="LNM197" s="22"/>
      <c r="LNN197" s="22"/>
      <c r="LNO197" s="22"/>
      <c r="LNP197" s="22"/>
      <c r="LNQ197" s="22"/>
      <c r="LNR197" s="22"/>
      <c r="LNS197" s="22"/>
      <c r="LNT197" s="22"/>
      <c r="LNU197" s="22"/>
      <c r="LNV197" s="22"/>
      <c r="LNW197" s="22"/>
      <c r="LNX197" s="22"/>
      <c r="LNY197" s="22"/>
      <c r="LNZ197" s="22"/>
      <c r="LOA197" s="22"/>
      <c r="LOB197" s="22"/>
      <c r="LOC197" s="22"/>
      <c r="LOD197" s="22"/>
      <c r="LOE197" s="22"/>
      <c r="LOF197" s="22"/>
      <c r="LOG197" s="22"/>
      <c r="LOH197" s="22"/>
      <c r="LOI197" s="22"/>
      <c r="LOJ197" s="22"/>
      <c r="LOK197" s="22"/>
      <c r="LOL197" s="22"/>
      <c r="LOM197" s="22"/>
      <c r="LON197" s="22"/>
      <c r="LOO197" s="22"/>
      <c r="LOP197" s="22"/>
      <c r="LOQ197" s="22"/>
      <c r="LOR197" s="22"/>
      <c r="LOS197" s="22"/>
      <c r="LOT197" s="22"/>
      <c r="LOU197" s="22"/>
      <c r="LOV197" s="22"/>
      <c r="LOW197" s="22"/>
      <c r="LOX197" s="22"/>
      <c r="LOY197" s="22"/>
      <c r="LOZ197" s="22"/>
      <c r="LPA197" s="22"/>
      <c r="LPB197" s="22"/>
      <c r="LPC197" s="22"/>
      <c r="LPD197" s="22"/>
      <c r="LPE197" s="22"/>
      <c r="LPF197" s="22"/>
      <c r="LPG197" s="22"/>
      <c r="LPH197" s="22"/>
      <c r="LPI197" s="22"/>
      <c r="LPJ197" s="22"/>
      <c r="LPK197" s="22"/>
      <c r="LPL197" s="22"/>
      <c r="LPM197" s="22"/>
      <c r="LPN197" s="22"/>
      <c r="LPO197" s="22"/>
      <c r="LPP197" s="22"/>
      <c r="LPQ197" s="22"/>
      <c r="LPR197" s="22"/>
      <c r="LPS197" s="22"/>
      <c r="LPT197" s="22"/>
      <c r="LPU197" s="22"/>
      <c r="LPV197" s="22"/>
      <c r="LPW197" s="22"/>
      <c r="LPX197" s="22"/>
      <c r="LPY197" s="22"/>
      <c r="LPZ197" s="22"/>
      <c r="LQA197" s="22"/>
      <c r="LQB197" s="22"/>
      <c r="LQC197" s="22"/>
      <c r="LQD197" s="22"/>
      <c r="LQE197" s="22"/>
      <c r="LQF197" s="22"/>
      <c r="LQG197" s="22"/>
      <c r="LQH197" s="22"/>
      <c r="LQI197" s="22"/>
      <c r="LQJ197" s="22"/>
      <c r="LQK197" s="22"/>
      <c r="LQL197" s="22"/>
      <c r="LQM197" s="22"/>
      <c r="LQN197" s="22"/>
      <c r="LQO197" s="22"/>
      <c r="LQP197" s="22"/>
      <c r="LQQ197" s="22"/>
      <c r="LQR197" s="22"/>
      <c r="LQS197" s="22"/>
      <c r="LQT197" s="22"/>
      <c r="LQU197" s="22"/>
      <c r="LQV197" s="22"/>
      <c r="LQW197" s="22"/>
      <c r="LQX197" s="22"/>
      <c r="LQY197" s="22"/>
      <c r="LQZ197" s="22"/>
      <c r="LRA197" s="22"/>
      <c r="LRB197" s="22"/>
      <c r="LRC197" s="22"/>
      <c r="LRD197" s="22"/>
      <c r="LRE197" s="22"/>
      <c r="LRF197" s="22"/>
      <c r="LRG197" s="22"/>
      <c r="LRH197" s="22"/>
      <c r="LRI197" s="22"/>
      <c r="LRJ197" s="22"/>
      <c r="LRK197" s="22"/>
      <c r="LRL197" s="22"/>
      <c r="LRM197" s="22"/>
      <c r="LRN197" s="22"/>
      <c r="LRO197" s="22"/>
      <c r="LRP197" s="22"/>
      <c r="LRQ197" s="22"/>
      <c r="LRR197" s="22"/>
      <c r="LRS197" s="22"/>
      <c r="LRT197" s="22"/>
      <c r="LRU197" s="22"/>
      <c r="LRV197" s="22"/>
      <c r="LRW197" s="22"/>
      <c r="LRX197" s="22"/>
      <c r="LRY197" s="22"/>
      <c r="LRZ197" s="22"/>
      <c r="LSA197" s="22"/>
      <c r="LSB197" s="22"/>
      <c r="LSC197" s="22"/>
      <c r="LSD197" s="22"/>
      <c r="LSE197" s="22"/>
      <c r="LSF197" s="22"/>
      <c r="LSG197" s="22"/>
      <c r="LSH197" s="22"/>
      <c r="LSI197" s="22"/>
      <c r="LSJ197" s="22"/>
      <c r="LSK197" s="22"/>
      <c r="LSL197" s="22"/>
      <c r="LSM197" s="22"/>
      <c r="LSN197" s="22"/>
      <c r="LSO197" s="22"/>
      <c r="LSP197" s="22"/>
      <c r="LSQ197" s="22"/>
      <c r="LSR197" s="22"/>
      <c r="LSS197" s="22"/>
      <c r="LST197" s="22"/>
      <c r="LSU197" s="22"/>
      <c r="LSV197" s="22"/>
      <c r="LSW197" s="22"/>
      <c r="LSX197" s="22"/>
      <c r="LSY197" s="22"/>
      <c r="LSZ197" s="22"/>
      <c r="LTA197" s="22"/>
      <c r="LTB197" s="22"/>
      <c r="LTC197" s="22"/>
      <c r="LTD197" s="22"/>
      <c r="LTE197" s="22"/>
      <c r="LTF197" s="22"/>
      <c r="LTG197" s="22"/>
      <c r="LTH197" s="22"/>
      <c r="LTI197" s="22"/>
      <c r="LTJ197" s="22"/>
      <c r="LTK197" s="22"/>
      <c r="LTL197" s="22"/>
      <c r="LTM197" s="22"/>
      <c r="LTN197" s="22"/>
      <c r="LTO197" s="22"/>
      <c r="LTP197" s="22"/>
      <c r="LTQ197" s="22"/>
      <c r="LTR197" s="22"/>
      <c r="LTS197" s="22"/>
      <c r="LTT197" s="22"/>
      <c r="LTU197" s="22"/>
      <c r="LTV197" s="22"/>
      <c r="LTW197" s="22"/>
      <c r="LTX197" s="22"/>
      <c r="LTY197" s="22"/>
      <c r="LTZ197" s="22"/>
      <c r="LUA197" s="22"/>
      <c r="LUB197" s="22"/>
      <c r="LUC197" s="22"/>
      <c r="LUD197" s="22"/>
      <c r="LUE197" s="22"/>
      <c r="LUF197" s="22"/>
      <c r="LUG197" s="22"/>
      <c r="LUH197" s="22"/>
      <c r="LUI197" s="22"/>
      <c r="LUJ197" s="22"/>
      <c r="LUK197" s="22"/>
      <c r="LUL197" s="22"/>
      <c r="LUM197" s="22"/>
      <c r="LUN197" s="22"/>
      <c r="LUO197" s="22"/>
      <c r="LUP197" s="22"/>
      <c r="LUQ197" s="22"/>
      <c r="LUR197" s="22"/>
      <c r="LUS197" s="22"/>
      <c r="LUT197" s="22"/>
      <c r="LUU197" s="22"/>
      <c r="LUV197" s="22"/>
      <c r="LUW197" s="22"/>
      <c r="LUX197" s="22"/>
      <c r="LUY197" s="22"/>
      <c r="LUZ197" s="22"/>
      <c r="LVA197" s="22"/>
      <c r="LVB197" s="22"/>
      <c r="LVC197" s="22"/>
      <c r="LVD197" s="22"/>
      <c r="LVE197" s="22"/>
      <c r="LVF197" s="22"/>
      <c r="LVG197" s="22"/>
      <c r="LVH197" s="22"/>
      <c r="LVI197" s="22"/>
      <c r="LVJ197" s="22"/>
      <c r="LVK197" s="22"/>
      <c r="LVL197" s="22"/>
      <c r="LVM197" s="22"/>
      <c r="LVN197" s="22"/>
      <c r="LVO197" s="22"/>
      <c r="LVP197" s="22"/>
      <c r="LVQ197" s="22"/>
      <c r="LVR197" s="22"/>
      <c r="LVS197" s="22"/>
      <c r="LVT197" s="22"/>
      <c r="LVU197" s="22"/>
      <c r="LVV197" s="22"/>
      <c r="LVW197" s="22"/>
      <c r="LVX197" s="22"/>
      <c r="LVY197" s="22"/>
      <c r="LVZ197" s="22"/>
      <c r="LWA197" s="22"/>
      <c r="LWB197" s="22"/>
      <c r="LWC197" s="22"/>
      <c r="LWD197" s="22"/>
      <c r="LWE197" s="22"/>
      <c r="LWF197" s="22"/>
      <c r="LWG197" s="22"/>
      <c r="LWH197" s="22"/>
      <c r="LWI197" s="22"/>
      <c r="LWJ197" s="22"/>
      <c r="LWK197" s="22"/>
      <c r="LWL197" s="22"/>
      <c r="LWM197" s="22"/>
      <c r="LWN197" s="22"/>
      <c r="LWO197" s="22"/>
      <c r="LWP197" s="22"/>
      <c r="LWQ197" s="22"/>
      <c r="LWR197" s="22"/>
      <c r="LWS197" s="22"/>
      <c r="LWT197" s="22"/>
      <c r="LWU197" s="22"/>
      <c r="LWV197" s="22"/>
      <c r="LWW197" s="22"/>
      <c r="LWX197" s="22"/>
      <c r="LWY197" s="22"/>
      <c r="LWZ197" s="22"/>
      <c r="LXA197" s="22"/>
      <c r="LXB197" s="22"/>
      <c r="LXC197" s="22"/>
      <c r="LXD197" s="22"/>
      <c r="LXE197" s="22"/>
      <c r="LXF197" s="22"/>
      <c r="LXG197" s="22"/>
      <c r="LXH197" s="22"/>
      <c r="LXI197" s="22"/>
      <c r="LXJ197" s="22"/>
      <c r="LXK197" s="22"/>
      <c r="LXL197" s="22"/>
      <c r="LXM197" s="22"/>
      <c r="LXN197" s="22"/>
      <c r="LXO197" s="22"/>
      <c r="LXP197" s="22"/>
      <c r="LXQ197" s="22"/>
      <c r="LXR197" s="22"/>
      <c r="LXS197" s="22"/>
      <c r="LXT197" s="22"/>
      <c r="LXU197" s="22"/>
      <c r="LXV197" s="22"/>
      <c r="LXW197" s="22"/>
      <c r="LXX197" s="22"/>
      <c r="LXY197" s="22"/>
      <c r="LXZ197" s="22"/>
      <c r="LYA197" s="22"/>
      <c r="LYB197" s="22"/>
      <c r="LYC197" s="22"/>
      <c r="LYD197" s="22"/>
      <c r="LYE197" s="22"/>
      <c r="LYF197" s="22"/>
      <c r="LYG197" s="22"/>
      <c r="LYH197" s="22"/>
      <c r="LYI197" s="22"/>
      <c r="LYJ197" s="22"/>
      <c r="LYK197" s="22"/>
      <c r="LYL197" s="22"/>
      <c r="LYM197" s="22"/>
      <c r="LYN197" s="22"/>
      <c r="LYO197" s="22"/>
      <c r="LYP197" s="22"/>
      <c r="LYQ197" s="22"/>
      <c r="LYR197" s="22"/>
      <c r="LYS197" s="22"/>
      <c r="LYT197" s="22"/>
      <c r="LYU197" s="22"/>
      <c r="LYV197" s="22"/>
      <c r="LYW197" s="22"/>
      <c r="LYX197" s="22"/>
      <c r="LYY197" s="22"/>
      <c r="LYZ197" s="22"/>
      <c r="LZA197" s="22"/>
      <c r="LZB197" s="22"/>
      <c r="LZC197" s="22"/>
      <c r="LZD197" s="22"/>
      <c r="LZE197" s="22"/>
      <c r="LZF197" s="22"/>
      <c r="LZG197" s="22"/>
      <c r="LZH197" s="22"/>
      <c r="LZI197" s="22"/>
      <c r="LZJ197" s="22"/>
      <c r="LZK197" s="22"/>
      <c r="LZL197" s="22"/>
      <c r="LZM197" s="22"/>
      <c r="LZN197" s="22"/>
      <c r="LZO197" s="22"/>
      <c r="LZP197" s="22"/>
      <c r="LZQ197" s="22"/>
      <c r="LZR197" s="22"/>
      <c r="LZS197" s="22"/>
      <c r="LZT197" s="22"/>
      <c r="LZU197" s="22"/>
      <c r="LZV197" s="22"/>
      <c r="LZW197" s="22"/>
      <c r="LZX197" s="22"/>
      <c r="LZY197" s="22"/>
      <c r="LZZ197" s="22"/>
      <c r="MAA197" s="22"/>
      <c r="MAB197" s="22"/>
      <c r="MAC197" s="22"/>
      <c r="MAD197" s="22"/>
      <c r="MAE197" s="22"/>
      <c r="MAF197" s="22"/>
      <c r="MAG197" s="22"/>
      <c r="MAH197" s="22"/>
      <c r="MAI197" s="22"/>
      <c r="MAJ197" s="22"/>
      <c r="MAK197" s="22"/>
      <c r="MAL197" s="22"/>
      <c r="MAM197" s="22"/>
      <c r="MAN197" s="22"/>
      <c r="MAO197" s="22"/>
      <c r="MAP197" s="22"/>
      <c r="MAQ197" s="22"/>
      <c r="MAR197" s="22"/>
      <c r="MAS197" s="22"/>
      <c r="MAT197" s="22"/>
      <c r="MAU197" s="22"/>
      <c r="MAV197" s="22"/>
      <c r="MAW197" s="22"/>
      <c r="MAX197" s="22"/>
      <c r="MAY197" s="22"/>
      <c r="MAZ197" s="22"/>
      <c r="MBA197" s="22"/>
      <c r="MBB197" s="22"/>
      <c r="MBC197" s="22"/>
      <c r="MBD197" s="22"/>
      <c r="MBE197" s="22"/>
      <c r="MBF197" s="22"/>
      <c r="MBG197" s="22"/>
      <c r="MBH197" s="22"/>
      <c r="MBI197" s="22"/>
      <c r="MBJ197" s="22"/>
      <c r="MBK197" s="22"/>
      <c r="MBL197" s="22"/>
      <c r="MBM197" s="22"/>
      <c r="MBN197" s="22"/>
      <c r="MBO197" s="22"/>
      <c r="MBP197" s="22"/>
      <c r="MBQ197" s="22"/>
      <c r="MBR197" s="22"/>
      <c r="MBS197" s="22"/>
      <c r="MBT197" s="22"/>
      <c r="MBU197" s="22"/>
      <c r="MBV197" s="22"/>
      <c r="MBW197" s="22"/>
      <c r="MBX197" s="22"/>
      <c r="MBY197" s="22"/>
      <c r="MBZ197" s="22"/>
      <c r="MCA197" s="22"/>
      <c r="MCB197" s="22"/>
      <c r="MCC197" s="22"/>
      <c r="MCD197" s="22"/>
      <c r="MCE197" s="22"/>
      <c r="MCF197" s="22"/>
      <c r="MCG197" s="22"/>
      <c r="MCH197" s="22"/>
      <c r="MCI197" s="22"/>
      <c r="MCJ197" s="22"/>
      <c r="MCK197" s="22"/>
      <c r="MCL197" s="22"/>
      <c r="MCM197" s="22"/>
      <c r="MCN197" s="22"/>
      <c r="MCO197" s="22"/>
      <c r="MCP197" s="22"/>
      <c r="MCQ197" s="22"/>
      <c r="MCR197" s="22"/>
      <c r="MCS197" s="22"/>
      <c r="MCT197" s="22"/>
      <c r="MCU197" s="22"/>
      <c r="MCV197" s="22"/>
      <c r="MCW197" s="22"/>
      <c r="MCX197" s="22"/>
      <c r="MCY197" s="22"/>
      <c r="MCZ197" s="22"/>
      <c r="MDA197" s="22"/>
      <c r="MDB197" s="22"/>
      <c r="MDC197" s="22"/>
      <c r="MDD197" s="22"/>
      <c r="MDE197" s="22"/>
      <c r="MDF197" s="22"/>
      <c r="MDG197" s="22"/>
      <c r="MDH197" s="22"/>
      <c r="MDI197" s="22"/>
      <c r="MDJ197" s="22"/>
      <c r="MDK197" s="22"/>
      <c r="MDL197" s="22"/>
      <c r="MDM197" s="22"/>
      <c r="MDN197" s="22"/>
      <c r="MDO197" s="22"/>
      <c r="MDP197" s="22"/>
      <c r="MDQ197" s="22"/>
      <c r="MDR197" s="22"/>
      <c r="MDS197" s="22"/>
      <c r="MDT197" s="22"/>
      <c r="MDU197" s="22"/>
      <c r="MDV197" s="22"/>
      <c r="MDW197" s="22"/>
      <c r="MDX197" s="22"/>
      <c r="MDY197" s="22"/>
      <c r="MDZ197" s="22"/>
      <c r="MEA197" s="22"/>
      <c r="MEB197" s="22"/>
      <c r="MEC197" s="22"/>
      <c r="MED197" s="22"/>
      <c r="MEE197" s="22"/>
      <c r="MEF197" s="22"/>
      <c r="MEG197" s="22"/>
      <c r="MEH197" s="22"/>
      <c r="MEI197" s="22"/>
      <c r="MEJ197" s="22"/>
      <c r="MEK197" s="22"/>
      <c r="MEL197" s="22"/>
      <c r="MEM197" s="22"/>
      <c r="MEN197" s="22"/>
      <c r="MEO197" s="22"/>
      <c r="MEP197" s="22"/>
      <c r="MEQ197" s="22"/>
      <c r="MER197" s="22"/>
      <c r="MES197" s="22"/>
      <c r="MET197" s="22"/>
      <c r="MEU197" s="22"/>
      <c r="MEV197" s="22"/>
      <c r="MEW197" s="22"/>
      <c r="MEX197" s="22"/>
      <c r="MEY197" s="22"/>
      <c r="MEZ197" s="22"/>
      <c r="MFA197" s="22"/>
      <c r="MFB197" s="22"/>
      <c r="MFC197" s="22"/>
      <c r="MFD197" s="22"/>
      <c r="MFE197" s="22"/>
      <c r="MFF197" s="22"/>
      <c r="MFG197" s="22"/>
      <c r="MFH197" s="22"/>
      <c r="MFI197" s="22"/>
      <c r="MFJ197" s="22"/>
      <c r="MFK197" s="22"/>
      <c r="MFL197" s="22"/>
      <c r="MFM197" s="22"/>
      <c r="MFN197" s="22"/>
      <c r="MFO197" s="22"/>
      <c r="MFP197" s="22"/>
      <c r="MFQ197" s="22"/>
      <c r="MFR197" s="22"/>
      <c r="MFS197" s="22"/>
      <c r="MFT197" s="22"/>
      <c r="MFU197" s="22"/>
      <c r="MFV197" s="22"/>
      <c r="MFW197" s="22"/>
      <c r="MFX197" s="22"/>
      <c r="MFY197" s="22"/>
      <c r="MFZ197" s="22"/>
      <c r="MGA197" s="22"/>
      <c r="MGB197" s="22"/>
      <c r="MGC197" s="22"/>
      <c r="MGD197" s="22"/>
      <c r="MGE197" s="22"/>
      <c r="MGF197" s="22"/>
      <c r="MGG197" s="22"/>
      <c r="MGH197" s="22"/>
      <c r="MGI197" s="22"/>
      <c r="MGJ197" s="22"/>
      <c r="MGK197" s="22"/>
      <c r="MGL197" s="22"/>
      <c r="MGM197" s="22"/>
      <c r="MGN197" s="22"/>
      <c r="MGO197" s="22"/>
      <c r="MGP197" s="22"/>
      <c r="MGQ197" s="22"/>
      <c r="MGR197" s="22"/>
      <c r="MGS197" s="22"/>
      <c r="MGT197" s="22"/>
      <c r="MGU197" s="22"/>
      <c r="MGV197" s="22"/>
      <c r="MGW197" s="22"/>
      <c r="MGX197" s="22"/>
      <c r="MGY197" s="22"/>
      <c r="MGZ197" s="22"/>
      <c r="MHA197" s="22"/>
      <c r="MHB197" s="22"/>
      <c r="MHC197" s="22"/>
      <c r="MHD197" s="22"/>
      <c r="MHE197" s="22"/>
      <c r="MHF197" s="22"/>
      <c r="MHG197" s="22"/>
      <c r="MHH197" s="22"/>
      <c r="MHI197" s="22"/>
      <c r="MHJ197" s="22"/>
      <c r="MHK197" s="22"/>
      <c r="MHL197" s="22"/>
      <c r="MHM197" s="22"/>
      <c r="MHN197" s="22"/>
      <c r="MHO197" s="22"/>
      <c r="MHP197" s="22"/>
      <c r="MHQ197" s="22"/>
      <c r="MHR197" s="22"/>
      <c r="MHS197" s="22"/>
      <c r="MHT197" s="22"/>
      <c r="MHU197" s="22"/>
      <c r="MHV197" s="22"/>
      <c r="MHW197" s="22"/>
      <c r="MHX197" s="22"/>
      <c r="MHY197" s="22"/>
      <c r="MHZ197" s="22"/>
      <c r="MIA197" s="22"/>
      <c r="MIB197" s="22"/>
      <c r="MIC197" s="22"/>
      <c r="MID197" s="22"/>
      <c r="MIE197" s="22"/>
      <c r="MIF197" s="22"/>
      <c r="MIG197" s="22"/>
      <c r="MIH197" s="22"/>
      <c r="MII197" s="22"/>
      <c r="MIJ197" s="22"/>
      <c r="MIK197" s="22"/>
      <c r="MIL197" s="22"/>
      <c r="MIM197" s="22"/>
      <c r="MIN197" s="22"/>
      <c r="MIO197" s="22"/>
      <c r="MIP197" s="22"/>
      <c r="MIQ197" s="22"/>
      <c r="MIR197" s="22"/>
      <c r="MIS197" s="22"/>
      <c r="MIT197" s="22"/>
      <c r="MIU197" s="22"/>
      <c r="MIV197" s="22"/>
      <c r="MIW197" s="22"/>
      <c r="MIX197" s="22"/>
      <c r="MIY197" s="22"/>
      <c r="MIZ197" s="22"/>
      <c r="MJA197" s="22"/>
      <c r="MJB197" s="22"/>
      <c r="MJC197" s="22"/>
      <c r="MJD197" s="22"/>
      <c r="MJE197" s="22"/>
      <c r="MJF197" s="22"/>
      <c r="MJG197" s="22"/>
      <c r="MJH197" s="22"/>
      <c r="MJI197" s="22"/>
      <c r="MJJ197" s="22"/>
      <c r="MJK197" s="22"/>
      <c r="MJL197" s="22"/>
      <c r="MJM197" s="22"/>
      <c r="MJN197" s="22"/>
      <c r="MJO197" s="22"/>
      <c r="MJP197" s="22"/>
      <c r="MJQ197" s="22"/>
      <c r="MJR197" s="22"/>
      <c r="MJS197" s="22"/>
      <c r="MJT197" s="22"/>
      <c r="MJU197" s="22"/>
      <c r="MJV197" s="22"/>
      <c r="MJW197" s="22"/>
      <c r="MJX197" s="22"/>
      <c r="MJY197" s="22"/>
      <c r="MJZ197" s="22"/>
      <c r="MKA197" s="22"/>
      <c r="MKB197" s="22"/>
      <c r="MKC197" s="22"/>
      <c r="MKD197" s="22"/>
      <c r="MKE197" s="22"/>
      <c r="MKF197" s="22"/>
      <c r="MKG197" s="22"/>
      <c r="MKH197" s="22"/>
      <c r="MKI197" s="22"/>
      <c r="MKJ197" s="22"/>
      <c r="MKK197" s="22"/>
      <c r="MKL197" s="22"/>
      <c r="MKM197" s="22"/>
      <c r="MKN197" s="22"/>
      <c r="MKO197" s="22"/>
      <c r="MKP197" s="22"/>
      <c r="MKQ197" s="22"/>
      <c r="MKR197" s="22"/>
      <c r="MKS197" s="22"/>
      <c r="MKT197" s="22"/>
      <c r="MKU197" s="22"/>
      <c r="MKV197" s="22"/>
      <c r="MKW197" s="22"/>
      <c r="MKX197" s="22"/>
      <c r="MKY197" s="22"/>
      <c r="MKZ197" s="22"/>
      <c r="MLA197" s="22"/>
      <c r="MLB197" s="22"/>
      <c r="MLC197" s="22"/>
      <c r="MLD197" s="22"/>
      <c r="MLE197" s="22"/>
      <c r="MLF197" s="22"/>
      <c r="MLG197" s="22"/>
      <c r="MLH197" s="22"/>
      <c r="MLI197" s="22"/>
      <c r="MLJ197" s="22"/>
      <c r="MLK197" s="22"/>
      <c r="MLL197" s="22"/>
      <c r="MLM197" s="22"/>
      <c r="MLN197" s="22"/>
      <c r="MLO197" s="22"/>
      <c r="MLP197" s="22"/>
      <c r="MLQ197" s="22"/>
      <c r="MLR197" s="22"/>
      <c r="MLS197" s="22"/>
      <c r="MLT197" s="22"/>
      <c r="MLU197" s="22"/>
      <c r="MLV197" s="22"/>
      <c r="MLW197" s="22"/>
      <c r="MLX197" s="22"/>
      <c r="MLY197" s="22"/>
      <c r="MLZ197" s="22"/>
      <c r="MMA197" s="22"/>
      <c r="MMB197" s="22"/>
      <c r="MMC197" s="22"/>
      <c r="MMD197" s="22"/>
      <c r="MME197" s="22"/>
      <c r="MMF197" s="22"/>
      <c r="MMG197" s="22"/>
      <c r="MMH197" s="22"/>
      <c r="MMI197" s="22"/>
      <c r="MMJ197" s="22"/>
      <c r="MMK197" s="22"/>
      <c r="MML197" s="22"/>
      <c r="MMM197" s="22"/>
      <c r="MMN197" s="22"/>
      <c r="MMO197" s="22"/>
      <c r="MMP197" s="22"/>
      <c r="MMQ197" s="22"/>
      <c r="MMR197" s="22"/>
      <c r="MMS197" s="22"/>
      <c r="MMT197" s="22"/>
      <c r="MMU197" s="22"/>
      <c r="MMV197" s="22"/>
      <c r="MMW197" s="22"/>
      <c r="MMX197" s="22"/>
      <c r="MMY197" s="22"/>
      <c r="MMZ197" s="22"/>
      <c r="MNA197" s="22"/>
      <c r="MNB197" s="22"/>
      <c r="MNC197" s="22"/>
      <c r="MND197" s="22"/>
      <c r="MNE197" s="22"/>
      <c r="MNF197" s="22"/>
      <c r="MNG197" s="22"/>
      <c r="MNH197" s="22"/>
      <c r="MNI197" s="22"/>
      <c r="MNJ197" s="22"/>
      <c r="MNK197" s="22"/>
      <c r="MNL197" s="22"/>
      <c r="MNM197" s="22"/>
      <c r="MNN197" s="22"/>
      <c r="MNO197" s="22"/>
      <c r="MNP197" s="22"/>
      <c r="MNQ197" s="22"/>
      <c r="MNR197" s="22"/>
      <c r="MNS197" s="22"/>
      <c r="MNT197" s="22"/>
      <c r="MNU197" s="22"/>
      <c r="MNV197" s="22"/>
      <c r="MNW197" s="22"/>
      <c r="MNX197" s="22"/>
      <c r="MNY197" s="22"/>
      <c r="MNZ197" s="22"/>
      <c r="MOA197" s="22"/>
      <c r="MOB197" s="22"/>
      <c r="MOC197" s="22"/>
      <c r="MOD197" s="22"/>
      <c r="MOE197" s="22"/>
      <c r="MOF197" s="22"/>
      <c r="MOG197" s="22"/>
      <c r="MOH197" s="22"/>
      <c r="MOI197" s="22"/>
      <c r="MOJ197" s="22"/>
      <c r="MOK197" s="22"/>
      <c r="MOL197" s="22"/>
      <c r="MOM197" s="22"/>
      <c r="MON197" s="22"/>
      <c r="MOO197" s="22"/>
      <c r="MOP197" s="22"/>
      <c r="MOQ197" s="22"/>
      <c r="MOR197" s="22"/>
      <c r="MOS197" s="22"/>
      <c r="MOT197" s="22"/>
      <c r="MOU197" s="22"/>
      <c r="MOV197" s="22"/>
      <c r="MOW197" s="22"/>
      <c r="MOX197" s="22"/>
      <c r="MOY197" s="22"/>
      <c r="MOZ197" s="22"/>
      <c r="MPA197" s="22"/>
      <c r="MPB197" s="22"/>
      <c r="MPC197" s="22"/>
      <c r="MPD197" s="22"/>
      <c r="MPE197" s="22"/>
      <c r="MPF197" s="22"/>
      <c r="MPG197" s="22"/>
      <c r="MPH197" s="22"/>
      <c r="MPI197" s="22"/>
      <c r="MPJ197" s="22"/>
      <c r="MPK197" s="22"/>
      <c r="MPL197" s="22"/>
      <c r="MPM197" s="22"/>
      <c r="MPN197" s="22"/>
      <c r="MPO197" s="22"/>
      <c r="MPP197" s="22"/>
      <c r="MPQ197" s="22"/>
      <c r="MPR197" s="22"/>
      <c r="MPS197" s="22"/>
      <c r="MPT197" s="22"/>
      <c r="MPU197" s="22"/>
      <c r="MPV197" s="22"/>
      <c r="MPW197" s="22"/>
      <c r="MPX197" s="22"/>
      <c r="MPY197" s="22"/>
      <c r="MPZ197" s="22"/>
      <c r="MQA197" s="22"/>
      <c r="MQB197" s="22"/>
      <c r="MQC197" s="22"/>
      <c r="MQD197" s="22"/>
      <c r="MQE197" s="22"/>
      <c r="MQF197" s="22"/>
      <c r="MQG197" s="22"/>
      <c r="MQH197" s="22"/>
      <c r="MQI197" s="22"/>
      <c r="MQJ197" s="22"/>
      <c r="MQK197" s="22"/>
      <c r="MQL197" s="22"/>
      <c r="MQM197" s="22"/>
      <c r="MQN197" s="22"/>
      <c r="MQO197" s="22"/>
      <c r="MQP197" s="22"/>
      <c r="MQQ197" s="22"/>
      <c r="MQR197" s="22"/>
      <c r="MQS197" s="22"/>
      <c r="MQT197" s="22"/>
      <c r="MQU197" s="22"/>
      <c r="MQV197" s="22"/>
      <c r="MQW197" s="22"/>
      <c r="MQX197" s="22"/>
      <c r="MQY197" s="22"/>
      <c r="MQZ197" s="22"/>
      <c r="MRA197" s="22"/>
      <c r="MRB197" s="22"/>
      <c r="MRC197" s="22"/>
      <c r="MRD197" s="22"/>
      <c r="MRE197" s="22"/>
      <c r="MRF197" s="22"/>
      <c r="MRG197" s="22"/>
      <c r="MRH197" s="22"/>
      <c r="MRI197" s="22"/>
      <c r="MRJ197" s="22"/>
      <c r="MRK197" s="22"/>
      <c r="MRL197" s="22"/>
      <c r="MRM197" s="22"/>
      <c r="MRN197" s="22"/>
      <c r="MRO197" s="22"/>
      <c r="MRP197" s="22"/>
      <c r="MRQ197" s="22"/>
      <c r="MRR197" s="22"/>
      <c r="MRS197" s="22"/>
      <c r="MRT197" s="22"/>
      <c r="MRU197" s="22"/>
      <c r="MRV197" s="22"/>
      <c r="MRW197" s="22"/>
      <c r="MRX197" s="22"/>
      <c r="MRY197" s="22"/>
      <c r="MRZ197" s="22"/>
      <c r="MSA197" s="22"/>
      <c r="MSB197" s="22"/>
      <c r="MSC197" s="22"/>
      <c r="MSD197" s="22"/>
      <c r="MSE197" s="22"/>
      <c r="MSF197" s="22"/>
      <c r="MSG197" s="22"/>
      <c r="MSH197" s="22"/>
      <c r="MSI197" s="22"/>
      <c r="MSJ197" s="22"/>
      <c r="MSK197" s="22"/>
      <c r="MSL197" s="22"/>
      <c r="MSM197" s="22"/>
      <c r="MSN197" s="22"/>
      <c r="MSO197" s="22"/>
      <c r="MSP197" s="22"/>
      <c r="MSQ197" s="22"/>
      <c r="MSR197" s="22"/>
      <c r="MSS197" s="22"/>
      <c r="MST197" s="22"/>
      <c r="MSU197" s="22"/>
      <c r="MSV197" s="22"/>
      <c r="MSW197" s="22"/>
      <c r="MSX197" s="22"/>
      <c r="MSY197" s="22"/>
      <c r="MSZ197" s="22"/>
      <c r="MTA197" s="22"/>
      <c r="MTB197" s="22"/>
      <c r="MTC197" s="22"/>
      <c r="MTD197" s="22"/>
      <c r="MTE197" s="22"/>
      <c r="MTF197" s="22"/>
      <c r="MTG197" s="22"/>
      <c r="MTH197" s="22"/>
      <c r="MTI197" s="22"/>
      <c r="MTJ197" s="22"/>
      <c r="MTK197" s="22"/>
      <c r="MTL197" s="22"/>
      <c r="MTM197" s="22"/>
      <c r="MTN197" s="22"/>
      <c r="MTO197" s="22"/>
      <c r="MTP197" s="22"/>
      <c r="MTQ197" s="22"/>
      <c r="MTR197" s="22"/>
      <c r="MTS197" s="22"/>
      <c r="MTT197" s="22"/>
      <c r="MTU197" s="22"/>
      <c r="MTV197" s="22"/>
      <c r="MTW197" s="22"/>
      <c r="MTX197" s="22"/>
      <c r="MTY197" s="22"/>
      <c r="MTZ197" s="22"/>
      <c r="MUA197" s="22"/>
      <c r="MUB197" s="22"/>
      <c r="MUC197" s="22"/>
      <c r="MUD197" s="22"/>
      <c r="MUE197" s="22"/>
      <c r="MUF197" s="22"/>
      <c r="MUG197" s="22"/>
      <c r="MUH197" s="22"/>
      <c r="MUI197" s="22"/>
      <c r="MUJ197" s="22"/>
      <c r="MUK197" s="22"/>
      <c r="MUL197" s="22"/>
      <c r="MUM197" s="22"/>
      <c r="MUN197" s="22"/>
      <c r="MUO197" s="22"/>
      <c r="MUP197" s="22"/>
      <c r="MUQ197" s="22"/>
      <c r="MUR197" s="22"/>
      <c r="MUS197" s="22"/>
      <c r="MUT197" s="22"/>
      <c r="MUU197" s="22"/>
      <c r="MUV197" s="22"/>
      <c r="MUW197" s="22"/>
      <c r="MUX197" s="22"/>
      <c r="MUY197" s="22"/>
      <c r="MUZ197" s="22"/>
      <c r="MVA197" s="22"/>
      <c r="MVB197" s="22"/>
      <c r="MVC197" s="22"/>
      <c r="MVD197" s="22"/>
      <c r="MVE197" s="22"/>
      <c r="MVF197" s="22"/>
      <c r="MVG197" s="22"/>
      <c r="MVH197" s="22"/>
      <c r="MVI197" s="22"/>
      <c r="MVJ197" s="22"/>
      <c r="MVK197" s="22"/>
      <c r="MVL197" s="22"/>
      <c r="MVM197" s="22"/>
      <c r="MVN197" s="22"/>
      <c r="MVO197" s="22"/>
      <c r="MVP197" s="22"/>
      <c r="MVQ197" s="22"/>
      <c r="MVR197" s="22"/>
      <c r="MVS197" s="22"/>
      <c r="MVT197" s="22"/>
      <c r="MVU197" s="22"/>
      <c r="MVV197" s="22"/>
      <c r="MVW197" s="22"/>
      <c r="MVX197" s="22"/>
      <c r="MVY197" s="22"/>
      <c r="MVZ197" s="22"/>
      <c r="MWA197" s="22"/>
      <c r="MWB197" s="22"/>
      <c r="MWC197" s="22"/>
      <c r="MWD197" s="22"/>
      <c r="MWE197" s="22"/>
      <c r="MWF197" s="22"/>
      <c r="MWG197" s="22"/>
      <c r="MWH197" s="22"/>
      <c r="MWI197" s="22"/>
      <c r="MWJ197" s="22"/>
      <c r="MWK197" s="22"/>
      <c r="MWL197" s="22"/>
      <c r="MWM197" s="22"/>
      <c r="MWN197" s="22"/>
      <c r="MWO197" s="22"/>
      <c r="MWP197" s="22"/>
      <c r="MWQ197" s="22"/>
      <c r="MWR197" s="22"/>
      <c r="MWS197" s="22"/>
      <c r="MWT197" s="22"/>
      <c r="MWU197" s="22"/>
      <c r="MWV197" s="22"/>
      <c r="MWW197" s="22"/>
      <c r="MWX197" s="22"/>
      <c r="MWY197" s="22"/>
      <c r="MWZ197" s="22"/>
      <c r="MXA197" s="22"/>
      <c r="MXB197" s="22"/>
      <c r="MXC197" s="22"/>
      <c r="MXD197" s="22"/>
      <c r="MXE197" s="22"/>
      <c r="MXF197" s="22"/>
      <c r="MXG197" s="22"/>
      <c r="MXH197" s="22"/>
      <c r="MXI197" s="22"/>
      <c r="MXJ197" s="22"/>
      <c r="MXK197" s="22"/>
      <c r="MXL197" s="22"/>
      <c r="MXM197" s="22"/>
      <c r="MXN197" s="22"/>
      <c r="MXO197" s="22"/>
      <c r="MXP197" s="22"/>
      <c r="MXQ197" s="22"/>
      <c r="MXR197" s="22"/>
      <c r="MXS197" s="22"/>
      <c r="MXT197" s="22"/>
      <c r="MXU197" s="22"/>
      <c r="MXV197" s="22"/>
      <c r="MXW197" s="22"/>
      <c r="MXX197" s="22"/>
      <c r="MXY197" s="22"/>
      <c r="MXZ197" s="22"/>
      <c r="MYA197" s="22"/>
      <c r="MYB197" s="22"/>
      <c r="MYC197" s="22"/>
      <c r="MYD197" s="22"/>
      <c r="MYE197" s="22"/>
      <c r="MYF197" s="22"/>
      <c r="MYG197" s="22"/>
      <c r="MYH197" s="22"/>
      <c r="MYI197" s="22"/>
      <c r="MYJ197" s="22"/>
      <c r="MYK197" s="22"/>
      <c r="MYL197" s="22"/>
      <c r="MYM197" s="22"/>
      <c r="MYN197" s="22"/>
      <c r="MYO197" s="22"/>
      <c r="MYP197" s="22"/>
      <c r="MYQ197" s="22"/>
      <c r="MYR197" s="22"/>
      <c r="MYS197" s="22"/>
      <c r="MYT197" s="22"/>
      <c r="MYU197" s="22"/>
      <c r="MYV197" s="22"/>
      <c r="MYW197" s="22"/>
      <c r="MYX197" s="22"/>
      <c r="MYY197" s="22"/>
      <c r="MYZ197" s="22"/>
      <c r="MZA197" s="22"/>
      <c r="MZB197" s="22"/>
      <c r="MZC197" s="22"/>
      <c r="MZD197" s="22"/>
      <c r="MZE197" s="22"/>
      <c r="MZF197" s="22"/>
      <c r="MZG197" s="22"/>
      <c r="MZH197" s="22"/>
      <c r="MZI197" s="22"/>
      <c r="MZJ197" s="22"/>
      <c r="MZK197" s="22"/>
      <c r="MZL197" s="22"/>
      <c r="MZM197" s="22"/>
      <c r="MZN197" s="22"/>
      <c r="MZO197" s="22"/>
      <c r="MZP197" s="22"/>
      <c r="MZQ197" s="22"/>
      <c r="MZR197" s="22"/>
      <c r="MZS197" s="22"/>
      <c r="MZT197" s="22"/>
      <c r="MZU197" s="22"/>
      <c r="MZV197" s="22"/>
      <c r="MZW197" s="22"/>
      <c r="MZX197" s="22"/>
      <c r="MZY197" s="22"/>
      <c r="MZZ197" s="22"/>
      <c r="NAA197" s="22"/>
      <c r="NAB197" s="22"/>
      <c r="NAC197" s="22"/>
      <c r="NAD197" s="22"/>
      <c r="NAE197" s="22"/>
      <c r="NAF197" s="22"/>
      <c r="NAG197" s="22"/>
      <c r="NAH197" s="22"/>
      <c r="NAI197" s="22"/>
      <c r="NAJ197" s="22"/>
      <c r="NAK197" s="22"/>
      <c r="NAL197" s="22"/>
      <c r="NAM197" s="22"/>
      <c r="NAN197" s="22"/>
      <c r="NAO197" s="22"/>
      <c r="NAP197" s="22"/>
      <c r="NAQ197" s="22"/>
      <c r="NAR197" s="22"/>
      <c r="NAS197" s="22"/>
      <c r="NAT197" s="22"/>
      <c r="NAU197" s="22"/>
      <c r="NAV197" s="22"/>
      <c r="NAW197" s="22"/>
      <c r="NAX197" s="22"/>
      <c r="NAY197" s="22"/>
      <c r="NAZ197" s="22"/>
      <c r="NBA197" s="22"/>
      <c r="NBB197" s="22"/>
      <c r="NBC197" s="22"/>
      <c r="NBD197" s="22"/>
      <c r="NBE197" s="22"/>
      <c r="NBF197" s="22"/>
      <c r="NBG197" s="22"/>
      <c r="NBH197" s="22"/>
      <c r="NBI197" s="22"/>
      <c r="NBJ197" s="22"/>
      <c r="NBK197" s="22"/>
      <c r="NBL197" s="22"/>
      <c r="NBM197" s="22"/>
      <c r="NBN197" s="22"/>
      <c r="NBO197" s="22"/>
      <c r="NBP197" s="22"/>
      <c r="NBQ197" s="22"/>
      <c r="NBR197" s="22"/>
      <c r="NBS197" s="22"/>
      <c r="NBT197" s="22"/>
      <c r="NBU197" s="22"/>
      <c r="NBV197" s="22"/>
      <c r="NBW197" s="22"/>
      <c r="NBX197" s="22"/>
      <c r="NBY197" s="22"/>
      <c r="NBZ197" s="22"/>
      <c r="NCA197" s="22"/>
      <c r="NCB197" s="22"/>
      <c r="NCC197" s="22"/>
      <c r="NCD197" s="22"/>
      <c r="NCE197" s="22"/>
      <c r="NCF197" s="22"/>
      <c r="NCG197" s="22"/>
      <c r="NCH197" s="22"/>
      <c r="NCI197" s="22"/>
      <c r="NCJ197" s="22"/>
      <c r="NCK197" s="22"/>
      <c r="NCL197" s="22"/>
      <c r="NCM197" s="22"/>
      <c r="NCN197" s="22"/>
      <c r="NCO197" s="22"/>
      <c r="NCP197" s="22"/>
      <c r="NCQ197" s="22"/>
      <c r="NCR197" s="22"/>
      <c r="NCS197" s="22"/>
      <c r="NCT197" s="22"/>
      <c r="NCU197" s="22"/>
      <c r="NCV197" s="22"/>
      <c r="NCW197" s="22"/>
      <c r="NCX197" s="22"/>
      <c r="NCY197" s="22"/>
      <c r="NCZ197" s="22"/>
      <c r="NDA197" s="22"/>
      <c r="NDB197" s="22"/>
      <c r="NDC197" s="22"/>
      <c r="NDD197" s="22"/>
      <c r="NDE197" s="22"/>
      <c r="NDF197" s="22"/>
      <c r="NDG197" s="22"/>
      <c r="NDH197" s="22"/>
      <c r="NDI197" s="22"/>
      <c r="NDJ197" s="22"/>
      <c r="NDK197" s="22"/>
      <c r="NDL197" s="22"/>
      <c r="NDM197" s="22"/>
      <c r="NDN197" s="22"/>
      <c r="NDO197" s="22"/>
      <c r="NDP197" s="22"/>
      <c r="NDQ197" s="22"/>
      <c r="NDR197" s="22"/>
      <c r="NDS197" s="22"/>
      <c r="NDT197" s="22"/>
      <c r="NDU197" s="22"/>
      <c r="NDV197" s="22"/>
      <c r="NDW197" s="22"/>
      <c r="NDX197" s="22"/>
      <c r="NDY197" s="22"/>
      <c r="NDZ197" s="22"/>
      <c r="NEA197" s="22"/>
      <c r="NEB197" s="22"/>
      <c r="NEC197" s="22"/>
      <c r="NED197" s="22"/>
      <c r="NEE197" s="22"/>
      <c r="NEF197" s="22"/>
      <c r="NEG197" s="22"/>
      <c r="NEH197" s="22"/>
      <c r="NEI197" s="22"/>
      <c r="NEJ197" s="22"/>
      <c r="NEK197" s="22"/>
      <c r="NEL197" s="22"/>
      <c r="NEM197" s="22"/>
      <c r="NEN197" s="22"/>
      <c r="NEO197" s="22"/>
      <c r="NEP197" s="22"/>
      <c r="NEQ197" s="22"/>
      <c r="NER197" s="22"/>
      <c r="NES197" s="22"/>
      <c r="NET197" s="22"/>
      <c r="NEU197" s="22"/>
      <c r="NEV197" s="22"/>
      <c r="NEW197" s="22"/>
      <c r="NEX197" s="22"/>
      <c r="NEY197" s="22"/>
      <c r="NEZ197" s="22"/>
      <c r="NFA197" s="22"/>
      <c r="NFB197" s="22"/>
      <c r="NFC197" s="22"/>
      <c r="NFD197" s="22"/>
      <c r="NFE197" s="22"/>
      <c r="NFF197" s="22"/>
      <c r="NFG197" s="22"/>
      <c r="NFH197" s="22"/>
      <c r="NFI197" s="22"/>
      <c r="NFJ197" s="22"/>
      <c r="NFK197" s="22"/>
      <c r="NFL197" s="22"/>
      <c r="NFM197" s="22"/>
      <c r="NFN197" s="22"/>
      <c r="NFO197" s="22"/>
      <c r="NFP197" s="22"/>
      <c r="NFQ197" s="22"/>
      <c r="NFR197" s="22"/>
      <c r="NFS197" s="22"/>
      <c r="NFT197" s="22"/>
      <c r="NFU197" s="22"/>
      <c r="NFV197" s="22"/>
      <c r="NFW197" s="22"/>
      <c r="NFX197" s="22"/>
      <c r="NFY197" s="22"/>
      <c r="NFZ197" s="22"/>
      <c r="NGA197" s="22"/>
      <c r="NGB197" s="22"/>
      <c r="NGC197" s="22"/>
      <c r="NGD197" s="22"/>
      <c r="NGE197" s="22"/>
      <c r="NGF197" s="22"/>
      <c r="NGG197" s="22"/>
      <c r="NGH197" s="22"/>
      <c r="NGI197" s="22"/>
      <c r="NGJ197" s="22"/>
      <c r="NGK197" s="22"/>
      <c r="NGL197" s="22"/>
      <c r="NGM197" s="22"/>
      <c r="NGN197" s="22"/>
      <c r="NGO197" s="22"/>
      <c r="NGP197" s="22"/>
      <c r="NGQ197" s="22"/>
      <c r="NGR197" s="22"/>
      <c r="NGS197" s="22"/>
      <c r="NGT197" s="22"/>
      <c r="NGU197" s="22"/>
      <c r="NGV197" s="22"/>
      <c r="NGW197" s="22"/>
      <c r="NGX197" s="22"/>
      <c r="NGY197" s="22"/>
      <c r="NGZ197" s="22"/>
      <c r="NHA197" s="22"/>
      <c r="NHB197" s="22"/>
      <c r="NHC197" s="22"/>
      <c r="NHD197" s="22"/>
      <c r="NHE197" s="22"/>
      <c r="NHF197" s="22"/>
      <c r="NHG197" s="22"/>
      <c r="NHH197" s="22"/>
      <c r="NHI197" s="22"/>
      <c r="NHJ197" s="22"/>
      <c r="NHK197" s="22"/>
      <c r="NHL197" s="22"/>
      <c r="NHM197" s="22"/>
      <c r="NHN197" s="22"/>
      <c r="NHO197" s="22"/>
      <c r="NHP197" s="22"/>
      <c r="NHQ197" s="22"/>
      <c r="NHR197" s="22"/>
      <c r="NHS197" s="22"/>
      <c r="NHT197" s="22"/>
      <c r="NHU197" s="22"/>
      <c r="NHV197" s="22"/>
      <c r="NHW197" s="22"/>
      <c r="NHX197" s="22"/>
      <c r="NHY197" s="22"/>
      <c r="NHZ197" s="22"/>
      <c r="NIA197" s="22"/>
      <c r="NIB197" s="22"/>
      <c r="NIC197" s="22"/>
      <c r="NID197" s="22"/>
      <c r="NIE197" s="22"/>
      <c r="NIF197" s="22"/>
      <c r="NIG197" s="22"/>
      <c r="NIH197" s="22"/>
      <c r="NII197" s="22"/>
      <c r="NIJ197" s="22"/>
      <c r="NIK197" s="22"/>
      <c r="NIL197" s="22"/>
      <c r="NIM197" s="22"/>
      <c r="NIN197" s="22"/>
      <c r="NIO197" s="22"/>
      <c r="NIP197" s="22"/>
      <c r="NIQ197" s="22"/>
      <c r="NIR197" s="22"/>
      <c r="NIS197" s="22"/>
      <c r="NIT197" s="22"/>
      <c r="NIU197" s="22"/>
      <c r="NIV197" s="22"/>
      <c r="NIW197" s="22"/>
      <c r="NIX197" s="22"/>
      <c r="NIY197" s="22"/>
      <c r="NIZ197" s="22"/>
      <c r="NJA197" s="22"/>
      <c r="NJB197" s="22"/>
      <c r="NJC197" s="22"/>
      <c r="NJD197" s="22"/>
      <c r="NJE197" s="22"/>
      <c r="NJF197" s="22"/>
      <c r="NJG197" s="22"/>
      <c r="NJH197" s="22"/>
      <c r="NJI197" s="22"/>
      <c r="NJJ197" s="22"/>
      <c r="NJK197" s="22"/>
      <c r="NJL197" s="22"/>
      <c r="NJM197" s="22"/>
      <c r="NJN197" s="22"/>
      <c r="NJO197" s="22"/>
      <c r="NJP197" s="22"/>
      <c r="NJQ197" s="22"/>
      <c r="NJR197" s="22"/>
      <c r="NJS197" s="22"/>
      <c r="NJT197" s="22"/>
      <c r="NJU197" s="22"/>
      <c r="NJV197" s="22"/>
      <c r="NJW197" s="22"/>
      <c r="NJX197" s="22"/>
      <c r="NJY197" s="22"/>
      <c r="NJZ197" s="22"/>
      <c r="NKA197" s="22"/>
      <c r="NKB197" s="22"/>
      <c r="NKC197" s="22"/>
      <c r="NKD197" s="22"/>
      <c r="NKE197" s="22"/>
      <c r="NKF197" s="22"/>
      <c r="NKG197" s="22"/>
      <c r="NKH197" s="22"/>
      <c r="NKI197" s="22"/>
      <c r="NKJ197" s="22"/>
      <c r="NKK197" s="22"/>
      <c r="NKL197" s="22"/>
      <c r="NKM197" s="22"/>
      <c r="NKN197" s="22"/>
      <c r="NKO197" s="22"/>
      <c r="NKP197" s="22"/>
      <c r="NKQ197" s="22"/>
      <c r="NKR197" s="22"/>
      <c r="NKS197" s="22"/>
      <c r="NKT197" s="22"/>
      <c r="NKU197" s="22"/>
      <c r="NKV197" s="22"/>
      <c r="NKW197" s="22"/>
      <c r="NKX197" s="22"/>
      <c r="NKY197" s="22"/>
      <c r="NKZ197" s="22"/>
      <c r="NLA197" s="22"/>
      <c r="NLB197" s="22"/>
      <c r="NLC197" s="22"/>
      <c r="NLD197" s="22"/>
      <c r="NLE197" s="22"/>
      <c r="NLF197" s="22"/>
      <c r="NLG197" s="22"/>
      <c r="NLH197" s="22"/>
      <c r="NLI197" s="22"/>
      <c r="NLJ197" s="22"/>
      <c r="NLK197" s="22"/>
      <c r="NLL197" s="22"/>
      <c r="NLM197" s="22"/>
      <c r="NLN197" s="22"/>
      <c r="NLO197" s="22"/>
      <c r="NLP197" s="22"/>
      <c r="NLQ197" s="22"/>
      <c r="NLR197" s="22"/>
      <c r="NLS197" s="22"/>
      <c r="NLT197" s="22"/>
      <c r="NLU197" s="22"/>
      <c r="NLV197" s="22"/>
      <c r="NLW197" s="22"/>
      <c r="NLX197" s="22"/>
      <c r="NLY197" s="22"/>
      <c r="NLZ197" s="22"/>
      <c r="NMA197" s="22"/>
      <c r="NMB197" s="22"/>
      <c r="NMC197" s="22"/>
      <c r="NMD197" s="22"/>
      <c r="NME197" s="22"/>
      <c r="NMF197" s="22"/>
      <c r="NMG197" s="22"/>
      <c r="NMH197" s="22"/>
      <c r="NMI197" s="22"/>
      <c r="NMJ197" s="22"/>
      <c r="NMK197" s="22"/>
      <c r="NML197" s="22"/>
      <c r="NMM197" s="22"/>
      <c r="NMN197" s="22"/>
      <c r="NMO197" s="22"/>
      <c r="NMP197" s="22"/>
      <c r="NMQ197" s="22"/>
      <c r="NMR197" s="22"/>
      <c r="NMS197" s="22"/>
      <c r="NMT197" s="22"/>
      <c r="NMU197" s="22"/>
      <c r="NMV197" s="22"/>
      <c r="NMW197" s="22"/>
      <c r="NMX197" s="22"/>
      <c r="NMY197" s="22"/>
      <c r="NMZ197" s="22"/>
      <c r="NNA197" s="22"/>
      <c r="NNB197" s="22"/>
      <c r="NNC197" s="22"/>
      <c r="NND197" s="22"/>
      <c r="NNE197" s="22"/>
      <c r="NNF197" s="22"/>
      <c r="NNG197" s="22"/>
      <c r="NNH197" s="22"/>
      <c r="NNI197" s="22"/>
      <c r="NNJ197" s="22"/>
      <c r="NNK197" s="22"/>
      <c r="NNL197" s="22"/>
      <c r="NNM197" s="22"/>
      <c r="NNN197" s="22"/>
      <c r="NNO197" s="22"/>
      <c r="NNP197" s="22"/>
      <c r="NNQ197" s="22"/>
      <c r="NNR197" s="22"/>
      <c r="NNS197" s="22"/>
      <c r="NNT197" s="22"/>
      <c r="NNU197" s="22"/>
      <c r="NNV197" s="22"/>
      <c r="NNW197" s="22"/>
      <c r="NNX197" s="22"/>
      <c r="NNY197" s="22"/>
      <c r="NNZ197" s="22"/>
      <c r="NOA197" s="22"/>
      <c r="NOB197" s="22"/>
      <c r="NOC197" s="22"/>
      <c r="NOD197" s="22"/>
      <c r="NOE197" s="22"/>
      <c r="NOF197" s="22"/>
      <c r="NOG197" s="22"/>
      <c r="NOH197" s="22"/>
      <c r="NOI197" s="22"/>
      <c r="NOJ197" s="22"/>
      <c r="NOK197" s="22"/>
      <c r="NOL197" s="22"/>
      <c r="NOM197" s="22"/>
      <c r="NON197" s="22"/>
      <c r="NOO197" s="22"/>
      <c r="NOP197" s="22"/>
      <c r="NOQ197" s="22"/>
      <c r="NOR197" s="22"/>
      <c r="NOS197" s="22"/>
      <c r="NOT197" s="22"/>
      <c r="NOU197" s="22"/>
      <c r="NOV197" s="22"/>
      <c r="NOW197" s="22"/>
      <c r="NOX197" s="22"/>
      <c r="NOY197" s="22"/>
      <c r="NOZ197" s="22"/>
      <c r="NPA197" s="22"/>
      <c r="NPB197" s="22"/>
      <c r="NPC197" s="22"/>
      <c r="NPD197" s="22"/>
      <c r="NPE197" s="22"/>
      <c r="NPF197" s="22"/>
      <c r="NPG197" s="22"/>
      <c r="NPH197" s="22"/>
      <c r="NPI197" s="22"/>
      <c r="NPJ197" s="22"/>
      <c r="NPK197" s="22"/>
      <c r="NPL197" s="22"/>
      <c r="NPM197" s="22"/>
      <c r="NPN197" s="22"/>
      <c r="NPO197" s="22"/>
      <c r="NPP197" s="22"/>
      <c r="NPQ197" s="22"/>
      <c r="NPR197" s="22"/>
      <c r="NPS197" s="22"/>
      <c r="NPT197" s="22"/>
      <c r="NPU197" s="22"/>
      <c r="NPV197" s="22"/>
      <c r="NPW197" s="22"/>
      <c r="NPX197" s="22"/>
      <c r="NPY197" s="22"/>
      <c r="NPZ197" s="22"/>
      <c r="NQA197" s="22"/>
      <c r="NQB197" s="22"/>
      <c r="NQC197" s="22"/>
      <c r="NQD197" s="22"/>
      <c r="NQE197" s="22"/>
      <c r="NQF197" s="22"/>
      <c r="NQG197" s="22"/>
      <c r="NQH197" s="22"/>
      <c r="NQI197" s="22"/>
      <c r="NQJ197" s="22"/>
      <c r="NQK197" s="22"/>
      <c r="NQL197" s="22"/>
      <c r="NQM197" s="22"/>
      <c r="NQN197" s="22"/>
      <c r="NQO197" s="22"/>
      <c r="NQP197" s="22"/>
      <c r="NQQ197" s="22"/>
      <c r="NQR197" s="22"/>
      <c r="NQS197" s="22"/>
      <c r="NQT197" s="22"/>
      <c r="NQU197" s="22"/>
      <c r="NQV197" s="22"/>
      <c r="NQW197" s="22"/>
      <c r="NQX197" s="22"/>
      <c r="NQY197" s="22"/>
      <c r="NQZ197" s="22"/>
      <c r="NRA197" s="22"/>
      <c r="NRB197" s="22"/>
      <c r="NRC197" s="22"/>
      <c r="NRD197" s="22"/>
      <c r="NRE197" s="22"/>
      <c r="NRF197" s="22"/>
      <c r="NRG197" s="22"/>
      <c r="NRH197" s="22"/>
      <c r="NRI197" s="22"/>
      <c r="NRJ197" s="22"/>
      <c r="NRK197" s="22"/>
      <c r="NRL197" s="22"/>
      <c r="NRM197" s="22"/>
      <c r="NRN197" s="22"/>
      <c r="NRO197" s="22"/>
      <c r="NRP197" s="22"/>
      <c r="NRQ197" s="22"/>
      <c r="NRR197" s="22"/>
      <c r="NRS197" s="22"/>
      <c r="NRT197" s="22"/>
      <c r="NRU197" s="22"/>
      <c r="NRV197" s="22"/>
      <c r="NRW197" s="22"/>
      <c r="NRX197" s="22"/>
      <c r="NRY197" s="22"/>
      <c r="NRZ197" s="22"/>
      <c r="NSA197" s="22"/>
      <c r="NSB197" s="22"/>
      <c r="NSC197" s="22"/>
      <c r="NSD197" s="22"/>
      <c r="NSE197" s="22"/>
      <c r="NSF197" s="22"/>
      <c r="NSG197" s="22"/>
      <c r="NSH197" s="22"/>
      <c r="NSI197" s="22"/>
      <c r="NSJ197" s="22"/>
      <c r="NSK197" s="22"/>
      <c r="NSL197" s="22"/>
      <c r="NSM197" s="22"/>
      <c r="NSN197" s="22"/>
      <c r="NSO197" s="22"/>
      <c r="NSP197" s="22"/>
      <c r="NSQ197" s="22"/>
      <c r="NSR197" s="22"/>
      <c r="NSS197" s="22"/>
      <c r="NST197" s="22"/>
      <c r="NSU197" s="22"/>
      <c r="NSV197" s="22"/>
      <c r="NSW197" s="22"/>
      <c r="NSX197" s="22"/>
      <c r="NSY197" s="22"/>
      <c r="NSZ197" s="22"/>
      <c r="NTA197" s="22"/>
      <c r="NTB197" s="22"/>
      <c r="NTC197" s="22"/>
      <c r="NTD197" s="22"/>
      <c r="NTE197" s="22"/>
      <c r="NTF197" s="22"/>
      <c r="NTG197" s="22"/>
      <c r="NTH197" s="22"/>
      <c r="NTI197" s="22"/>
      <c r="NTJ197" s="22"/>
      <c r="NTK197" s="22"/>
      <c r="NTL197" s="22"/>
      <c r="NTM197" s="22"/>
      <c r="NTN197" s="22"/>
      <c r="NTO197" s="22"/>
      <c r="NTP197" s="22"/>
      <c r="NTQ197" s="22"/>
      <c r="NTR197" s="22"/>
      <c r="NTS197" s="22"/>
      <c r="NTT197" s="22"/>
      <c r="NTU197" s="22"/>
      <c r="NTV197" s="22"/>
      <c r="NTW197" s="22"/>
      <c r="NTX197" s="22"/>
      <c r="NTY197" s="22"/>
      <c r="NTZ197" s="22"/>
      <c r="NUA197" s="22"/>
      <c r="NUB197" s="22"/>
      <c r="NUC197" s="22"/>
      <c r="NUD197" s="22"/>
      <c r="NUE197" s="22"/>
      <c r="NUF197" s="22"/>
      <c r="NUG197" s="22"/>
      <c r="NUH197" s="22"/>
      <c r="NUI197" s="22"/>
      <c r="NUJ197" s="22"/>
      <c r="NUK197" s="22"/>
      <c r="NUL197" s="22"/>
      <c r="NUM197" s="22"/>
      <c r="NUN197" s="22"/>
      <c r="NUO197" s="22"/>
      <c r="NUP197" s="22"/>
      <c r="NUQ197" s="22"/>
      <c r="NUR197" s="22"/>
      <c r="NUS197" s="22"/>
      <c r="NUT197" s="22"/>
      <c r="NUU197" s="22"/>
      <c r="NUV197" s="22"/>
      <c r="NUW197" s="22"/>
      <c r="NUX197" s="22"/>
      <c r="NUY197" s="22"/>
      <c r="NUZ197" s="22"/>
      <c r="NVA197" s="22"/>
      <c r="NVB197" s="22"/>
      <c r="NVC197" s="22"/>
      <c r="NVD197" s="22"/>
      <c r="NVE197" s="22"/>
      <c r="NVF197" s="22"/>
      <c r="NVG197" s="22"/>
      <c r="NVH197" s="22"/>
      <c r="NVI197" s="22"/>
      <c r="NVJ197" s="22"/>
      <c r="NVK197" s="22"/>
      <c r="NVL197" s="22"/>
      <c r="NVM197" s="22"/>
      <c r="NVN197" s="22"/>
      <c r="NVO197" s="22"/>
      <c r="NVP197" s="22"/>
      <c r="NVQ197" s="22"/>
      <c r="NVR197" s="22"/>
      <c r="NVS197" s="22"/>
      <c r="NVT197" s="22"/>
      <c r="NVU197" s="22"/>
      <c r="NVV197" s="22"/>
      <c r="NVW197" s="22"/>
      <c r="NVX197" s="22"/>
      <c r="NVY197" s="22"/>
      <c r="NVZ197" s="22"/>
      <c r="NWA197" s="22"/>
      <c r="NWB197" s="22"/>
      <c r="NWC197" s="22"/>
      <c r="NWD197" s="22"/>
      <c r="NWE197" s="22"/>
      <c r="NWF197" s="22"/>
      <c r="NWG197" s="22"/>
      <c r="NWH197" s="22"/>
      <c r="NWI197" s="22"/>
      <c r="NWJ197" s="22"/>
      <c r="NWK197" s="22"/>
      <c r="NWL197" s="22"/>
      <c r="NWM197" s="22"/>
      <c r="NWN197" s="22"/>
      <c r="NWO197" s="22"/>
      <c r="NWP197" s="22"/>
      <c r="NWQ197" s="22"/>
      <c r="NWR197" s="22"/>
      <c r="NWS197" s="22"/>
      <c r="NWT197" s="22"/>
      <c r="NWU197" s="22"/>
      <c r="NWV197" s="22"/>
      <c r="NWW197" s="22"/>
      <c r="NWX197" s="22"/>
      <c r="NWY197" s="22"/>
      <c r="NWZ197" s="22"/>
      <c r="NXA197" s="22"/>
      <c r="NXB197" s="22"/>
      <c r="NXC197" s="22"/>
      <c r="NXD197" s="22"/>
      <c r="NXE197" s="22"/>
      <c r="NXF197" s="22"/>
      <c r="NXG197" s="22"/>
      <c r="NXH197" s="22"/>
      <c r="NXI197" s="22"/>
      <c r="NXJ197" s="22"/>
      <c r="NXK197" s="22"/>
      <c r="NXL197" s="22"/>
      <c r="NXM197" s="22"/>
      <c r="NXN197" s="22"/>
      <c r="NXO197" s="22"/>
      <c r="NXP197" s="22"/>
      <c r="NXQ197" s="22"/>
      <c r="NXR197" s="22"/>
      <c r="NXS197" s="22"/>
      <c r="NXT197" s="22"/>
      <c r="NXU197" s="22"/>
      <c r="NXV197" s="22"/>
      <c r="NXW197" s="22"/>
      <c r="NXX197" s="22"/>
      <c r="NXY197" s="22"/>
      <c r="NXZ197" s="22"/>
      <c r="NYA197" s="22"/>
      <c r="NYB197" s="22"/>
      <c r="NYC197" s="22"/>
      <c r="NYD197" s="22"/>
      <c r="NYE197" s="22"/>
      <c r="NYF197" s="22"/>
      <c r="NYG197" s="22"/>
      <c r="NYH197" s="22"/>
      <c r="NYI197" s="22"/>
      <c r="NYJ197" s="22"/>
      <c r="NYK197" s="22"/>
      <c r="NYL197" s="22"/>
      <c r="NYM197" s="22"/>
      <c r="NYN197" s="22"/>
      <c r="NYO197" s="22"/>
      <c r="NYP197" s="22"/>
      <c r="NYQ197" s="22"/>
      <c r="NYR197" s="22"/>
      <c r="NYS197" s="22"/>
      <c r="NYT197" s="22"/>
      <c r="NYU197" s="22"/>
      <c r="NYV197" s="22"/>
      <c r="NYW197" s="22"/>
      <c r="NYX197" s="22"/>
      <c r="NYY197" s="22"/>
      <c r="NYZ197" s="22"/>
      <c r="NZA197" s="22"/>
      <c r="NZB197" s="22"/>
      <c r="NZC197" s="22"/>
      <c r="NZD197" s="22"/>
      <c r="NZE197" s="22"/>
      <c r="NZF197" s="22"/>
      <c r="NZG197" s="22"/>
      <c r="NZH197" s="22"/>
      <c r="NZI197" s="22"/>
      <c r="NZJ197" s="22"/>
      <c r="NZK197" s="22"/>
      <c r="NZL197" s="22"/>
      <c r="NZM197" s="22"/>
      <c r="NZN197" s="22"/>
      <c r="NZO197" s="22"/>
      <c r="NZP197" s="22"/>
      <c r="NZQ197" s="22"/>
      <c r="NZR197" s="22"/>
      <c r="NZS197" s="22"/>
      <c r="NZT197" s="22"/>
      <c r="NZU197" s="22"/>
      <c r="NZV197" s="22"/>
      <c r="NZW197" s="22"/>
      <c r="NZX197" s="22"/>
      <c r="NZY197" s="22"/>
      <c r="NZZ197" s="22"/>
      <c r="OAA197" s="22"/>
      <c r="OAB197" s="22"/>
      <c r="OAC197" s="22"/>
      <c r="OAD197" s="22"/>
      <c r="OAE197" s="22"/>
      <c r="OAF197" s="22"/>
      <c r="OAG197" s="22"/>
      <c r="OAH197" s="22"/>
      <c r="OAI197" s="22"/>
      <c r="OAJ197" s="22"/>
      <c r="OAK197" s="22"/>
      <c r="OAL197" s="22"/>
      <c r="OAM197" s="22"/>
      <c r="OAN197" s="22"/>
      <c r="OAO197" s="22"/>
      <c r="OAP197" s="22"/>
      <c r="OAQ197" s="22"/>
      <c r="OAR197" s="22"/>
      <c r="OAS197" s="22"/>
      <c r="OAT197" s="22"/>
      <c r="OAU197" s="22"/>
      <c r="OAV197" s="22"/>
      <c r="OAW197" s="22"/>
      <c r="OAX197" s="22"/>
      <c r="OAY197" s="22"/>
      <c r="OAZ197" s="22"/>
      <c r="OBA197" s="22"/>
      <c r="OBB197" s="22"/>
      <c r="OBC197" s="22"/>
      <c r="OBD197" s="22"/>
      <c r="OBE197" s="22"/>
      <c r="OBF197" s="22"/>
      <c r="OBG197" s="22"/>
      <c r="OBH197" s="22"/>
      <c r="OBI197" s="22"/>
      <c r="OBJ197" s="22"/>
      <c r="OBK197" s="22"/>
      <c r="OBL197" s="22"/>
      <c r="OBM197" s="22"/>
      <c r="OBN197" s="22"/>
      <c r="OBO197" s="22"/>
      <c r="OBP197" s="22"/>
      <c r="OBQ197" s="22"/>
      <c r="OBR197" s="22"/>
      <c r="OBS197" s="22"/>
      <c r="OBT197" s="22"/>
      <c r="OBU197" s="22"/>
      <c r="OBV197" s="22"/>
      <c r="OBW197" s="22"/>
      <c r="OBX197" s="22"/>
      <c r="OBY197" s="22"/>
      <c r="OBZ197" s="22"/>
      <c r="OCA197" s="22"/>
      <c r="OCB197" s="22"/>
      <c r="OCC197" s="22"/>
      <c r="OCD197" s="22"/>
      <c r="OCE197" s="22"/>
      <c r="OCF197" s="22"/>
      <c r="OCG197" s="22"/>
      <c r="OCH197" s="22"/>
      <c r="OCI197" s="22"/>
      <c r="OCJ197" s="22"/>
      <c r="OCK197" s="22"/>
      <c r="OCL197" s="22"/>
      <c r="OCM197" s="22"/>
      <c r="OCN197" s="22"/>
      <c r="OCO197" s="22"/>
      <c r="OCP197" s="22"/>
      <c r="OCQ197" s="22"/>
      <c r="OCR197" s="22"/>
      <c r="OCS197" s="22"/>
      <c r="OCT197" s="22"/>
      <c r="OCU197" s="22"/>
      <c r="OCV197" s="22"/>
      <c r="OCW197" s="22"/>
      <c r="OCX197" s="22"/>
      <c r="OCY197" s="22"/>
      <c r="OCZ197" s="22"/>
      <c r="ODA197" s="22"/>
      <c r="ODB197" s="22"/>
      <c r="ODC197" s="22"/>
      <c r="ODD197" s="22"/>
      <c r="ODE197" s="22"/>
      <c r="ODF197" s="22"/>
      <c r="ODG197" s="22"/>
      <c r="ODH197" s="22"/>
      <c r="ODI197" s="22"/>
      <c r="ODJ197" s="22"/>
      <c r="ODK197" s="22"/>
      <c r="ODL197" s="22"/>
      <c r="ODM197" s="22"/>
      <c r="ODN197" s="22"/>
      <c r="ODO197" s="22"/>
      <c r="ODP197" s="22"/>
      <c r="ODQ197" s="22"/>
      <c r="ODR197" s="22"/>
      <c r="ODS197" s="22"/>
      <c r="ODT197" s="22"/>
      <c r="ODU197" s="22"/>
      <c r="ODV197" s="22"/>
      <c r="ODW197" s="22"/>
      <c r="ODX197" s="22"/>
      <c r="ODY197" s="22"/>
      <c r="ODZ197" s="22"/>
      <c r="OEA197" s="22"/>
      <c r="OEB197" s="22"/>
      <c r="OEC197" s="22"/>
      <c r="OED197" s="22"/>
      <c r="OEE197" s="22"/>
      <c r="OEF197" s="22"/>
      <c r="OEG197" s="22"/>
      <c r="OEH197" s="22"/>
      <c r="OEI197" s="22"/>
      <c r="OEJ197" s="22"/>
      <c r="OEK197" s="22"/>
      <c r="OEL197" s="22"/>
      <c r="OEM197" s="22"/>
      <c r="OEN197" s="22"/>
      <c r="OEO197" s="22"/>
      <c r="OEP197" s="22"/>
      <c r="OEQ197" s="22"/>
      <c r="OER197" s="22"/>
      <c r="OES197" s="22"/>
      <c r="OET197" s="22"/>
      <c r="OEU197" s="22"/>
      <c r="OEV197" s="22"/>
      <c r="OEW197" s="22"/>
      <c r="OEX197" s="22"/>
      <c r="OEY197" s="22"/>
      <c r="OEZ197" s="22"/>
      <c r="OFA197" s="22"/>
      <c r="OFB197" s="22"/>
      <c r="OFC197" s="22"/>
      <c r="OFD197" s="22"/>
      <c r="OFE197" s="22"/>
      <c r="OFF197" s="22"/>
      <c r="OFG197" s="22"/>
      <c r="OFH197" s="22"/>
      <c r="OFI197" s="22"/>
      <c r="OFJ197" s="22"/>
      <c r="OFK197" s="22"/>
      <c r="OFL197" s="22"/>
      <c r="OFM197" s="22"/>
      <c r="OFN197" s="22"/>
      <c r="OFO197" s="22"/>
      <c r="OFP197" s="22"/>
      <c r="OFQ197" s="22"/>
      <c r="OFR197" s="22"/>
      <c r="OFS197" s="22"/>
      <c r="OFT197" s="22"/>
      <c r="OFU197" s="22"/>
      <c r="OFV197" s="22"/>
      <c r="OFW197" s="22"/>
      <c r="OFX197" s="22"/>
      <c r="OFY197" s="22"/>
      <c r="OFZ197" s="22"/>
      <c r="OGA197" s="22"/>
      <c r="OGB197" s="22"/>
      <c r="OGC197" s="22"/>
      <c r="OGD197" s="22"/>
      <c r="OGE197" s="22"/>
      <c r="OGF197" s="22"/>
      <c r="OGG197" s="22"/>
      <c r="OGH197" s="22"/>
      <c r="OGI197" s="22"/>
      <c r="OGJ197" s="22"/>
      <c r="OGK197" s="22"/>
      <c r="OGL197" s="22"/>
      <c r="OGM197" s="22"/>
      <c r="OGN197" s="22"/>
      <c r="OGO197" s="22"/>
      <c r="OGP197" s="22"/>
      <c r="OGQ197" s="22"/>
      <c r="OGR197" s="22"/>
      <c r="OGS197" s="22"/>
      <c r="OGT197" s="22"/>
      <c r="OGU197" s="22"/>
      <c r="OGV197" s="22"/>
      <c r="OGW197" s="22"/>
      <c r="OGX197" s="22"/>
      <c r="OGY197" s="22"/>
      <c r="OGZ197" s="22"/>
      <c r="OHA197" s="22"/>
      <c r="OHB197" s="22"/>
      <c r="OHC197" s="22"/>
      <c r="OHD197" s="22"/>
      <c r="OHE197" s="22"/>
      <c r="OHF197" s="22"/>
      <c r="OHG197" s="22"/>
      <c r="OHH197" s="22"/>
      <c r="OHI197" s="22"/>
      <c r="OHJ197" s="22"/>
      <c r="OHK197" s="22"/>
      <c r="OHL197" s="22"/>
      <c r="OHM197" s="22"/>
      <c r="OHN197" s="22"/>
      <c r="OHO197" s="22"/>
      <c r="OHP197" s="22"/>
      <c r="OHQ197" s="22"/>
      <c r="OHR197" s="22"/>
      <c r="OHS197" s="22"/>
      <c r="OHT197" s="22"/>
      <c r="OHU197" s="22"/>
      <c r="OHV197" s="22"/>
      <c r="OHW197" s="22"/>
      <c r="OHX197" s="22"/>
      <c r="OHY197" s="22"/>
      <c r="OHZ197" s="22"/>
      <c r="OIA197" s="22"/>
      <c r="OIB197" s="22"/>
      <c r="OIC197" s="22"/>
      <c r="OID197" s="22"/>
      <c r="OIE197" s="22"/>
      <c r="OIF197" s="22"/>
      <c r="OIG197" s="22"/>
      <c r="OIH197" s="22"/>
      <c r="OII197" s="22"/>
      <c r="OIJ197" s="22"/>
      <c r="OIK197" s="22"/>
      <c r="OIL197" s="22"/>
      <c r="OIM197" s="22"/>
      <c r="OIN197" s="22"/>
      <c r="OIO197" s="22"/>
      <c r="OIP197" s="22"/>
      <c r="OIQ197" s="22"/>
      <c r="OIR197" s="22"/>
      <c r="OIS197" s="22"/>
      <c r="OIT197" s="22"/>
      <c r="OIU197" s="22"/>
      <c r="OIV197" s="22"/>
      <c r="OIW197" s="22"/>
      <c r="OIX197" s="22"/>
      <c r="OIY197" s="22"/>
      <c r="OIZ197" s="22"/>
      <c r="OJA197" s="22"/>
      <c r="OJB197" s="22"/>
      <c r="OJC197" s="22"/>
      <c r="OJD197" s="22"/>
      <c r="OJE197" s="22"/>
      <c r="OJF197" s="22"/>
      <c r="OJG197" s="22"/>
      <c r="OJH197" s="22"/>
      <c r="OJI197" s="22"/>
      <c r="OJJ197" s="22"/>
      <c r="OJK197" s="22"/>
      <c r="OJL197" s="22"/>
      <c r="OJM197" s="22"/>
      <c r="OJN197" s="22"/>
      <c r="OJO197" s="22"/>
      <c r="OJP197" s="22"/>
      <c r="OJQ197" s="22"/>
      <c r="OJR197" s="22"/>
      <c r="OJS197" s="22"/>
      <c r="OJT197" s="22"/>
      <c r="OJU197" s="22"/>
      <c r="OJV197" s="22"/>
      <c r="OJW197" s="22"/>
      <c r="OJX197" s="22"/>
      <c r="OJY197" s="22"/>
      <c r="OJZ197" s="22"/>
      <c r="OKA197" s="22"/>
      <c r="OKB197" s="22"/>
      <c r="OKC197" s="22"/>
      <c r="OKD197" s="22"/>
      <c r="OKE197" s="22"/>
      <c r="OKF197" s="22"/>
      <c r="OKG197" s="22"/>
      <c r="OKH197" s="22"/>
      <c r="OKI197" s="22"/>
      <c r="OKJ197" s="22"/>
      <c r="OKK197" s="22"/>
      <c r="OKL197" s="22"/>
      <c r="OKM197" s="22"/>
      <c r="OKN197" s="22"/>
      <c r="OKO197" s="22"/>
      <c r="OKP197" s="22"/>
      <c r="OKQ197" s="22"/>
      <c r="OKR197" s="22"/>
      <c r="OKS197" s="22"/>
      <c r="OKT197" s="22"/>
      <c r="OKU197" s="22"/>
      <c r="OKV197" s="22"/>
      <c r="OKW197" s="22"/>
      <c r="OKX197" s="22"/>
      <c r="OKY197" s="22"/>
      <c r="OKZ197" s="22"/>
      <c r="OLA197" s="22"/>
      <c r="OLB197" s="22"/>
      <c r="OLC197" s="22"/>
      <c r="OLD197" s="22"/>
      <c r="OLE197" s="22"/>
      <c r="OLF197" s="22"/>
      <c r="OLG197" s="22"/>
      <c r="OLH197" s="22"/>
      <c r="OLI197" s="22"/>
      <c r="OLJ197" s="22"/>
      <c r="OLK197" s="22"/>
      <c r="OLL197" s="22"/>
      <c r="OLM197" s="22"/>
      <c r="OLN197" s="22"/>
      <c r="OLO197" s="22"/>
      <c r="OLP197" s="22"/>
      <c r="OLQ197" s="22"/>
      <c r="OLR197" s="22"/>
      <c r="OLS197" s="22"/>
      <c r="OLT197" s="22"/>
      <c r="OLU197" s="22"/>
      <c r="OLV197" s="22"/>
      <c r="OLW197" s="22"/>
      <c r="OLX197" s="22"/>
      <c r="OLY197" s="22"/>
      <c r="OLZ197" s="22"/>
      <c r="OMA197" s="22"/>
      <c r="OMB197" s="22"/>
      <c r="OMC197" s="22"/>
      <c r="OMD197" s="22"/>
      <c r="OME197" s="22"/>
      <c r="OMF197" s="22"/>
      <c r="OMG197" s="22"/>
      <c r="OMH197" s="22"/>
      <c r="OMI197" s="22"/>
      <c r="OMJ197" s="22"/>
      <c r="OMK197" s="22"/>
      <c r="OML197" s="22"/>
      <c r="OMM197" s="22"/>
      <c r="OMN197" s="22"/>
      <c r="OMO197" s="22"/>
      <c r="OMP197" s="22"/>
      <c r="OMQ197" s="22"/>
      <c r="OMR197" s="22"/>
      <c r="OMS197" s="22"/>
      <c r="OMT197" s="22"/>
      <c r="OMU197" s="22"/>
      <c r="OMV197" s="22"/>
      <c r="OMW197" s="22"/>
      <c r="OMX197" s="22"/>
      <c r="OMY197" s="22"/>
      <c r="OMZ197" s="22"/>
      <c r="ONA197" s="22"/>
      <c r="ONB197" s="22"/>
      <c r="ONC197" s="22"/>
      <c r="OND197" s="22"/>
      <c r="ONE197" s="22"/>
      <c r="ONF197" s="22"/>
      <c r="ONG197" s="22"/>
      <c r="ONH197" s="22"/>
      <c r="ONI197" s="22"/>
      <c r="ONJ197" s="22"/>
      <c r="ONK197" s="22"/>
      <c r="ONL197" s="22"/>
      <c r="ONM197" s="22"/>
      <c r="ONN197" s="22"/>
      <c r="ONO197" s="22"/>
      <c r="ONP197" s="22"/>
      <c r="ONQ197" s="22"/>
      <c r="ONR197" s="22"/>
      <c r="ONS197" s="22"/>
      <c r="ONT197" s="22"/>
      <c r="ONU197" s="22"/>
      <c r="ONV197" s="22"/>
      <c r="ONW197" s="22"/>
      <c r="ONX197" s="22"/>
      <c r="ONY197" s="22"/>
      <c r="ONZ197" s="22"/>
      <c r="OOA197" s="22"/>
      <c r="OOB197" s="22"/>
      <c r="OOC197" s="22"/>
      <c r="OOD197" s="22"/>
      <c r="OOE197" s="22"/>
      <c r="OOF197" s="22"/>
      <c r="OOG197" s="22"/>
      <c r="OOH197" s="22"/>
      <c r="OOI197" s="22"/>
      <c r="OOJ197" s="22"/>
      <c r="OOK197" s="22"/>
      <c r="OOL197" s="22"/>
      <c r="OOM197" s="22"/>
      <c r="OON197" s="22"/>
      <c r="OOO197" s="22"/>
      <c r="OOP197" s="22"/>
      <c r="OOQ197" s="22"/>
      <c r="OOR197" s="22"/>
      <c r="OOS197" s="22"/>
      <c r="OOT197" s="22"/>
      <c r="OOU197" s="22"/>
      <c r="OOV197" s="22"/>
      <c r="OOW197" s="22"/>
      <c r="OOX197" s="22"/>
      <c r="OOY197" s="22"/>
      <c r="OOZ197" s="22"/>
      <c r="OPA197" s="22"/>
      <c r="OPB197" s="22"/>
      <c r="OPC197" s="22"/>
      <c r="OPD197" s="22"/>
      <c r="OPE197" s="22"/>
      <c r="OPF197" s="22"/>
      <c r="OPG197" s="22"/>
      <c r="OPH197" s="22"/>
      <c r="OPI197" s="22"/>
      <c r="OPJ197" s="22"/>
      <c r="OPK197" s="22"/>
      <c r="OPL197" s="22"/>
      <c r="OPM197" s="22"/>
      <c r="OPN197" s="22"/>
      <c r="OPO197" s="22"/>
      <c r="OPP197" s="22"/>
      <c r="OPQ197" s="22"/>
      <c r="OPR197" s="22"/>
      <c r="OPS197" s="22"/>
      <c r="OPT197" s="22"/>
      <c r="OPU197" s="22"/>
      <c r="OPV197" s="22"/>
      <c r="OPW197" s="22"/>
      <c r="OPX197" s="22"/>
      <c r="OPY197" s="22"/>
      <c r="OPZ197" s="22"/>
      <c r="OQA197" s="22"/>
      <c r="OQB197" s="22"/>
      <c r="OQC197" s="22"/>
      <c r="OQD197" s="22"/>
      <c r="OQE197" s="22"/>
      <c r="OQF197" s="22"/>
      <c r="OQG197" s="22"/>
      <c r="OQH197" s="22"/>
      <c r="OQI197" s="22"/>
      <c r="OQJ197" s="22"/>
      <c r="OQK197" s="22"/>
      <c r="OQL197" s="22"/>
      <c r="OQM197" s="22"/>
      <c r="OQN197" s="22"/>
      <c r="OQO197" s="22"/>
      <c r="OQP197" s="22"/>
      <c r="OQQ197" s="22"/>
      <c r="OQR197" s="22"/>
      <c r="OQS197" s="22"/>
      <c r="OQT197" s="22"/>
      <c r="OQU197" s="22"/>
      <c r="OQV197" s="22"/>
      <c r="OQW197" s="22"/>
      <c r="OQX197" s="22"/>
      <c r="OQY197" s="22"/>
      <c r="OQZ197" s="22"/>
      <c r="ORA197" s="22"/>
      <c r="ORB197" s="22"/>
      <c r="ORC197" s="22"/>
      <c r="ORD197" s="22"/>
      <c r="ORE197" s="22"/>
      <c r="ORF197" s="22"/>
      <c r="ORG197" s="22"/>
      <c r="ORH197" s="22"/>
      <c r="ORI197" s="22"/>
      <c r="ORJ197" s="22"/>
      <c r="ORK197" s="22"/>
      <c r="ORL197" s="22"/>
      <c r="ORM197" s="22"/>
      <c r="ORN197" s="22"/>
      <c r="ORO197" s="22"/>
      <c r="ORP197" s="22"/>
      <c r="ORQ197" s="22"/>
      <c r="ORR197" s="22"/>
      <c r="ORS197" s="22"/>
      <c r="ORT197" s="22"/>
      <c r="ORU197" s="22"/>
      <c r="ORV197" s="22"/>
      <c r="ORW197" s="22"/>
      <c r="ORX197" s="22"/>
      <c r="ORY197" s="22"/>
      <c r="ORZ197" s="22"/>
      <c r="OSA197" s="22"/>
      <c r="OSB197" s="22"/>
      <c r="OSC197" s="22"/>
      <c r="OSD197" s="22"/>
      <c r="OSE197" s="22"/>
      <c r="OSF197" s="22"/>
      <c r="OSG197" s="22"/>
      <c r="OSH197" s="22"/>
      <c r="OSI197" s="22"/>
      <c r="OSJ197" s="22"/>
      <c r="OSK197" s="22"/>
      <c r="OSL197" s="22"/>
      <c r="OSM197" s="22"/>
      <c r="OSN197" s="22"/>
      <c r="OSO197" s="22"/>
      <c r="OSP197" s="22"/>
      <c r="OSQ197" s="22"/>
      <c r="OSR197" s="22"/>
      <c r="OSS197" s="22"/>
      <c r="OST197" s="22"/>
      <c r="OSU197" s="22"/>
      <c r="OSV197" s="22"/>
      <c r="OSW197" s="22"/>
      <c r="OSX197" s="22"/>
      <c r="OSY197" s="22"/>
      <c r="OSZ197" s="22"/>
      <c r="OTA197" s="22"/>
      <c r="OTB197" s="22"/>
      <c r="OTC197" s="22"/>
      <c r="OTD197" s="22"/>
      <c r="OTE197" s="22"/>
      <c r="OTF197" s="22"/>
      <c r="OTG197" s="22"/>
      <c r="OTH197" s="22"/>
      <c r="OTI197" s="22"/>
      <c r="OTJ197" s="22"/>
      <c r="OTK197" s="22"/>
      <c r="OTL197" s="22"/>
      <c r="OTM197" s="22"/>
      <c r="OTN197" s="22"/>
      <c r="OTO197" s="22"/>
      <c r="OTP197" s="22"/>
      <c r="OTQ197" s="22"/>
      <c r="OTR197" s="22"/>
      <c r="OTS197" s="22"/>
      <c r="OTT197" s="22"/>
      <c r="OTU197" s="22"/>
      <c r="OTV197" s="22"/>
      <c r="OTW197" s="22"/>
      <c r="OTX197" s="22"/>
      <c r="OTY197" s="22"/>
      <c r="OTZ197" s="22"/>
      <c r="OUA197" s="22"/>
      <c r="OUB197" s="22"/>
      <c r="OUC197" s="22"/>
      <c r="OUD197" s="22"/>
      <c r="OUE197" s="22"/>
      <c r="OUF197" s="22"/>
      <c r="OUG197" s="22"/>
      <c r="OUH197" s="22"/>
      <c r="OUI197" s="22"/>
      <c r="OUJ197" s="22"/>
      <c r="OUK197" s="22"/>
      <c r="OUL197" s="22"/>
      <c r="OUM197" s="22"/>
      <c r="OUN197" s="22"/>
      <c r="OUO197" s="22"/>
      <c r="OUP197" s="22"/>
      <c r="OUQ197" s="22"/>
      <c r="OUR197" s="22"/>
      <c r="OUS197" s="22"/>
      <c r="OUT197" s="22"/>
      <c r="OUU197" s="22"/>
      <c r="OUV197" s="22"/>
      <c r="OUW197" s="22"/>
      <c r="OUX197" s="22"/>
      <c r="OUY197" s="22"/>
      <c r="OUZ197" s="22"/>
      <c r="OVA197" s="22"/>
      <c r="OVB197" s="22"/>
      <c r="OVC197" s="22"/>
      <c r="OVD197" s="22"/>
      <c r="OVE197" s="22"/>
      <c r="OVF197" s="22"/>
      <c r="OVG197" s="22"/>
      <c r="OVH197" s="22"/>
      <c r="OVI197" s="22"/>
      <c r="OVJ197" s="22"/>
      <c r="OVK197" s="22"/>
      <c r="OVL197" s="22"/>
      <c r="OVM197" s="22"/>
      <c r="OVN197" s="22"/>
      <c r="OVO197" s="22"/>
      <c r="OVP197" s="22"/>
      <c r="OVQ197" s="22"/>
      <c r="OVR197" s="22"/>
      <c r="OVS197" s="22"/>
      <c r="OVT197" s="22"/>
      <c r="OVU197" s="22"/>
      <c r="OVV197" s="22"/>
      <c r="OVW197" s="22"/>
      <c r="OVX197" s="22"/>
      <c r="OVY197" s="22"/>
      <c r="OVZ197" s="22"/>
      <c r="OWA197" s="22"/>
      <c r="OWB197" s="22"/>
      <c r="OWC197" s="22"/>
      <c r="OWD197" s="22"/>
      <c r="OWE197" s="22"/>
      <c r="OWF197" s="22"/>
      <c r="OWG197" s="22"/>
      <c r="OWH197" s="22"/>
      <c r="OWI197" s="22"/>
      <c r="OWJ197" s="22"/>
      <c r="OWK197" s="22"/>
      <c r="OWL197" s="22"/>
      <c r="OWM197" s="22"/>
      <c r="OWN197" s="22"/>
      <c r="OWO197" s="22"/>
      <c r="OWP197" s="22"/>
      <c r="OWQ197" s="22"/>
      <c r="OWR197" s="22"/>
      <c r="OWS197" s="22"/>
      <c r="OWT197" s="22"/>
      <c r="OWU197" s="22"/>
      <c r="OWV197" s="22"/>
      <c r="OWW197" s="22"/>
      <c r="OWX197" s="22"/>
      <c r="OWY197" s="22"/>
      <c r="OWZ197" s="22"/>
      <c r="OXA197" s="22"/>
      <c r="OXB197" s="22"/>
      <c r="OXC197" s="22"/>
      <c r="OXD197" s="22"/>
      <c r="OXE197" s="22"/>
      <c r="OXF197" s="22"/>
      <c r="OXG197" s="22"/>
      <c r="OXH197" s="22"/>
      <c r="OXI197" s="22"/>
      <c r="OXJ197" s="22"/>
      <c r="OXK197" s="22"/>
      <c r="OXL197" s="22"/>
      <c r="OXM197" s="22"/>
      <c r="OXN197" s="22"/>
      <c r="OXO197" s="22"/>
      <c r="OXP197" s="22"/>
      <c r="OXQ197" s="22"/>
      <c r="OXR197" s="22"/>
      <c r="OXS197" s="22"/>
      <c r="OXT197" s="22"/>
      <c r="OXU197" s="22"/>
      <c r="OXV197" s="22"/>
      <c r="OXW197" s="22"/>
      <c r="OXX197" s="22"/>
      <c r="OXY197" s="22"/>
      <c r="OXZ197" s="22"/>
      <c r="OYA197" s="22"/>
      <c r="OYB197" s="22"/>
      <c r="OYC197" s="22"/>
      <c r="OYD197" s="22"/>
      <c r="OYE197" s="22"/>
      <c r="OYF197" s="22"/>
      <c r="OYG197" s="22"/>
      <c r="OYH197" s="22"/>
      <c r="OYI197" s="22"/>
      <c r="OYJ197" s="22"/>
      <c r="OYK197" s="22"/>
      <c r="OYL197" s="22"/>
      <c r="OYM197" s="22"/>
      <c r="OYN197" s="22"/>
      <c r="OYO197" s="22"/>
      <c r="OYP197" s="22"/>
      <c r="OYQ197" s="22"/>
      <c r="OYR197" s="22"/>
      <c r="OYS197" s="22"/>
      <c r="OYT197" s="22"/>
      <c r="OYU197" s="22"/>
      <c r="OYV197" s="22"/>
      <c r="OYW197" s="22"/>
      <c r="OYX197" s="22"/>
      <c r="OYY197" s="22"/>
      <c r="OYZ197" s="22"/>
      <c r="OZA197" s="22"/>
      <c r="OZB197" s="22"/>
      <c r="OZC197" s="22"/>
      <c r="OZD197" s="22"/>
      <c r="OZE197" s="22"/>
      <c r="OZF197" s="22"/>
      <c r="OZG197" s="22"/>
      <c r="OZH197" s="22"/>
      <c r="OZI197" s="22"/>
      <c r="OZJ197" s="22"/>
      <c r="OZK197" s="22"/>
      <c r="OZL197" s="22"/>
      <c r="OZM197" s="22"/>
      <c r="OZN197" s="22"/>
      <c r="OZO197" s="22"/>
      <c r="OZP197" s="22"/>
      <c r="OZQ197" s="22"/>
      <c r="OZR197" s="22"/>
      <c r="OZS197" s="22"/>
      <c r="OZT197" s="22"/>
      <c r="OZU197" s="22"/>
      <c r="OZV197" s="22"/>
      <c r="OZW197" s="22"/>
      <c r="OZX197" s="22"/>
      <c r="OZY197" s="22"/>
      <c r="OZZ197" s="22"/>
      <c r="PAA197" s="22"/>
      <c r="PAB197" s="22"/>
      <c r="PAC197" s="22"/>
      <c r="PAD197" s="22"/>
      <c r="PAE197" s="22"/>
      <c r="PAF197" s="22"/>
      <c r="PAG197" s="22"/>
      <c r="PAH197" s="22"/>
      <c r="PAI197" s="22"/>
      <c r="PAJ197" s="22"/>
      <c r="PAK197" s="22"/>
      <c r="PAL197" s="22"/>
      <c r="PAM197" s="22"/>
      <c r="PAN197" s="22"/>
      <c r="PAO197" s="22"/>
      <c r="PAP197" s="22"/>
      <c r="PAQ197" s="22"/>
      <c r="PAR197" s="22"/>
      <c r="PAS197" s="22"/>
      <c r="PAT197" s="22"/>
      <c r="PAU197" s="22"/>
      <c r="PAV197" s="22"/>
      <c r="PAW197" s="22"/>
      <c r="PAX197" s="22"/>
      <c r="PAY197" s="22"/>
      <c r="PAZ197" s="22"/>
      <c r="PBA197" s="22"/>
      <c r="PBB197" s="22"/>
      <c r="PBC197" s="22"/>
      <c r="PBD197" s="22"/>
      <c r="PBE197" s="22"/>
      <c r="PBF197" s="22"/>
      <c r="PBG197" s="22"/>
      <c r="PBH197" s="22"/>
      <c r="PBI197" s="22"/>
      <c r="PBJ197" s="22"/>
      <c r="PBK197" s="22"/>
      <c r="PBL197" s="22"/>
      <c r="PBM197" s="22"/>
      <c r="PBN197" s="22"/>
      <c r="PBO197" s="22"/>
      <c r="PBP197" s="22"/>
      <c r="PBQ197" s="22"/>
      <c r="PBR197" s="22"/>
      <c r="PBS197" s="22"/>
      <c r="PBT197" s="22"/>
      <c r="PBU197" s="22"/>
      <c r="PBV197" s="22"/>
      <c r="PBW197" s="22"/>
      <c r="PBX197" s="22"/>
      <c r="PBY197" s="22"/>
      <c r="PBZ197" s="22"/>
      <c r="PCA197" s="22"/>
      <c r="PCB197" s="22"/>
      <c r="PCC197" s="22"/>
      <c r="PCD197" s="22"/>
      <c r="PCE197" s="22"/>
      <c r="PCF197" s="22"/>
      <c r="PCG197" s="22"/>
      <c r="PCH197" s="22"/>
      <c r="PCI197" s="22"/>
      <c r="PCJ197" s="22"/>
      <c r="PCK197" s="22"/>
      <c r="PCL197" s="22"/>
      <c r="PCM197" s="22"/>
      <c r="PCN197" s="22"/>
      <c r="PCO197" s="22"/>
      <c r="PCP197" s="22"/>
      <c r="PCQ197" s="22"/>
      <c r="PCR197" s="22"/>
      <c r="PCS197" s="22"/>
      <c r="PCT197" s="22"/>
      <c r="PCU197" s="22"/>
      <c r="PCV197" s="22"/>
      <c r="PCW197" s="22"/>
      <c r="PCX197" s="22"/>
      <c r="PCY197" s="22"/>
      <c r="PCZ197" s="22"/>
      <c r="PDA197" s="22"/>
      <c r="PDB197" s="22"/>
      <c r="PDC197" s="22"/>
      <c r="PDD197" s="22"/>
      <c r="PDE197" s="22"/>
      <c r="PDF197" s="22"/>
      <c r="PDG197" s="22"/>
      <c r="PDH197" s="22"/>
      <c r="PDI197" s="22"/>
      <c r="PDJ197" s="22"/>
      <c r="PDK197" s="22"/>
      <c r="PDL197" s="22"/>
      <c r="PDM197" s="22"/>
      <c r="PDN197" s="22"/>
      <c r="PDO197" s="22"/>
      <c r="PDP197" s="22"/>
      <c r="PDQ197" s="22"/>
      <c r="PDR197" s="22"/>
      <c r="PDS197" s="22"/>
      <c r="PDT197" s="22"/>
      <c r="PDU197" s="22"/>
      <c r="PDV197" s="22"/>
      <c r="PDW197" s="22"/>
      <c r="PDX197" s="22"/>
      <c r="PDY197" s="22"/>
      <c r="PDZ197" s="22"/>
      <c r="PEA197" s="22"/>
      <c r="PEB197" s="22"/>
      <c r="PEC197" s="22"/>
      <c r="PED197" s="22"/>
      <c r="PEE197" s="22"/>
      <c r="PEF197" s="22"/>
      <c r="PEG197" s="22"/>
      <c r="PEH197" s="22"/>
      <c r="PEI197" s="22"/>
      <c r="PEJ197" s="22"/>
      <c r="PEK197" s="22"/>
      <c r="PEL197" s="22"/>
      <c r="PEM197" s="22"/>
      <c r="PEN197" s="22"/>
      <c r="PEO197" s="22"/>
      <c r="PEP197" s="22"/>
      <c r="PEQ197" s="22"/>
      <c r="PER197" s="22"/>
      <c r="PES197" s="22"/>
      <c r="PET197" s="22"/>
      <c r="PEU197" s="22"/>
      <c r="PEV197" s="22"/>
      <c r="PEW197" s="22"/>
      <c r="PEX197" s="22"/>
      <c r="PEY197" s="22"/>
      <c r="PEZ197" s="22"/>
      <c r="PFA197" s="22"/>
      <c r="PFB197" s="22"/>
      <c r="PFC197" s="22"/>
      <c r="PFD197" s="22"/>
      <c r="PFE197" s="22"/>
      <c r="PFF197" s="22"/>
      <c r="PFG197" s="22"/>
      <c r="PFH197" s="22"/>
      <c r="PFI197" s="22"/>
      <c r="PFJ197" s="22"/>
      <c r="PFK197" s="22"/>
      <c r="PFL197" s="22"/>
      <c r="PFM197" s="22"/>
      <c r="PFN197" s="22"/>
      <c r="PFO197" s="22"/>
      <c r="PFP197" s="22"/>
      <c r="PFQ197" s="22"/>
      <c r="PFR197" s="22"/>
      <c r="PFS197" s="22"/>
      <c r="PFT197" s="22"/>
      <c r="PFU197" s="22"/>
      <c r="PFV197" s="22"/>
      <c r="PFW197" s="22"/>
      <c r="PFX197" s="22"/>
      <c r="PFY197" s="22"/>
      <c r="PFZ197" s="22"/>
      <c r="PGA197" s="22"/>
      <c r="PGB197" s="22"/>
      <c r="PGC197" s="22"/>
      <c r="PGD197" s="22"/>
      <c r="PGE197" s="22"/>
      <c r="PGF197" s="22"/>
      <c r="PGG197" s="22"/>
      <c r="PGH197" s="22"/>
      <c r="PGI197" s="22"/>
      <c r="PGJ197" s="22"/>
      <c r="PGK197" s="22"/>
      <c r="PGL197" s="22"/>
      <c r="PGM197" s="22"/>
      <c r="PGN197" s="22"/>
      <c r="PGO197" s="22"/>
      <c r="PGP197" s="22"/>
      <c r="PGQ197" s="22"/>
      <c r="PGR197" s="22"/>
      <c r="PGS197" s="22"/>
      <c r="PGT197" s="22"/>
      <c r="PGU197" s="22"/>
      <c r="PGV197" s="22"/>
      <c r="PGW197" s="22"/>
      <c r="PGX197" s="22"/>
      <c r="PGY197" s="22"/>
      <c r="PGZ197" s="22"/>
      <c r="PHA197" s="22"/>
      <c r="PHB197" s="22"/>
      <c r="PHC197" s="22"/>
      <c r="PHD197" s="22"/>
      <c r="PHE197" s="22"/>
      <c r="PHF197" s="22"/>
      <c r="PHG197" s="22"/>
      <c r="PHH197" s="22"/>
      <c r="PHI197" s="22"/>
      <c r="PHJ197" s="22"/>
      <c r="PHK197" s="22"/>
      <c r="PHL197" s="22"/>
      <c r="PHM197" s="22"/>
      <c r="PHN197" s="22"/>
      <c r="PHO197" s="22"/>
      <c r="PHP197" s="22"/>
      <c r="PHQ197" s="22"/>
      <c r="PHR197" s="22"/>
      <c r="PHS197" s="22"/>
      <c r="PHT197" s="22"/>
      <c r="PHU197" s="22"/>
      <c r="PHV197" s="22"/>
      <c r="PHW197" s="22"/>
      <c r="PHX197" s="22"/>
      <c r="PHY197" s="22"/>
      <c r="PHZ197" s="22"/>
      <c r="PIA197" s="22"/>
      <c r="PIB197" s="22"/>
      <c r="PIC197" s="22"/>
      <c r="PID197" s="22"/>
      <c r="PIE197" s="22"/>
      <c r="PIF197" s="22"/>
      <c r="PIG197" s="22"/>
      <c r="PIH197" s="22"/>
      <c r="PII197" s="22"/>
      <c r="PIJ197" s="22"/>
      <c r="PIK197" s="22"/>
      <c r="PIL197" s="22"/>
      <c r="PIM197" s="22"/>
      <c r="PIN197" s="22"/>
      <c r="PIO197" s="22"/>
      <c r="PIP197" s="22"/>
      <c r="PIQ197" s="22"/>
      <c r="PIR197" s="22"/>
      <c r="PIS197" s="22"/>
      <c r="PIT197" s="22"/>
      <c r="PIU197" s="22"/>
      <c r="PIV197" s="22"/>
      <c r="PIW197" s="22"/>
      <c r="PIX197" s="22"/>
      <c r="PIY197" s="22"/>
      <c r="PIZ197" s="22"/>
      <c r="PJA197" s="22"/>
      <c r="PJB197" s="22"/>
      <c r="PJC197" s="22"/>
      <c r="PJD197" s="22"/>
      <c r="PJE197" s="22"/>
      <c r="PJF197" s="22"/>
      <c r="PJG197" s="22"/>
      <c r="PJH197" s="22"/>
      <c r="PJI197" s="22"/>
      <c r="PJJ197" s="22"/>
      <c r="PJK197" s="22"/>
      <c r="PJL197" s="22"/>
      <c r="PJM197" s="22"/>
      <c r="PJN197" s="22"/>
      <c r="PJO197" s="22"/>
      <c r="PJP197" s="22"/>
      <c r="PJQ197" s="22"/>
      <c r="PJR197" s="22"/>
      <c r="PJS197" s="22"/>
      <c r="PJT197" s="22"/>
      <c r="PJU197" s="22"/>
      <c r="PJV197" s="22"/>
      <c r="PJW197" s="22"/>
      <c r="PJX197" s="22"/>
      <c r="PJY197" s="22"/>
      <c r="PJZ197" s="22"/>
      <c r="PKA197" s="22"/>
      <c r="PKB197" s="22"/>
      <c r="PKC197" s="22"/>
      <c r="PKD197" s="22"/>
      <c r="PKE197" s="22"/>
      <c r="PKF197" s="22"/>
      <c r="PKG197" s="22"/>
      <c r="PKH197" s="22"/>
      <c r="PKI197" s="22"/>
      <c r="PKJ197" s="22"/>
      <c r="PKK197" s="22"/>
      <c r="PKL197" s="22"/>
      <c r="PKM197" s="22"/>
      <c r="PKN197" s="22"/>
      <c r="PKO197" s="22"/>
      <c r="PKP197" s="22"/>
      <c r="PKQ197" s="22"/>
      <c r="PKR197" s="22"/>
      <c r="PKS197" s="22"/>
      <c r="PKT197" s="22"/>
      <c r="PKU197" s="22"/>
      <c r="PKV197" s="22"/>
      <c r="PKW197" s="22"/>
      <c r="PKX197" s="22"/>
      <c r="PKY197" s="22"/>
      <c r="PKZ197" s="22"/>
      <c r="PLA197" s="22"/>
      <c r="PLB197" s="22"/>
      <c r="PLC197" s="22"/>
      <c r="PLD197" s="22"/>
      <c r="PLE197" s="22"/>
      <c r="PLF197" s="22"/>
      <c r="PLG197" s="22"/>
      <c r="PLH197" s="22"/>
      <c r="PLI197" s="22"/>
      <c r="PLJ197" s="22"/>
      <c r="PLK197" s="22"/>
      <c r="PLL197" s="22"/>
      <c r="PLM197" s="22"/>
      <c r="PLN197" s="22"/>
      <c r="PLO197" s="22"/>
      <c r="PLP197" s="22"/>
      <c r="PLQ197" s="22"/>
      <c r="PLR197" s="22"/>
      <c r="PLS197" s="22"/>
      <c r="PLT197" s="22"/>
      <c r="PLU197" s="22"/>
      <c r="PLV197" s="22"/>
      <c r="PLW197" s="22"/>
      <c r="PLX197" s="22"/>
      <c r="PLY197" s="22"/>
      <c r="PLZ197" s="22"/>
      <c r="PMA197" s="22"/>
      <c r="PMB197" s="22"/>
      <c r="PMC197" s="22"/>
      <c r="PMD197" s="22"/>
      <c r="PME197" s="22"/>
      <c r="PMF197" s="22"/>
      <c r="PMG197" s="22"/>
      <c r="PMH197" s="22"/>
      <c r="PMI197" s="22"/>
      <c r="PMJ197" s="22"/>
      <c r="PMK197" s="22"/>
      <c r="PML197" s="22"/>
      <c r="PMM197" s="22"/>
      <c r="PMN197" s="22"/>
      <c r="PMO197" s="22"/>
      <c r="PMP197" s="22"/>
      <c r="PMQ197" s="22"/>
      <c r="PMR197" s="22"/>
      <c r="PMS197" s="22"/>
      <c r="PMT197" s="22"/>
      <c r="PMU197" s="22"/>
      <c r="PMV197" s="22"/>
      <c r="PMW197" s="22"/>
      <c r="PMX197" s="22"/>
      <c r="PMY197" s="22"/>
      <c r="PMZ197" s="22"/>
      <c r="PNA197" s="22"/>
      <c r="PNB197" s="22"/>
      <c r="PNC197" s="22"/>
      <c r="PND197" s="22"/>
      <c r="PNE197" s="22"/>
      <c r="PNF197" s="22"/>
      <c r="PNG197" s="22"/>
      <c r="PNH197" s="22"/>
      <c r="PNI197" s="22"/>
      <c r="PNJ197" s="22"/>
      <c r="PNK197" s="22"/>
      <c r="PNL197" s="22"/>
      <c r="PNM197" s="22"/>
      <c r="PNN197" s="22"/>
      <c r="PNO197" s="22"/>
      <c r="PNP197" s="22"/>
      <c r="PNQ197" s="22"/>
      <c r="PNR197" s="22"/>
      <c r="PNS197" s="22"/>
      <c r="PNT197" s="22"/>
      <c r="PNU197" s="22"/>
      <c r="PNV197" s="22"/>
      <c r="PNW197" s="22"/>
      <c r="PNX197" s="22"/>
      <c r="PNY197" s="22"/>
      <c r="PNZ197" s="22"/>
      <c r="POA197" s="22"/>
      <c r="POB197" s="22"/>
      <c r="POC197" s="22"/>
      <c r="POD197" s="22"/>
      <c r="POE197" s="22"/>
      <c r="POF197" s="22"/>
      <c r="POG197" s="22"/>
      <c r="POH197" s="22"/>
      <c r="POI197" s="22"/>
      <c r="POJ197" s="22"/>
      <c r="POK197" s="22"/>
      <c r="POL197" s="22"/>
      <c r="POM197" s="22"/>
      <c r="PON197" s="22"/>
      <c r="POO197" s="22"/>
      <c r="POP197" s="22"/>
      <c r="POQ197" s="22"/>
      <c r="POR197" s="22"/>
      <c r="POS197" s="22"/>
      <c r="POT197" s="22"/>
      <c r="POU197" s="22"/>
      <c r="POV197" s="22"/>
      <c r="POW197" s="22"/>
      <c r="POX197" s="22"/>
      <c r="POY197" s="22"/>
      <c r="POZ197" s="22"/>
      <c r="PPA197" s="22"/>
      <c r="PPB197" s="22"/>
      <c r="PPC197" s="22"/>
      <c r="PPD197" s="22"/>
      <c r="PPE197" s="22"/>
      <c r="PPF197" s="22"/>
      <c r="PPG197" s="22"/>
      <c r="PPH197" s="22"/>
      <c r="PPI197" s="22"/>
      <c r="PPJ197" s="22"/>
      <c r="PPK197" s="22"/>
      <c r="PPL197" s="22"/>
      <c r="PPM197" s="22"/>
      <c r="PPN197" s="22"/>
      <c r="PPO197" s="22"/>
      <c r="PPP197" s="22"/>
      <c r="PPQ197" s="22"/>
      <c r="PPR197" s="22"/>
      <c r="PPS197" s="22"/>
      <c r="PPT197" s="22"/>
      <c r="PPU197" s="22"/>
      <c r="PPV197" s="22"/>
      <c r="PPW197" s="22"/>
      <c r="PPX197" s="22"/>
      <c r="PPY197" s="22"/>
      <c r="PPZ197" s="22"/>
      <c r="PQA197" s="22"/>
      <c r="PQB197" s="22"/>
      <c r="PQC197" s="22"/>
      <c r="PQD197" s="22"/>
      <c r="PQE197" s="22"/>
      <c r="PQF197" s="22"/>
      <c r="PQG197" s="22"/>
      <c r="PQH197" s="22"/>
      <c r="PQI197" s="22"/>
      <c r="PQJ197" s="22"/>
      <c r="PQK197" s="22"/>
      <c r="PQL197" s="22"/>
      <c r="PQM197" s="22"/>
      <c r="PQN197" s="22"/>
      <c r="PQO197" s="22"/>
      <c r="PQP197" s="22"/>
      <c r="PQQ197" s="22"/>
      <c r="PQR197" s="22"/>
      <c r="PQS197" s="22"/>
      <c r="PQT197" s="22"/>
      <c r="PQU197" s="22"/>
      <c r="PQV197" s="22"/>
      <c r="PQW197" s="22"/>
      <c r="PQX197" s="22"/>
      <c r="PQY197" s="22"/>
      <c r="PQZ197" s="22"/>
      <c r="PRA197" s="22"/>
      <c r="PRB197" s="22"/>
      <c r="PRC197" s="22"/>
      <c r="PRD197" s="22"/>
      <c r="PRE197" s="22"/>
      <c r="PRF197" s="22"/>
      <c r="PRG197" s="22"/>
      <c r="PRH197" s="22"/>
      <c r="PRI197" s="22"/>
      <c r="PRJ197" s="22"/>
      <c r="PRK197" s="22"/>
      <c r="PRL197" s="22"/>
      <c r="PRM197" s="22"/>
      <c r="PRN197" s="22"/>
      <c r="PRO197" s="22"/>
      <c r="PRP197" s="22"/>
      <c r="PRQ197" s="22"/>
      <c r="PRR197" s="22"/>
      <c r="PRS197" s="22"/>
      <c r="PRT197" s="22"/>
      <c r="PRU197" s="22"/>
      <c r="PRV197" s="22"/>
      <c r="PRW197" s="22"/>
      <c r="PRX197" s="22"/>
      <c r="PRY197" s="22"/>
      <c r="PRZ197" s="22"/>
      <c r="PSA197" s="22"/>
      <c r="PSB197" s="22"/>
      <c r="PSC197" s="22"/>
      <c r="PSD197" s="22"/>
      <c r="PSE197" s="22"/>
      <c r="PSF197" s="22"/>
      <c r="PSG197" s="22"/>
      <c r="PSH197" s="22"/>
      <c r="PSI197" s="22"/>
      <c r="PSJ197" s="22"/>
      <c r="PSK197" s="22"/>
      <c r="PSL197" s="22"/>
      <c r="PSM197" s="22"/>
      <c r="PSN197" s="22"/>
      <c r="PSO197" s="22"/>
      <c r="PSP197" s="22"/>
      <c r="PSQ197" s="22"/>
      <c r="PSR197" s="22"/>
      <c r="PSS197" s="22"/>
      <c r="PST197" s="22"/>
      <c r="PSU197" s="22"/>
      <c r="PSV197" s="22"/>
      <c r="PSW197" s="22"/>
      <c r="PSX197" s="22"/>
      <c r="PSY197" s="22"/>
      <c r="PSZ197" s="22"/>
      <c r="PTA197" s="22"/>
      <c r="PTB197" s="22"/>
      <c r="PTC197" s="22"/>
      <c r="PTD197" s="22"/>
      <c r="PTE197" s="22"/>
      <c r="PTF197" s="22"/>
      <c r="PTG197" s="22"/>
      <c r="PTH197" s="22"/>
      <c r="PTI197" s="22"/>
      <c r="PTJ197" s="22"/>
      <c r="PTK197" s="22"/>
      <c r="PTL197" s="22"/>
      <c r="PTM197" s="22"/>
      <c r="PTN197" s="22"/>
      <c r="PTO197" s="22"/>
      <c r="PTP197" s="22"/>
      <c r="PTQ197" s="22"/>
      <c r="PTR197" s="22"/>
      <c r="PTS197" s="22"/>
      <c r="PTT197" s="22"/>
      <c r="PTU197" s="22"/>
      <c r="PTV197" s="22"/>
      <c r="PTW197" s="22"/>
      <c r="PTX197" s="22"/>
      <c r="PTY197" s="22"/>
      <c r="PTZ197" s="22"/>
      <c r="PUA197" s="22"/>
      <c r="PUB197" s="22"/>
      <c r="PUC197" s="22"/>
      <c r="PUD197" s="22"/>
      <c r="PUE197" s="22"/>
      <c r="PUF197" s="22"/>
      <c r="PUG197" s="22"/>
      <c r="PUH197" s="22"/>
      <c r="PUI197" s="22"/>
      <c r="PUJ197" s="22"/>
      <c r="PUK197" s="22"/>
      <c r="PUL197" s="22"/>
      <c r="PUM197" s="22"/>
      <c r="PUN197" s="22"/>
      <c r="PUO197" s="22"/>
      <c r="PUP197" s="22"/>
      <c r="PUQ197" s="22"/>
      <c r="PUR197" s="22"/>
      <c r="PUS197" s="22"/>
      <c r="PUT197" s="22"/>
      <c r="PUU197" s="22"/>
      <c r="PUV197" s="22"/>
      <c r="PUW197" s="22"/>
      <c r="PUX197" s="22"/>
      <c r="PUY197" s="22"/>
      <c r="PUZ197" s="22"/>
      <c r="PVA197" s="22"/>
      <c r="PVB197" s="22"/>
      <c r="PVC197" s="22"/>
      <c r="PVD197" s="22"/>
      <c r="PVE197" s="22"/>
      <c r="PVF197" s="22"/>
      <c r="PVG197" s="22"/>
      <c r="PVH197" s="22"/>
      <c r="PVI197" s="22"/>
      <c r="PVJ197" s="22"/>
      <c r="PVK197" s="22"/>
      <c r="PVL197" s="22"/>
      <c r="PVM197" s="22"/>
      <c r="PVN197" s="22"/>
      <c r="PVO197" s="22"/>
      <c r="PVP197" s="22"/>
      <c r="PVQ197" s="22"/>
      <c r="PVR197" s="22"/>
      <c r="PVS197" s="22"/>
      <c r="PVT197" s="22"/>
      <c r="PVU197" s="22"/>
      <c r="PVV197" s="22"/>
      <c r="PVW197" s="22"/>
      <c r="PVX197" s="22"/>
      <c r="PVY197" s="22"/>
      <c r="PVZ197" s="22"/>
      <c r="PWA197" s="22"/>
      <c r="PWB197" s="22"/>
      <c r="PWC197" s="22"/>
      <c r="PWD197" s="22"/>
      <c r="PWE197" s="22"/>
      <c r="PWF197" s="22"/>
      <c r="PWG197" s="22"/>
      <c r="PWH197" s="22"/>
      <c r="PWI197" s="22"/>
      <c r="PWJ197" s="22"/>
      <c r="PWK197" s="22"/>
      <c r="PWL197" s="22"/>
      <c r="PWM197" s="22"/>
      <c r="PWN197" s="22"/>
      <c r="PWO197" s="22"/>
      <c r="PWP197" s="22"/>
      <c r="PWQ197" s="22"/>
      <c r="PWR197" s="22"/>
      <c r="PWS197" s="22"/>
      <c r="PWT197" s="22"/>
      <c r="PWU197" s="22"/>
      <c r="PWV197" s="22"/>
      <c r="PWW197" s="22"/>
      <c r="PWX197" s="22"/>
      <c r="PWY197" s="22"/>
      <c r="PWZ197" s="22"/>
      <c r="PXA197" s="22"/>
      <c r="PXB197" s="22"/>
      <c r="PXC197" s="22"/>
      <c r="PXD197" s="22"/>
      <c r="PXE197" s="22"/>
      <c r="PXF197" s="22"/>
      <c r="PXG197" s="22"/>
      <c r="PXH197" s="22"/>
      <c r="PXI197" s="22"/>
      <c r="PXJ197" s="22"/>
      <c r="PXK197" s="22"/>
      <c r="PXL197" s="22"/>
      <c r="PXM197" s="22"/>
      <c r="PXN197" s="22"/>
      <c r="PXO197" s="22"/>
      <c r="PXP197" s="22"/>
      <c r="PXQ197" s="22"/>
      <c r="PXR197" s="22"/>
      <c r="PXS197" s="22"/>
      <c r="PXT197" s="22"/>
      <c r="PXU197" s="22"/>
      <c r="PXV197" s="22"/>
      <c r="PXW197" s="22"/>
      <c r="PXX197" s="22"/>
      <c r="PXY197" s="22"/>
      <c r="PXZ197" s="22"/>
      <c r="PYA197" s="22"/>
      <c r="PYB197" s="22"/>
      <c r="PYC197" s="22"/>
      <c r="PYD197" s="22"/>
      <c r="PYE197" s="22"/>
      <c r="PYF197" s="22"/>
      <c r="PYG197" s="22"/>
      <c r="PYH197" s="22"/>
      <c r="PYI197" s="22"/>
      <c r="PYJ197" s="22"/>
      <c r="PYK197" s="22"/>
      <c r="PYL197" s="22"/>
      <c r="PYM197" s="22"/>
      <c r="PYN197" s="22"/>
      <c r="PYO197" s="22"/>
      <c r="PYP197" s="22"/>
      <c r="PYQ197" s="22"/>
      <c r="PYR197" s="22"/>
      <c r="PYS197" s="22"/>
      <c r="PYT197" s="22"/>
      <c r="PYU197" s="22"/>
      <c r="PYV197" s="22"/>
      <c r="PYW197" s="22"/>
      <c r="PYX197" s="22"/>
      <c r="PYY197" s="22"/>
      <c r="PYZ197" s="22"/>
      <c r="PZA197" s="22"/>
      <c r="PZB197" s="22"/>
      <c r="PZC197" s="22"/>
      <c r="PZD197" s="22"/>
      <c r="PZE197" s="22"/>
      <c r="PZF197" s="22"/>
      <c r="PZG197" s="22"/>
      <c r="PZH197" s="22"/>
      <c r="PZI197" s="22"/>
      <c r="PZJ197" s="22"/>
      <c r="PZK197" s="22"/>
      <c r="PZL197" s="22"/>
      <c r="PZM197" s="22"/>
      <c r="PZN197" s="22"/>
      <c r="PZO197" s="22"/>
      <c r="PZP197" s="22"/>
      <c r="PZQ197" s="22"/>
      <c r="PZR197" s="22"/>
      <c r="PZS197" s="22"/>
      <c r="PZT197" s="22"/>
      <c r="PZU197" s="22"/>
      <c r="PZV197" s="22"/>
      <c r="PZW197" s="22"/>
      <c r="PZX197" s="22"/>
      <c r="PZY197" s="22"/>
      <c r="PZZ197" s="22"/>
      <c r="QAA197" s="22"/>
      <c r="QAB197" s="22"/>
      <c r="QAC197" s="22"/>
      <c r="QAD197" s="22"/>
      <c r="QAE197" s="22"/>
      <c r="QAF197" s="22"/>
      <c r="QAG197" s="22"/>
      <c r="QAH197" s="22"/>
      <c r="QAI197" s="22"/>
      <c r="QAJ197" s="22"/>
      <c r="QAK197" s="22"/>
      <c r="QAL197" s="22"/>
      <c r="QAM197" s="22"/>
      <c r="QAN197" s="22"/>
      <c r="QAO197" s="22"/>
      <c r="QAP197" s="22"/>
      <c r="QAQ197" s="22"/>
      <c r="QAR197" s="22"/>
      <c r="QAS197" s="22"/>
      <c r="QAT197" s="22"/>
      <c r="QAU197" s="22"/>
      <c r="QAV197" s="22"/>
      <c r="QAW197" s="22"/>
      <c r="QAX197" s="22"/>
      <c r="QAY197" s="22"/>
      <c r="QAZ197" s="22"/>
      <c r="QBA197" s="22"/>
      <c r="QBB197" s="22"/>
      <c r="QBC197" s="22"/>
      <c r="QBD197" s="22"/>
      <c r="QBE197" s="22"/>
      <c r="QBF197" s="22"/>
      <c r="QBG197" s="22"/>
      <c r="QBH197" s="22"/>
      <c r="QBI197" s="22"/>
      <c r="QBJ197" s="22"/>
      <c r="QBK197" s="22"/>
      <c r="QBL197" s="22"/>
      <c r="QBM197" s="22"/>
      <c r="QBN197" s="22"/>
      <c r="QBO197" s="22"/>
      <c r="QBP197" s="22"/>
      <c r="QBQ197" s="22"/>
      <c r="QBR197" s="22"/>
      <c r="QBS197" s="22"/>
      <c r="QBT197" s="22"/>
      <c r="QBU197" s="22"/>
      <c r="QBV197" s="22"/>
      <c r="QBW197" s="22"/>
      <c r="QBX197" s="22"/>
      <c r="QBY197" s="22"/>
      <c r="QBZ197" s="22"/>
      <c r="QCA197" s="22"/>
      <c r="QCB197" s="22"/>
      <c r="QCC197" s="22"/>
      <c r="QCD197" s="22"/>
      <c r="QCE197" s="22"/>
      <c r="QCF197" s="22"/>
      <c r="QCG197" s="22"/>
      <c r="QCH197" s="22"/>
      <c r="QCI197" s="22"/>
      <c r="QCJ197" s="22"/>
      <c r="QCK197" s="22"/>
      <c r="QCL197" s="22"/>
      <c r="QCM197" s="22"/>
      <c r="QCN197" s="22"/>
      <c r="QCO197" s="22"/>
      <c r="QCP197" s="22"/>
      <c r="QCQ197" s="22"/>
      <c r="QCR197" s="22"/>
      <c r="QCS197" s="22"/>
      <c r="QCT197" s="22"/>
      <c r="QCU197" s="22"/>
      <c r="QCV197" s="22"/>
      <c r="QCW197" s="22"/>
      <c r="QCX197" s="22"/>
      <c r="QCY197" s="22"/>
      <c r="QCZ197" s="22"/>
      <c r="QDA197" s="22"/>
      <c r="QDB197" s="22"/>
      <c r="QDC197" s="22"/>
      <c r="QDD197" s="22"/>
      <c r="QDE197" s="22"/>
      <c r="QDF197" s="22"/>
      <c r="QDG197" s="22"/>
      <c r="QDH197" s="22"/>
      <c r="QDI197" s="22"/>
      <c r="QDJ197" s="22"/>
      <c r="QDK197" s="22"/>
      <c r="QDL197" s="22"/>
      <c r="QDM197" s="22"/>
      <c r="QDN197" s="22"/>
      <c r="QDO197" s="22"/>
      <c r="QDP197" s="22"/>
      <c r="QDQ197" s="22"/>
      <c r="QDR197" s="22"/>
      <c r="QDS197" s="22"/>
      <c r="QDT197" s="22"/>
      <c r="QDU197" s="22"/>
      <c r="QDV197" s="22"/>
      <c r="QDW197" s="22"/>
      <c r="QDX197" s="22"/>
      <c r="QDY197" s="22"/>
      <c r="QDZ197" s="22"/>
      <c r="QEA197" s="22"/>
      <c r="QEB197" s="22"/>
      <c r="QEC197" s="22"/>
      <c r="QED197" s="22"/>
      <c r="QEE197" s="22"/>
      <c r="QEF197" s="22"/>
      <c r="QEG197" s="22"/>
      <c r="QEH197" s="22"/>
      <c r="QEI197" s="22"/>
      <c r="QEJ197" s="22"/>
      <c r="QEK197" s="22"/>
      <c r="QEL197" s="22"/>
      <c r="QEM197" s="22"/>
      <c r="QEN197" s="22"/>
      <c r="QEO197" s="22"/>
      <c r="QEP197" s="22"/>
      <c r="QEQ197" s="22"/>
      <c r="QER197" s="22"/>
      <c r="QES197" s="22"/>
      <c r="QET197" s="22"/>
      <c r="QEU197" s="22"/>
      <c r="QEV197" s="22"/>
      <c r="QEW197" s="22"/>
      <c r="QEX197" s="22"/>
      <c r="QEY197" s="22"/>
      <c r="QEZ197" s="22"/>
      <c r="QFA197" s="22"/>
      <c r="QFB197" s="22"/>
      <c r="QFC197" s="22"/>
      <c r="QFD197" s="22"/>
      <c r="QFE197" s="22"/>
      <c r="QFF197" s="22"/>
      <c r="QFG197" s="22"/>
      <c r="QFH197" s="22"/>
      <c r="QFI197" s="22"/>
      <c r="QFJ197" s="22"/>
      <c r="QFK197" s="22"/>
      <c r="QFL197" s="22"/>
      <c r="QFM197" s="22"/>
      <c r="QFN197" s="22"/>
      <c r="QFO197" s="22"/>
      <c r="QFP197" s="22"/>
      <c r="QFQ197" s="22"/>
      <c r="QFR197" s="22"/>
      <c r="QFS197" s="22"/>
      <c r="QFT197" s="22"/>
      <c r="QFU197" s="22"/>
      <c r="QFV197" s="22"/>
      <c r="QFW197" s="22"/>
      <c r="QFX197" s="22"/>
      <c r="QFY197" s="22"/>
      <c r="QFZ197" s="22"/>
      <c r="QGA197" s="22"/>
      <c r="QGB197" s="22"/>
      <c r="QGC197" s="22"/>
      <c r="QGD197" s="22"/>
      <c r="QGE197" s="22"/>
      <c r="QGF197" s="22"/>
      <c r="QGG197" s="22"/>
      <c r="QGH197" s="22"/>
      <c r="QGI197" s="22"/>
      <c r="QGJ197" s="22"/>
      <c r="QGK197" s="22"/>
      <c r="QGL197" s="22"/>
      <c r="QGM197" s="22"/>
      <c r="QGN197" s="22"/>
      <c r="QGO197" s="22"/>
      <c r="QGP197" s="22"/>
      <c r="QGQ197" s="22"/>
      <c r="QGR197" s="22"/>
      <c r="QGS197" s="22"/>
      <c r="QGT197" s="22"/>
      <c r="QGU197" s="22"/>
      <c r="QGV197" s="22"/>
      <c r="QGW197" s="22"/>
      <c r="QGX197" s="22"/>
      <c r="QGY197" s="22"/>
      <c r="QGZ197" s="22"/>
      <c r="QHA197" s="22"/>
      <c r="QHB197" s="22"/>
      <c r="QHC197" s="22"/>
      <c r="QHD197" s="22"/>
      <c r="QHE197" s="22"/>
      <c r="QHF197" s="22"/>
      <c r="QHG197" s="22"/>
      <c r="QHH197" s="22"/>
      <c r="QHI197" s="22"/>
      <c r="QHJ197" s="22"/>
      <c r="QHK197" s="22"/>
      <c r="QHL197" s="22"/>
      <c r="QHM197" s="22"/>
      <c r="QHN197" s="22"/>
      <c r="QHO197" s="22"/>
      <c r="QHP197" s="22"/>
      <c r="QHQ197" s="22"/>
      <c r="QHR197" s="22"/>
      <c r="QHS197" s="22"/>
      <c r="QHT197" s="22"/>
      <c r="QHU197" s="22"/>
      <c r="QHV197" s="22"/>
      <c r="QHW197" s="22"/>
      <c r="QHX197" s="22"/>
      <c r="QHY197" s="22"/>
      <c r="QHZ197" s="22"/>
      <c r="QIA197" s="22"/>
      <c r="QIB197" s="22"/>
      <c r="QIC197" s="22"/>
      <c r="QID197" s="22"/>
      <c r="QIE197" s="22"/>
      <c r="QIF197" s="22"/>
      <c r="QIG197" s="22"/>
      <c r="QIH197" s="22"/>
      <c r="QII197" s="22"/>
      <c r="QIJ197" s="22"/>
      <c r="QIK197" s="22"/>
      <c r="QIL197" s="22"/>
      <c r="QIM197" s="22"/>
      <c r="QIN197" s="22"/>
      <c r="QIO197" s="22"/>
      <c r="QIP197" s="22"/>
      <c r="QIQ197" s="22"/>
      <c r="QIR197" s="22"/>
      <c r="QIS197" s="22"/>
      <c r="QIT197" s="22"/>
      <c r="QIU197" s="22"/>
      <c r="QIV197" s="22"/>
      <c r="QIW197" s="22"/>
      <c r="QIX197" s="22"/>
      <c r="QIY197" s="22"/>
      <c r="QIZ197" s="22"/>
      <c r="QJA197" s="22"/>
      <c r="QJB197" s="22"/>
      <c r="QJC197" s="22"/>
      <c r="QJD197" s="22"/>
      <c r="QJE197" s="22"/>
      <c r="QJF197" s="22"/>
      <c r="QJG197" s="22"/>
      <c r="QJH197" s="22"/>
      <c r="QJI197" s="22"/>
      <c r="QJJ197" s="22"/>
      <c r="QJK197" s="22"/>
      <c r="QJL197" s="22"/>
      <c r="QJM197" s="22"/>
      <c r="QJN197" s="22"/>
      <c r="QJO197" s="22"/>
      <c r="QJP197" s="22"/>
      <c r="QJQ197" s="22"/>
      <c r="QJR197" s="22"/>
      <c r="QJS197" s="22"/>
      <c r="QJT197" s="22"/>
      <c r="QJU197" s="22"/>
      <c r="QJV197" s="22"/>
      <c r="QJW197" s="22"/>
      <c r="QJX197" s="22"/>
      <c r="QJY197" s="22"/>
      <c r="QJZ197" s="22"/>
      <c r="QKA197" s="22"/>
      <c r="QKB197" s="22"/>
      <c r="QKC197" s="22"/>
      <c r="QKD197" s="22"/>
      <c r="QKE197" s="22"/>
      <c r="QKF197" s="22"/>
      <c r="QKG197" s="22"/>
      <c r="QKH197" s="22"/>
      <c r="QKI197" s="22"/>
      <c r="QKJ197" s="22"/>
      <c r="QKK197" s="22"/>
      <c r="QKL197" s="22"/>
      <c r="QKM197" s="22"/>
      <c r="QKN197" s="22"/>
      <c r="QKO197" s="22"/>
      <c r="QKP197" s="22"/>
      <c r="QKQ197" s="22"/>
      <c r="QKR197" s="22"/>
      <c r="QKS197" s="22"/>
      <c r="QKT197" s="22"/>
      <c r="QKU197" s="22"/>
      <c r="QKV197" s="22"/>
      <c r="QKW197" s="22"/>
      <c r="QKX197" s="22"/>
      <c r="QKY197" s="22"/>
      <c r="QKZ197" s="22"/>
      <c r="QLA197" s="22"/>
      <c r="QLB197" s="22"/>
      <c r="QLC197" s="22"/>
      <c r="QLD197" s="22"/>
      <c r="QLE197" s="22"/>
      <c r="QLF197" s="22"/>
      <c r="QLG197" s="22"/>
      <c r="QLH197" s="22"/>
      <c r="QLI197" s="22"/>
      <c r="QLJ197" s="22"/>
      <c r="QLK197" s="22"/>
      <c r="QLL197" s="22"/>
      <c r="QLM197" s="22"/>
      <c r="QLN197" s="22"/>
      <c r="QLO197" s="22"/>
      <c r="QLP197" s="22"/>
      <c r="QLQ197" s="22"/>
      <c r="QLR197" s="22"/>
      <c r="QLS197" s="22"/>
      <c r="QLT197" s="22"/>
      <c r="QLU197" s="22"/>
      <c r="QLV197" s="22"/>
      <c r="QLW197" s="22"/>
      <c r="QLX197" s="22"/>
      <c r="QLY197" s="22"/>
      <c r="QLZ197" s="22"/>
      <c r="QMA197" s="22"/>
      <c r="QMB197" s="22"/>
      <c r="QMC197" s="22"/>
      <c r="QMD197" s="22"/>
      <c r="QME197" s="22"/>
      <c r="QMF197" s="22"/>
      <c r="QMG197" s="22"/>
      <c r="QMH197" s="22"/>
      <c r="QMI197" s="22"/>
      <c r="QMJ197" s="22"/>
      <c r="QMK197" s="22"/>
      <c r="QML197" s="22"/>
      <c r="QMM197" s="22"/>
      <c r="QMN197" s="22"/>
      <c r="QMO197" s="22"/>
      <c r="QMP197" s="22"/>
      <c r="QMQ197" s="22"/>
      <c r="QMR197" s="22"/>
      <c r="QMS197" s="22"/>
      <c r="QMT197" s="22"/>
      <c r="QMU197" s="22"/>
      <c r="QMV197" s="22"/>
      <c r="QMW197" s="22"/>
      <c r="QMX197" s="22"/>
      <c r="QMY197" s="22"/>
      <c r="QMZ197" s="22"/>
      <c r="QNA197" s="22"/>
      <c r="QNB197" s="22"/>
      <c r="QNC197" s="22"/>
      <c r="QND197" s="22"/>
      <c r="QNE197" s="22"/>
      <c r="QNF197" s="22"/>
      <c r="QNG197" s="22"/>
      <c r="QNH197" s="22"/>
      <c r="QNI197" s="22"/>
      <c r="QNJ197" s="22"/>
      <c r="QNK197" s="22"/>
      <c r="QNL197" s="22"/>
      <c r="QNM197" s="22"/>
      <c r="QNN197" s="22"/>
      <c r="QNO197" s="22"/>
      <c r="QNP197" s="22"/>
      <c r="QNQ197" s="22"/>
      <c r="QNR197" s="22"/>
      <c r="QNS197" s="22"/>
      <c r="QNT197" s="22"/>
      <c r="QNU197" s="22"/>
      <c r="QNV197" s="22"/>
      <c r="QNW197" s="22"/>
      <c r="QNX197" s="22"/>
      <c r="QNY197" s="22"/>
      <c r="QNZ197" s="22"/>
      <c r="QOA197" s="22"/>
      <c r="QOB197" s="22"/>
      <c r="QOC197" s="22"/>
      <c r="QOD197" s="22"/>
      <c r="QOE197" s="22"/>
      <c r="QOF197" s="22"/>
      <c r="QOG197" s="22"/>
      <c r="QOH197" s="22"/>
      <c r="QOI197" s="22"/>
      <c r="QOJ197" s="22"/>
      <c r="QOK197" s="22"/>
      <c r="QOL197" s="22"/>
      <c r="QOM197" s="22"/>
      <c r="QON197" s="22"/>
      <c r="QOO197" s="22"/>
      <c r="QOP197" s="22"/>
      <c r="QOQ197" s="22"/>
      <c r="QOR197" s="22"/>
      <c r="QOS197" s="22"/>
      <c r="QOT197" s="22"/>
      <c r="QOU197" s="22"/>
      <c r="QOV197" s="22"/>
      <c r="QOW197" s="22"/>
      <c r="QOX197" s="22"/>
      <c r="QOY197" s="22"/>
      <c r="QOZ197" s="22"/>
      <c r="QPA197" s="22"/>
      <c r="QPB197" s="22"/>
      <c r="QPC197" s="22"/>
      <c r="QPD197" s="22"/>
      <c r="QPE197" s="22"/>
      <c r="QPF197" s="22"/>
      <c r="QPG197" s="22"/>
      <c r="QPH197" s="22"/>
      <c r="QPI197" s="22"/>
      <c r="QPJ197" s="22"/>
      <c r="QPK197" s="22"/>
      <c r="QPL197" s="22"/>
      <c r="QPM197" s="22"/>
      <c r="QPN197" s="22"/>
      <c r="QPO197" s="22"/>
      <c r="QPP197" s="22"/>
      <c r="QPQ197" s="22"/>
      <c r="QPR197" s="22"/>
      <c r="QPS197" s="22"/>
      <c r="QPT197" s="22"/>
      <c r="QPU197" s="22"/>
      <c r="QPV197" s="22"/>
      <c r="QPW197" s="22"/>
      <c r="QPX197" s="22"/>
      <c r="QPY197" s="22"/>
      <c r="QPZ197" s="22"/>
      <c r="QQA197" s="22"/>
      <c r="QQB197" s="22"/>
      <c r="QQC197" s="22"/>
      <c r="QQD197" s="22"/>
      <c r="QQE197" s="22"/>
      <c r="QQF197" s="22"/>
      <c r="QQG197" s="22"/>
      <c r="QQH197" s="22"/>
      <c r="QQI197" s="22"/>
      <c r="QQJ197" s="22"/>
      <c r="QQK197" s="22"/>
      <c r="QQL197" s="22"/>
      <c r="QQM197" s="22"/>
      <c r="QQN197" s="22"/>
      <c r="QQO197" s="22"/>
      <c r="QQP197" s="22"/>
      <c r="QQQ197" s="22"/>
      <c r="QQR197" s="22"/>
      <c r="QQS197" s="22"/>
      <c r="QQT197" s="22"/>
      <c r="QQU197" s="22"/>
      <c r="QQV197" s="22"/>
      <c r="QQW197" s="22"/>
      <c r="QQX197" s="22"/>
      <c r="QQY197" s="22"/>
      <c r="QQZ197" s="22"/>
      <c r="QRA197" s="22"/>
      <c r="QRB197" s="22"/>
      <c r="QRC197" s="22"/>
      <c r="QRD197" s="22"/>
      <c r="QRE197" s="22"/>
      <c r="QRF197" s="22"/>
      <c r="QRG197" s="22"/>
      <c r="QRH197" s="22"/>
      <c r="QRI197" s="22"/>
      <c r="QRJ197" s="22"/>
      <c r="QRK197" s="22"/>
      <c r="QRL197" s="22"/>
      <c r="QRM197" s="22"/>
      <c r="QRN197" s="22"/>
      <c r="QRO197" s="22"/>
      <c r="QRP197" s="22"/>
      <c r="QRQ197" s="22"/>
      <c r="QRR197" s="22"/>
      <c r="QRS197" s="22"/>
      <c r="QRT197" s="22"/>
      <c r="QRU197" s="22"/>
      <c r="QRV197" s="22"/>
      <c r="QRW197" s="22"/>
      <c r="QRX197" s="22"/>
      <c r="QRY197" s="22"/>
      <c r="QRZ197" s="22"/>
      <c r="QSA197" s="22"/>
      <c r="QSB197" s="22"/>
      <c r="QSC197" s="22"/>
      <c r="QSD197" s="22"/>
      <c r="QSE197" s="22"/>
      <c r="QSF197" s="22"/>
      <c r="QSG197" s="22"/>
      <c r="QSH197" s="22"/>
      <c r="QSI197" s="22"/>
      <c r="QSJ197" s="22"/>
      <c r="QSK197" s="22"/>
      <c r="QSL197" s="22"/>
      <c r="QSM197" s="22"/>
      <c r="QSN197" s="22"/>
      <c r="QSO197" s="22"/>
      <c r="QSP197" s="22"/>
      <c r="QSQ197" s="22"/>
      <c r="QSR197" s="22"/>
      <c r="QSS197" s="22"/>
      <c r="QST197" s="22"/>
      <c r="QSU197" s="22"/>
      <c r="QSV197" s="22"/>
      <c r="QSW197" s="22"/>
      <c r="QSX197" s="22"/>
      <c r="QSY197" s="22"/>
      <c r="QSZ197" s="22"/>
      <c r="QTA197" s="22"/>
      <c r="QTB197" s="22"/>
      <c r="QTC197" s="22"/>
      <c r="QTD197" s="22"/>
      <c r="QTE197" s="22"/>
      <c r="QTF197" s="22"/>
      <c r="QTG197" s="22"/>
      <c r="QTH197" s="22"/>
      <c r="QTI197" s="22"/>
      <c r="QTJ197" s="22"/>
      <c r="QTK197" s="22"/>
      <c r="QTL197" s="22"/>
      <c r="QTM197" s="22"/>
      <c r="QTN197" s="22"/>
      <c r="QTO197" s="22"/>
      <c r="QTP197" s="22"/>
      <c r="QTQ197" s="22"/>
      <c r="QTR197" s="22"/>
      <c r="QTS197" s="22"/>
      <c r="QTT197" s="22"/>
      <c r="QTU197" s="22"/>
      <c r="QTV197" s="22"/>
      <c r="QTW197" s="22"/>
      <c r="QTX197" s="22"/>
      <c r="QTY197" s="22"/>
      <c r="QTZ197" s="22"/>
      <c r="QUA197" s="22"/>
      <c r="QUB197" s="22"/>
      <c r="QUC197" s="22"/>
      <c r="QUD197" s="22"/>
      <c r="QUE197" s="22"/>
      <c r="QUF197" s="22"/>
      <c r="QUG197" s="22"/>
      <c r="QUH197" s="22"/>
      <c r="QUI197" s="22"/>
      <c r="QUJ197" s="22"/>
      <c r="QUK197" s="22"/>
      <c r="QUL197" s="22"/>
      <c r="QUM197" s="22"/>
      <c r="QUN197" s="22"/>
      <c r="QUO197" s="22"/>
      <c r="QUP197" s="22"/>
      <c r="QUQ197" s="22"/>
      <c r="QUR197" s="22"/>
      <c r="QUS197" s="22"/>
      <c r="QUT197" s="22"/>
      <c r="QUU197" s="22"/>
      <c r="QUV197" s="22"/>
      <c r="QUW197" s="22"/>
      <c r="QUX197" s="22"/>
      <c r="QUY197" s="22"/>
      <c r="QUZ197" s="22"/>
      <c r="QVA197" s="22"/>
      <c r="QVB197" s="22"/>
      <c r="QVC197" s="22"/>
      <c r="QVD197" s="22"/>
      <c r="QVE197" s="22"/>
      <c r="QVF197" s="22"/>
      <c r="QVG197" s="22"/>
      <c r="QVH197" s="22"/>
      <c r="QVI197" s="22"/>
      <c r="QVJ197" s="22"/>
      <c r="QVK197" s="22"/>
      <c r="QVL197" s="22"/>
      <c r="QVM197" s="22"/>
      <c r="QVN197" s="22"/>
      <c r="QVO197" s="22"/>
      <c r="QVP197" s="22"/>
      <c r="QVQ197" s="22"/>
      <c r="QVR197" s="22"/>
      <c r="QVS197" s="22"/>
      <c r="QVT197" s="22"/>
      <c r="QVU197" s="22"/>
      <c r="QVV197" s="22"/>
      <c r="QVW197" s="22"/>
      <c r="QVX197" s="22"/>
      <c r="QVY197" s="22"/>
      <c r="QVZ197" s="22"/>
      <c r="QWA197" s="22"/>
      <c r="QWB197" s="22"/>
      <c r="QWC197" s="22"/>
      <c r="QWD197" s="22"/>
      <c r="QWE197" s="22"/>
      <c r="QWF197" s="22"/>
      <c r="QWG197" s="22"/>
      <c r="QWH197" s="22"/>
      <c r="QWI197" s="22"/>
      <c r="QWJ197" s="22"/>
      <c r="QWK197" s="22"/>
      <c r="QWL197" s="22"/>
      <c r="QWM197" s="22"/>
      <c r="QWN197" s="22"/>
      <c r="QWO197" s="22"/>
      <c r="QWP197" s="22"/>
      <c r="QWQ197" s="22"/>
      <c r="QWR197" s="22"/>
      <c r="QWS197" s="22"/>
      <c r="QWT197" s="22"/>
      <c r="QWU197" s="22"/>
      <c r="QWV197" s="22"/>
      <c r="QWW197" s="22"/>
      <c r="QWX197" s="22"/>
      <c r="QWY197" s="22"/>
      <c r="QWZ197" s="22"/>
      <c r="QXA197" s="22"/>
      <c r="QXB197" s="22"/>
      <c r="QXC197" s="22"/>
      <c r="QXD197" s="22"/>
      <c r="QXE197" s="22"/>
      <c r="QXF197" s="22"/>
      <c r="QXG197" s="22"/>
      <c r="QXH197" s="22"/>
      <c r="QXI197" s="22"/>
      <c r="QXJ197" s="22"/>
      <c r="QXK197" s="22"/>
      <c r="QXL197" s="22"/>
      <c r="QXM197" s="22"/>
      <c r="QXN197" s="22"/>
      <c r="QXO197" s="22"/>
      <c r="QXP197" s="22"/>
      <c r="QXQ197" s="22"/>
      <c r="QXR197" s="22"/>
      <c r="QXS197" s="22"/>
      <c r="QXT197" s="22"/>
      <c r="QXU197" s="22"/>
      <c r="QXV197" s="22"/>
      <c r="QXW197" s="22"/>
      <c r="QXX197" s="22"/>
      <c r="QXY197" s="22"/>
      <c r="QXZ197" s="22"/>
      <c r="QYA197" s="22"/>
      <c r="QYB197" s="22"/>
      <c r="QYC197" s="22"/>
      <c r="QYD197" s="22"/>
      <c r="QYE197" s="22"/>
      <c r="QYF197" s="22"/>
      <c r="QYG197" s="22"/>
      <c r="QYH197" s="22"/>
      <c r="QYI197" s="22"/>
      <c r="QYJ197" s="22"/>
      <c r="QYK197" s="22"/>
      <c r="QYL197" s="22"/>
      <c r="QYM197" s="22"/>
      <c r="QYN197" s="22"/>
      <c r="QYO197" s="22"/>
      <c r="QYP197" s="22"/>
      <c r="QYQ197" s="22"/>
      <c r="QYR197" s="22"/>
      <c r="QYS197" s="22"/>
      <c r="QYT197" s="22"/>
      <c r="QYU197" s="22"/>
      <c r="QYV197" s="22"/>
      <c r="QYW197" s="22"/>
      <c r="QYX197" s="22"/>
      <c r="QYY197" s="22"/>
      <c r="QYZ197" s="22"/>
      <c r="QZA197" s="22"/>
      <c r="QZB197" s="22"/>
      <c r="QZC197" s="22"/>
      <c r="QZD197" s="22"/>
      <c r="QZE197" s="22"/>
      <c r="QZF197" s="22"/>
      <c r="QZG197" s="22"/>
      <c r="QZH197" s="22"/>
      <c r="QZI197" s="22"/>
      <c r="QZJ197" s="22"/>
      <c r="QZK197" s="22"/>
      <c r="QZL197" s="22"/>
      <c r="QZM197" s="22"/>
      <c r="QZN197" s="22"/>
      <c r="QZO197" s="22"/>
      <c r="QZP197" s="22"/>
      <c r="QZQ197" s="22"/>
      <c r="QZR197" s="22"/>
      <c r="QZS197" s="22"/>
      <c r="QZT197" s="22"/>
      <c r="QZU197" s="22"/>
      <c r="QZV197" s="22"/>
      <c r="QZW197" s="22"/>
      <c r="QZX197" s="22"/>
      <c r="QZY197" s="22"/>
      <c r="QZZ197" s="22"/>
      <c r="RAA197" s="22"/>
      <c r="RAB197" s="22"/>
      <c r="RAC197" s="22"/>
      <c r="RAD197" s="22"/>
      <c r="RAE197" s="22"/>
      <c r="RAF197" s="22"/>
      <c r="RAG197" s="22"/>
      <c r="RAH197" s="22"/>
      <c r="RAI197" s="22"/>
      <c r="RAJ197" s="22"/>
      <c r="RAK197" s="22"/>
      <c r="RAL197" s="22"/>
      <c r="RAM197" s="22"/>
      <c r="RAN197" s="22"/>
      <c r="RAO197" s="22"/>
      <c r="RAP197" s="22"/>
      <c r="RAQ197" s="22"/>
      <c r="RAR197" s="22"/>
      <c r="RAS197" s="22"/>
      <c r="RAT197" s="22"/>
      <c r="RAU197" s="22"/>
      <c r="RAV197" s="22"/>
      <c r="RAW197" s="22"/>
      <c r="RAX197" s="22"/>
      <c r="RAY197" s="22"/>
      <c r="RAZ197" s="22"/>
      <c r="RBA197" s="22"/>
      <c r="RBB197" s="22"/>
      <c r="RBC197" s="22"/>
      <c r="RBD197" s="22"/>
      <c r="RBE197" s="22"/>
      <c r="RBF197" s="22"/>
      <c r="RBG197" s="22"/>
      <c r="RBH197" s="22"/>
      <c r="RBI197" s="22"/>
      <c r="RBJ197" s="22"/>
      <c r="RBK197" s="22"/>
      <c r="RBL197" s="22"/>
      <c r="RBM197" s="22"/>
      <c r="RBN197" s="22"/>
      <c r="RBO197" s="22"/>
      <c r="RBP197" s="22"/>
      <c r="RBQ197" s="22"/>
      <c r="RBR197" s="22"/>
      <c r="RBS197" s="22"/>
      <c r="RBT197" s="22"/>
      <c r="RBU197" s="22"/>
      <c r="RBV197" s="22"/>
      <c r="RBW197" s="22"/>
      <c r="RBX197" s="22"/>
      <c r="RBY197" s="22"/>
      <c r="RBZ197" s="22"/>
      <c r="RCA197" s="22"/>
      <c r="RCB197" s="22"/>
      <c r="RCC197" s="22"/>
      <c r="RCD197" s="22"/>
      <c r="RCE197" s="22"/>
      <c r="RCF197" s="22"/>
      <c r="RCG197" s="22"/>
      <c r="RCH197" s="22"/>
      <c r="RCI197" s="22"/>
      <c r="RCJ197" s="22"/>
      <c r="RCK197" s="22"/>
      <c r="RCL197" s="22"/>
      <c r="RCM197" s="22"/>
      <c r="RCN197" s="22"/>
      <c r="RCO197" s="22"/>
      <c r="RCP197" s="22"/>
      <c r="RCQ197" s="22"/>
      <c r="RCR197" s="22"/>
      <c r="RCS197" s="22"/>
      <c r="RCT197" s="22"/>
      <c r="RCU197" s="22"/>
      <c r="RCV197" s="22"/>
      <c r="RCW197" s="22"/>
      <c r="RCX197" s="22"/>
      <c r="RCY197" s="22"/>
      <c r="RCZ197" s="22"/>
      <c r="RDA197" s="22"/>
      <c r="RDB197" s="22"/>
      <c r="RDC197" s="22"/>
      <c r="RDD197" s="22"/>
      <c r="RDE197" s="22"/>
      <c r="RDF197" s="22"/>
      <c r="RDG197" s="22"/>
      <c r="RDH197" s="22"/>
      <c r="RDI197" s="22"/>
      <c r="RDJ197" s="22"/>
      <c r="RDK197" s="22"/>
      <c r="RDL197" s="22"/>
      <c r="RDM197" s="22"/>
      <c r="RDN197" s="22"/>
      <c r="RDO197" s="22"/>
      <c r="RDP197" s="22"/>
      <c r="RDQ197" s="22"/>
      <c r="RDR197" s="22"/>
      <c r="RDS197" s="22"/>
      <c r="RDT197" s="22"/>
      <c r="RDU197" s="22"/>
      <c r="RDV197" s="22"/>
      <c r="RDW197" s="22"/>
      <c r="RDX197" s="22"/>
      <c r="RDY197" s="22"/>
      <c r="RDZ197" s="22"/>
      <c r="REA197" s="22"/>
      <c r="REB197" s="22"/>
      <c r="REC197" s="22"/>
      <c r="RED197" s="22"/>
      <c r="REE197" s="22"/>
      <c r="REF197" s="22"/>
      <c r="REG197" s="22"/>
      <c r="REH197" s="22"/>
      <c r="REI197" s="22"/>
      <c r="REJ197" s="22"/>
      <c r="REK197" s="22"/>
      <c r="REL197" s="22"/>
      <c r="REM197" s="22"/>
      <c r="REN197" s="22"/>
      <c r="REO197" s="22"/>
      <c r="REP197" s="22"/>
      <c r="REQ197" s="22"/>
      <c r="RER197" s="22"/>
      <c r="RES197" s="22"/>
      <c r="RET197" s="22"/>
      <c r="REU197" s="22"/>
      <c r="REV197" s="22"/>
      <c r="REW197" s="22"/>
      <c r="REX197" s="22"/>
      <c r="REY197" s="22"/>
      <c r="REZ197" s="22"/>
      <c r="RFA197" s="22"/>
      <c r="RFB197" s="22"/>
      <c r="RFC197" s="22"/>
      <c r="RFD197" s="22"/>
      <c r="RFE197" s="22"/>
      <c r="RFF197" s="22"/>
      <c r="RFG197" s="22"/>
      <c r="RFH197" s="22"/>
      <c r="RFI197" s="22"/>
      <c r="RFJ197" s="22"/>
      <c r="RFK197" s="22"/>
      <c r="RFL197" s="22"/>
      <c r="RFM197" s="22"/>
      <c r="RFN197" s="22"/>
      <c r="RFO197" s="22"/>
      <c r="RFP197" s="22"/>
      <c r="RFQ197" s="22"/>
      <c r="RFR197" s="22"/>
      <c r="RFS197" s="22"/>
      <c r="RFT197" s="22"/>
      <c r="RFU197" s="22"/>
      <c r="RFV197" s="22"/>
      <c r="RFW197" s="22"/>
      <c r="RFX197" s="22"/>
      <c r="RFY197" s="22"/>
      <c r="RFZ197" s="22"/>
      <c r="RGA197" s="22"/>
      <c r="RGB197" s="22"/>
      <c r="RGC197" s="22"/>
      <c r="RGD197" s="22"/>
      <c r="RGE197" s="22"/>
      <c r="RGF197" s="22"/>
      <c r="RGG197" s="22"/>
      <c r="RGH197" s="22"/>
      <c r="RGI197" s="22"/>
      <c r="RGJ197" s="22"/>
      <c r="RGK197" s="22"/>
      <c r="RGL197" s="22"/>
      <c r="RGM197" s="22"/>
      <c r="RGN197" s="22"/>
      <c r="RGO197" s="22"/>
      <c r="RGP197" s="22"/>
      <c r="RGQ197" s="22"/>
      <c r="RGR197" s="22"/>
      <c r="RGS197" s="22"/>
      <c r="RGT197" s="22"/>
      <c r="RGU197" s="22"/>
      <c r="RGV197" s="22"/>
      <c r="RGW197" s="22"/>
      <c r="RGX197" s="22"/>
      <c r="RGY197" s="22"/>
      <c r="RGZ197" s="22"/>
      <c r="RHA197" s="22"/>
      <c r="RHB197" s="22"/>
      <c r="RHC197" s="22"/>
      <c r="RHD197" s="22"/>
      <c r="RHE197" s="22"/>
      <c r="RHF197" s="22"/>
      <c r="RHG197" s="22"/>
      <c r="RHH197" s="22"/>
      <c r="RHI197" s="22"/>
      <c r="RHJ197" s="22"/>
      <c r="RHK197" s="22"/>
      <c r="RHL197" s="22"/>
      <c r="RHM197" s="22"/>
      <c r="RHN197" s="22"/>
      <c r="RHO197" s="22"/>
      <c r="RHP197" s="22"/>
      <c r="RHQ197" s="22"/>
      <c r="RHR197" s="22"/>
      <c r="RHS197" s="22"/>
      <c r="RHT197" s="22"/>
      <c r="RHU197" s="22"/>
      <c r="RHV197" s="22"/>
      <c r="RHW197" s="22"/>
      <c r="RHX197" s="22"/>
      <c r="RHY197" s="22"/>
      <c r="RHZ197" s="22"/>
      <c r="RIA197" s="22"/>
      <c r="RIB197" s="22"/>
      <c r="RIC197" s="22"/>
      <c r="RID197" s="22"/>
      <c r="RIE197" s="22"/>
      <c r="RIF197" s="22"/>
      <c r="RIG197" s="22"/>
      <c r="RIH197" s="22"/>
      <c r="RII197" s="22"/>
      <c r="RIJ197" s="22"/>
      <c r="RIK197" s="22"/>
      <c r="RIL197" s="22"/>
      <c r="RIM197" s="22"/>
      <c r="RIN197" s="22"/>
      <c r="RIO197" s="22"/>
      <c r="RIP197" s="22"/>
      <c r="RIQ197" s="22"/>
      <c r="RIR197" s="22"/>
      <c r="RIS197" s="22"/>
      <c r="RIT197" s="22"/>
      <c r="RIU197" s="22"/>
      <c r="RIV197" s="22"/>
      <c r="RIW197" s="22"/>
      <c r="RIX197" s="22"/>
      <c r="RIY197" s="22"/>
      <c r="RIZ197" s="22"/>
      <c r="RJA197" s="22"/>
      <c r="RJB197" s="22"/>
      <c r="RJC197" s="22"/>
      <c r="RJD197" s="22"/>
      <c r="RJE197" s="22"/>
      <c r="RJF197" s="22"/>
      <c r="RJG197" s="22"/>
      <c r="RJH197" s="22"/>
      <c r="RJI197" s="22"/>
      <c r="RJJ197" s="22"/>
      <c r="RJK197" s="22"/>
      <c r="RJL197" s="22"/>
      <c r="RJM197" s="22"/>
      <c r="RJN197" s="22"/>
      <c r="RJO197" s="22"/>
      <c r="RJP197" s="22"/>
      <c r="RJQ197" s="22"/>
      <c r="RJR197" s="22"/>
      <c r="RJS197" s="22"/>
      <c r="RJT197" s="22"/>
      <c r="RJU197" s="22"/>
      <c r="RJV197" s="22"/>
      <c r="RJW197" s="22"/>
      <c r="RJX197" s="22"/>
      <c r="RJY197" s="22"/>
      <c r="RJZ197" s="22"/>
      <c r="RKA197" s="22"/>
      <c r="RKB197" s="22"/>
      <c r="RKC197" s="22"/>
      <c r="RKD197" s="22"/>
      <c r="RKE197" s="22"/>
      <c r="RKF197" s="22"/>
      <c r="RKG197" s="22"/>
      <c r="RKH197" s="22"/>
      <c r="RKI197" s="22"/>
      <c r="RKJ197" s="22"/>
      <c r="RKK197" s="22"/>
      <c r="RKL197" s="22"/>
      <c r="RKM197" s="22"/>
      <c r="RKN197" s="22"/>
      <c r="RKO197" s="22"/>
      <c r="RKP197" s="22"/>
      <c r="RKQ197" s="22"/>
      <c r="RKR197" s="22"/>
      <c r="RKS197" s="22"/>
      <c r="RKT197" s="22"/>
      <c r="RKU197" s="22"/>
      <c r="RKV197" s="22"/>
      <c r="RKW197" s="22"/>
      <c r="RKX197" s="22"/>
      <c r="RKY197" s="22"/>
      <c r="RKZ197" s="22"/>
      <c r="RLA197" s="22"/>
      <c r="RLB197" s="22"/>
      <c r="RLC197" s="22"/>
      <c r="RLD197" s="22"/>
      <c r="RLE197" s="22"/>
      <c r="RLF197" s="22"/>
      <c r="RLG197" s="22"/>
      <c r="RLH197" s="22"/>
      <c r="RLI197" s="22"/>
      <c r="RLJ197" s="22"/>
      <c r="RLK197" s="22"/>
      <c r="RLL197" s="22"/>
      <c r="RLM197" s="22"/>
      <c r="RLN197" s="22"/>
      <c r="RLO197" s="22"/>
      <c r="RLP197" s="22"/>
      <c r="RLQ197" s="22"/>
      <c r="RLR197" s="22"/>
      <c r="RLS197" s="22"/>
      <c r="RLT197" s="22"/>
      <c r="RLU197" s="22"/>
      <c r="RLV197" s="22"/>
      <c r="RLW197" s="22"/>
      <c r="RLX197" s="22"/>
      <c r="RLY197" s="22"/>
      <c r="RLZ197" s="22"/>
      <c r="RMA197" s="22"/>
      <c r="RMB197" s="22"/>
      <c r="RMC197" s="22"/>
      <c r="RMD197" s="22"/>
      <c r="RME197" s="22"/>
      <c r="RMF197" s="22"/>
      <c r="RMG197" s="22"/>
      <c r="RMH197" s="22"/>
      <c r="RMI197" s="22"/>
      <c r="RMJ197" s="22"/>
      <c r="RMK197" s="22"/>
      <c r="RML197" s="22"/>
      <c r="RMM197" s="22"/>
      <c r="RMN197" s="22"/>
      <c r="RMO197" s="22"/>
      <c r="RMP197" s="22"/>
      <c r="RMQ197" s="22"/>
      <c r="RMR197" s="22"/>
      <c r="RMS197" s="22"/>
      <c r="RMT197" s="22"/>
      <c r="RMU197" s="22"/>
      <c r="RMV197" s="22"/>
      <c r="RMW197" s="22"/>
      <c r="RMX197" s="22"/>
      <c r="RMY197" s="22"/>
      <c r="RMZ197" s="22"/>
      <c r="RNA197" s="22"/>
      <c r="RNB197" s="22"/>
      <c r="RNC197" s="22"/>
      <c r="RND197" s="22"/>
      <c r="RNE197" s="22"/>
      <c r="RNF197" s="22"/>
      <c r="RNG197" s="22"/>
      <c r="RNH197" s="22"/>
      <c r="RNI197" s="22"/>
      <c r="RNJ197" s="22"/>
      <c r="RNK197" s="22"/>
      <c r="RNL197" s="22"/>
      <c r="RNM197" s="22"/>
      <c r="RNN197" s="22"/>
      <c r="RNO197" s="22"/>
      <c r="RNP197" s="22"/>
      <c r="RNQ197" s="22"/>
      <c r="RNR197" s="22"/>
      <c r="RNS197" s="22"/>
      <c r="RNT197" s="22"/>
      <c r="RNU197" s="22"/>
      <c r="RNV197" s="22"/>
      <c r="RNW197" s="22"/>
      <c r="RNX197" s="22"/>
      <c r="RNY197" s="22"/>
      <c r="RNZ197" s="22"/>
      <c r="ROA197" s="22"/>
      <c r="ROB197" s="22"/>
      <c r="ROC197" s="22"/>
      <c r="ROD197" s="22"/>
      <c r="ROE197" s="22"/>
      <c r="ROF197" s="22"/>
      <c r="ROG197" s="22"/>
      <c r="ROH197" s="22"/>
      <c r="ROI197" s="22"/>
      <c r="ROJ197" s="22"/>
      <c r="ROK197" s="22"/>
      <c r="ROL197" s="22"/>
      <c r="ROM197" s="22"/>
      <c r="RON197" s="22"/>
      <c r="ROO197" s="22"/>
      <c r="ROP197" s="22"/>
      <c r="ROQ197" s="22"/>
      <c r="ROR197" s="22"/>
      <c r="ROS197" s="22"/>
      <c r="ROT197" s="22"/>
      <c r="ROU197" s="22"/>
      <c r="ROV197" s="22"/>
      <c r="ROW197" s="22"/>
      <c r="ROX197" s="22"/>
      <c r="ROY197" s="22"/>
      <c r="ROZ197" s="22"/>
      <c r="RPA197" s="22"/>
      <c r="RPB197" s="22"/>
      <c r="RPC197" s="22"/>
      <c r="RPD197" s="22"/>
      <c r="RPE197" s="22"/>
      <c r="RPF197" s="22"/>
      <c r="RPG197" s="22"/>
      <c r="RPH197" s="22"/>
      <c r="RPI197" s="22"/>
      <c r="RPJ197" s="22"/>
      <c r="RPK197" s="22"/>
      <c r="RPL197" s="22"/>
      <c r="RPM197" s="22"/>
      <c r="RPN197" s="22"/>
      <c r="RPO197" s="22"/>
      <c r="RPP197" s="22"/>
      <c r="RPQ197" s="22"/>
      <c r="RPR197" s="22"/>
      <c r="RPS197" s="22"/>
      <c r="RPT197" s="22"/>
      <c r="RPU197" s="22"/>
      <c r="RPV197" s="22"/>
      <c r="RPW197" s="22"/>
      <c r="RPX197" s="22"/>
      <c r="RPY197" s="22"/>
      <c r="RPZ197" s="22"/>
      <c r="RQA197" s="22"/>
      <c r="RQB197" s="22"/>
      <c r="RQC197" s="22"/>
      <c r="RQD197" s="22"/>
      <c r="RQE197" s="22"/>
      <c r="RQF197" s="22"/>
      <c r="RQG197" s="22"/>
      <c r="RQH197" s="22"/>
      <c r="RQI197" s="22"/>
      <c r="RQJ197" s="22"/>
      <c r="RQK197" s="22"/>
      <c r="RQL197" s="22"/>
      <c r="RQM197" s="22"/>
      <c r="RQN197" s="22"/>
      <c r="RQO197" s="22"/>
      <c r="RQP197" s="22"/>
      <c r="RQQ197" s="22"/>
      <c r="RQR197" s="22"/>
      <c r="RQS197" s="22"/>
      <c r="RQT197" s="22"/>
      <c r="RQU197" s="22"/>
      <c r="RQV197" s="22"/>
      <c r="RQW197" s="22"/>
      <c r="RQX197" s="22"/>
      <c r="RQY197" s="22"/>
      <c r="RQZ197" s="22"/>
      <c r="RRA197" s="22"/>
      <c r="RRB197" s="22"/>
      <c r="RRC197" s="22"/>
      <c r="RRD197" s="22"/>
      <c r="RRE197" s="22"/>
      <c r="RRF197" s="22"/>
      <c r="RRG197" s="22"/>
      <c r="RRH197" s="22"/>
      <c r="RRI197" s="22"/>
      <c r="RRJ197" s="22"/>
      <c r="RRK197" s="22"/>
      <c r="RRL197" s="22"/>
      <c r="RRM197" s="22"/>
      <c r="RRN197" s="22"/>
      <c r="RRO197" s="22"/>
      <c r="RRP197" s="22"/>
      <c r="RRQ197" s="22"/>
      <c r="RRR197" s="22"/>
      <c r="RRS197" s="22"/>
      <c r="RRT197" s="22"/>
      <c r="RRU197" s="22"/>
      <c r="RRV197" s="22"/>
      <c r="RRW197" s="22"/>
      <c r="RRX197" s="22"/>
      <c r="RRY197" s="22"/>
      <c r="RRZ197" s="22"/>
      <c r="RSA197" s="22"/>
      <c r="RSB197" s="22"/>
      <c r="RSC197" s="22"/>
      <c r="RSD197" s="22"/>
      <c r="RSE197" s="22"/>
      <c r="RSF197" s="22"/>
      <c r="RSG197" s="22"/>
      <c r="RSH197" s="22"/>
      <c r="RSI197" s="22"/>
      <c r="RSJ197" s="22"/>
      <c r="RSK197" s="22"/>
      <c r="RSL197" s="22"/>
      <c r="RSM197" s="22"/>
      <c r="RSN197" s="22"/>
      <c r="RSO197" s="22"/>
      <c r="RSP197" s="22"/>
      <c r="RSQ197" s="22"/>
      <c r="RSR197" s="22"/>
      <c r="RSS197" s="22"/>
      <c r="RST197" s="22"/>
      <c r="RSU197" s="22"/>
      <c r="RSV197" s="22"/>
      <c r="RSW197" s="22"/>
      <c r="RSX197" s="22"/>
      <c r="RSY197" s="22"/>
      <c r="RSZ197" s="22"/>
      <c r="RTA197" s="22"/>
      <c r="RTB197" s="22"/>
      <c r="RTC197" s="22"/>
      <c r="RTD197" s="22"/>
      <c r="RTE197" s="22"/>
      <c r="RTF197" s="22"/>
      <c r="RTG197" s="22"/>
      <c r="RTH197" s="22"/>
      <c r="RTI197" s="22"/>
      <c r="RTJ197" s="22"/>
      <c r="RTK197" s="22"/>
      <c r="RTL197" s="22"/>
      <c r="RTM197" s="22"/>
      <c r="RTN197" s="22"/>
      <c r="RTO197" s="22"/>
      <c r="RTP197" s="22"/>
      <c r="RTQ197" s="22"/>
      <c r="RTR197" s="22"/>
      <c r="RTS197" s="22"/>
      <c r="RTT197" s="22"/>
      <c r="RTU197" s="22"/>
      <c r="RTV197" s="22"/>
      <c r="RTW197" s="22"/>
      <c r="RTX197" s="22"/>
      <c r="RTY197" s="22"/>
      <c r="RTZ197" s="22"/>
      <c r="RUA197" s="22"/>
      <c r="RUB197" s="22"/>
      <c r="RUC197" s="22"/>
      <c r="RUD197" s="22"/>
      <c r="RUE197" s="22"/>
      <c r="RUF197" s="22"/>
      <c r="RUG197" s="22"/>
      <c r="RUH197" s="22"/>
      <c r="RUI197" s="22"/>
      <c r="RUJ197" s="22"/>
      <c r="RUK197" s="22"/>
      <c r="RUL197" s="22"/>
      <c r="RUM197" s="22"/>
      <c r="RUN197" s="22"/>
      <c r="RUO197" s="22"/>
      <c r="RUP197" s="22"/>
      <c r="RUQ197" s="22"/>
      <c r="RUR197" s="22"/>
      <c r="RUS197" s="22"/>
      <c r="RUT197" s="22"/>
      <c r="RUU197" s="22"/>
      <c r="RUV197" s="22"/>
      <c r="RUW197" s="22"/>
      <c r="RUX197" s="22"/>
      <c r="RUY197" s="22"/>
      <c r="RUZ197" s="22"/>
      <c r="RVA197" s="22"/>
      <c r="RVB197" s="22"/>
      <c r="RVC197" s="22"/>
      <c r="RVD197" s="22"/>
      <c r="RVE197" s="22"/>
      <c r="RVF197" s="22"/>
      <c r="RVG197" s="22"/>
      <c r="RVH197" s="22"/>
      <c r="RVI197" s="22"/>
      <c r="RVJ197" s="22"/>
      <c r="RVK197" s="22"/>
      <c r="RVL197" s="22"/>
      <c r="RVM197" s="22"/>
      <c r="RVN197" s="22"/>
      <c r="RVO197" s="22"/>
      <c r="RVP197" s="22"/>
      <c r="RVQ197" s="22"/>
      <c r="RVR197" s="22"/>
      <c r="RVS197" s="22"/>
      <c r="RVT197" s="22"/>
      <c r="RVU197" s="22"/>
      <c r="RVV197" s="22"/>
      <c r="RVW197" s="22"/>
      <c r="RVX197" s="22"/>
      <c r="RVY197" s="22"/>
      <c r="RVZ197" s="22"/>
      <c r="RWA197" s="22"/>
      <c r="RWB197" s="22"/>
      <c r="RWC197" s="22"/>
      <c r="RWD197" s="22"/>
      <c r="RWE197" s="22"/>
      <c r="RWF197" s="22"/>
      <c r="RWG197" s="22"/>
      <c r="RWH197" s="22"/>
      <c r="RWI197" s="22"/>
      <c r="RWJ197" s="22"/>
      <c r="RWK197" s="22"/>
      <c r="RWL197" s="22"/>
      <c r="RWM197" s="22"/>
      <c r="RWN197" s="22"/>
      <c r="RWO197" s="22"/>
      <c r="RWP197" s="22"/>
      <c r="RWQ197" s="22"/>
      <c r="RWR197" s="22"/>
      <c r="RWS197" s="22"/>
      <c r="RWT197" s="22"/>
      <c r="RWU197" s="22"/>
      <c r="RWV197" s="22"/>
      <c r="RWW197" s="22"/>
      <c r="RWX197" s="22"/>
      <c r="RWY197" s="22"/>
      <c r="RWZ197" s="22"/>
      <c r="RXA197" s="22"/>
      <c r="RXB197" s="22"/>
      <c r="RXC197" s="22"/>
      <c r="RXD197" s="22"/>
      <c r="RXE197" s="22"/>
      <c r="RXF197" s="22"/>
      <c r="RXG197" s="22"/>
      <c r="RXH197" s="22"/>
      <c r="RXI197" s="22"/>
      <c r="RXJ197" s="22"/>
      <c r="RXK197" s="22"/>
      <c r="RXL197" s="22"/>
      <c r="RXM197" s="22"/>
      <c r="RXN197" s="22"/>
      <c r="RXO197" s="22"/>
      <c r="RXP197" s="22"/>
      <c r="RXQ197" s="22"/>
      <c r="RXR197" s="22"/>
      <c r="RXS197" s="22"/>
      <c r="RXT197" s="22"/>
      <c r="RXU197" s="22"/>
      <c r="RXV197" s="22"/>
      <c r="RXW197" s="22"/>
      <c r="RXX197" s="22"/>
      <c r="RXY197" s="22"/>
      <c r="RXZ197" s="22"/>
      <c r="RYA197" s="22"/>
      <c r="RYB197" s="22"/>
      <c r="RYC197" s="22"/>
      <c r="RYD197" s="22"/>
      <c r="RYE197" s="22"/>
      <c r="RYF197" s="22"/>
      <c r="RYG197" s="22"/>
      <c r="RYH197" s="22"/>
      <c r="RYI197" s="22"/>
      <c r="RYJ197" s="22"/>
      <c r="RYK197" s="22"/>
      <c r="RYL197" s="22"/>
      <c r="RYM197" s="22"/>
      <c r="RYN197" s="22"/>
      <c r="RYO197" s="22"/>
      <c r="RYP197" s="22"/>
      <c r="RYQ197" s="22"/>
      <c r="RYR197" s="22"/>
      <c r="RYS197" s="22"/>
      <c r="RYT197" s="22"/>
      <c r="RYU197" s="22"/>
      <c r="RYV197" s="22"/>
      <c r="RYW197" s="22"/>
      <c r="RYX197" s="22"/>
      <c r="RYY197" s="22"/>
      <c r="RYZ197" s="22"/>
      <c r="RZA197" s="22"/>
      <c r="RZB197" s="22"/>
      <c r="RZC197" s="22"/>
      <c r="RZD197" s="22"/>
      <c r="RZE197" s="22"/>
      <c r="RZF197" s="22"/>
      <c r="RZG197" s="22"/>
      <c r="RZH197" s="22"/>
      <c r="RZI197" s="22"/>
      <c r="RZJ197" s="22"/>
      <c r="RZK197" s="22"/>
      <c r="RZL197" s="22"/>
      <c r="RZM197" s="22"/>
      <c r="RZN197" s="22"/>
      <c r="RZO197" s="22"/>
      <c r="RZP197" s="22"/>
      <c r="RZQ197" s="22"/>
      <c r="RZR197" s="22"/>
      <c r="RZS197" s="22"/>
      <c r="RZT197" s="22"/>
      <c r="RZU197" s="22"/>
      <c r="RZV197" s="22"/>
      <c r="RZW197" s="22"/>
      <c r="RZX197" s="22"/>
      <c r="RZY197" s="22"/>
      <c r="RZZ197" s="22"/>
      <c r="SAA197" s="22"/>
      <c r="SAB197" s="22"/>
      <c r="SAC197" s="22"/>
      <c r="SAD197" s="22"/>
      <c r="SAE197" s="22"/>
      <c r="SAF197" s="22"/>
      <c r="SAG197" s="22"/>
      <c r="SAH197" s="22"/>
      <c r="SAI197" s="22"/>
      <c r="SAJ197" s="22"/>
      <c r="SAK197" s="22"/>
      <c r="SAL197" s="22"/>
      <c r="SAM197" s="22"/>
      <c r="SAN197" s="22"/>
      <c r="SAO197" s="22"/>
      <c r="SAP197" s="22"/>
      <c r="SAQ197" s="22"/>
      <c r="SAR197" s="22"/>
      <c r="SAS197" s="22"/>
      <c r="SAT197" s="22"/>
      <c r="SAU197" s="22"/>
      <c r="SAV197" s="22"/>
      <c r="SAW197" s="22"/>
      <c r="SAX197" s="22"/>
      <c r="SAY197" s="22"/>
      <c r="SAZ197" s="22"/>
      <c r="SBA197" s="22"/>
      <c r="SBB197" s="22"/>
      <c r="SBC197" s="22"/>
      <c r="SBD197" s="22"/>
      <c r="SBE197" s="22"/>
      <c r="SBF197" s="22"/>
      <c r="SBG197" s="22"/>
      <c r="SBH197" s="22"/>
      <c r="SBI197" s="22"/>
      <c r="SBJ197" s="22"/>
      <c r="SBK197" s="22"/>
      <c r="SBL197" s="22"/>
      <c r="SBM197" s="22"/>
      <c r="SBN197" s="22"/>
      <c r="SBO197" s="22"/>
      <c r="SBP197" s="22"/>
      <c r="SBQ197" s="22"/>
      <c r="SBR197" s="22"/>
      <c r="SBS197" s="22"/>
      <c r="SBT197" s="22"/>
      <c r="SBU197" s="22"/>
      <c r="SBV197" s="22"/>
      <c r="SBW197" s="22"/>
      <c r="SBX197" s="22"/>
      <c r="SBY197" s="22"/>
      <c r="SBZ197" s="22"/>
      <c r="SCA197" s="22"/>
      <c r="SCB197" s="22"/>
      <c r="SCC197" s="22"/>
      <c r="SCD197" s="22"/>
      <c r="SCE197" s="22"/>
      <c r="SCF197" s="22"/>
      <c r="SCG197" s="22"/>
      <c r="SCH197" s="22"/>
      <c r="SCI197" s="22"/>
      <c r="SCJ197" s="22"/>
      <c r="SCK197" s="22"/>
      <c r="SCL197" s="22"/>
      <c r="SCM197" s="22"/>
      <c r="SCN197" s="22"/>
      <c r="SCO197" s="22"/>
      <c r="SCP197" s="22"/>
      <c r="SCQ197" s="22"/>
      <c r="SCR197" s="22"/>
      <c r="SCS197" s="22"/>
      <c r="SCT197" s="22"/>
      <c r="SCU197" s="22"/>
      <c r="SCV197" s="22"/>
      <c r="SCW197" s="22"/>
      <c r="SCX197" s="22"/>
      <c r="SCY197" s="22"/>
      <c r="SCZ197" s="22"/>
      <c r="SDA197" s="22"/>
      <c r="SDB197" s="22"/>
      <c r="SDC197" s="22"/>
      <c r="SDD197" s="22"/>
      <c r="SDE197" s="22"/>
      <c r="SDF197" s="22"/>
      <c r="SDG197" s="22"/>
      <c r="SDH197" s="22"/>
      <c r="SDI197" s="22"/>
      <c r="SDJ197" s="22"/>
      <c r="SDK197" s="22"/>
      <c r="SDL197" s="22"/>
      <c r="SDM197" s="22"/>
      <c r="SDN197" s="22"/>
      <c r="SDO197" s="22"/>
      <c r="SDP197" s="22"/>
      <c r="SDQ197" s="22"/>
      <c r="SDR197" s="22"/>
      <c r="SDS197" s="22"/>
      <c r="SDT197" s="22"/>
      <c r="SDU197" s="22"/>
      <c r="SDV197" s="22"/>
      <c r="SDW197" s="22"/>
      <c r="SDX197" s="22"/>
      <c r="SDY197" s="22"/>
      <c r="SDZ197" s="22"/>
      <c r="SEA197" s="22"/>
      <c r="SEB197" s="22"/>
      <c r="SEC197" s="22"/>
      <c r="SED197" s="22"/>
      <c r="SEE197" s="22"/>
      <c r="SEF197" s="22"/>
      <c r="SEG197" s="22"/>
      <c r="SEH197" s="22"/>
      <c r="SEI197" s="22"/>
      <c r="SEJ197" s="22"/>
      <c r="SEK197" s="22"/>
      <c r="SEL197" s="22"/>
      <c r="SEM197" s="22"/>
      <c r="SEN197" s="22"/>
      <c r="SEO197" s="22"/>
      <c r="SEP197" s="22"/>
      <c r="SEQ197" s="22"/>
      <c r="SER197" s="22"/>
      <c r="SES197" s="22"/>
      <c r="SET197" s="22"/>
      <c r="SEU197" s="22"/>
      <c r="SEV197" s="22"/>
      <c r="SEW197" s="22"/>
      <c r="SEX197" s="22"/>
      <c r="SEY197" s="22"/>
      <c r="SEZ197" s="22"/>
      <c r="SFA197" s="22"/>
      <c r="SFB197" s="22"/>
      <c r="SFC197" s="22"/>
      <c r="SFD197" s="22"/>
      <c r="SFE197" s="22"/>
      <c r="SFF197" s="22"/>
      <c r="SFG197" s="22"/>
      <c r="SFH197" s="22"/>
      <c r="SFI197" s="22"/>
      <c r="SFJ197" s="22"/>
      <c r="SFK197" s="22"/>
      <c r="SFL197" s="22"/>
      <c r="SFM197" s="22"/>
      <c r="SFN197" s="22"/>
      <c r="SFO197" s="22"/>
      <c r="SFP197" s="22"/>
      <c r="SFQ197" s="22"/>
      <c r="SFR197" s="22"/>
      <c r="SFS197" s="22"/>
      <c r="SFT197" s="22"/>
      <c r="SFU197" s="22"/>
      <c r="SFV197" s="22"/>
      <c r="SFW197" s="22"/>
      <c r="SFX197" s="22"/>
      <c r="SFY197" s="22"/>
      <c r="SFZ197" s="22"/>
      <c r="SGA197" s="22"/>
      <c r="SGB197" s="22"/>
      <c r="SGC197" s="22"/>
      <c r="SGD197" s="22"/>
      <c r="SGE197" s="22"/>
      <c r="SGF197" s="22"/>
      <c r="SGG197" s="22"/>
      <c r="SGH197" s="22"/>
      <c r="SGI197" s="22"/>
      <c r="SGJ197" s="22"/>
      <c r="SGK197" s="22"/>
      <c r="SGL197" s="22"/>
      <c r="SGM197" s="22"/>
      <c r="SGN197" s="22"/>
      <c r="SGO197" s="22"/>
      <c r="SGP197" s="22"/>
      <c r="SGQ197" s="22"/>
      <c r="SGR197" s="22"/>
      <c r="SGS197" s="22"/>
      <c r="SGT197" s="22"/>
      <c r="SGU197" s="22"/>
      <c r="SGV197" s="22"/>
      <c r="SGW197" s="22"/>
      <c r="SGX197" s="22"/>
      <c r="SGY197" s="22"/>
      <c r="SGZ197" s="22"/>
      <c r="SHA197" s="22"/>
      <c r="SHB197" s="22"/>
      <c r="SHC197" s="22"/>
      <c r="SHD197" s="22"/>
      <c r="SHE197" s="22"/>
      <c r="SHF197" s="22"/>
      <c r="SHG197" s="22"/>
      <c r="SHH197" s="22"/>
      <c r="SHI197" s="22"/>
      <c r="SHJ197" s="22"/>
      <c r="SHK197" s="22"/>
      <c r="SHL197" s="22"/>
      <c r="SHM197" s="22"/>
      <c r="SHN197" s="22"/>
      <c r="SHO197" s="22"/>
      <c r="SHP197" s="22"/>
      <c r="SHQ197" s="22"/>
      <c r="SHR197" s="22"/>
      <c r="SHS197" s="22"/>
      <c r="SHT197" s="22"/>
      <c r="SHU197" s="22"/>
      <c r="SHV197" s="22"/>
      <c r="SHW197" s="22"/>
      <c r="SHX197" s="22"/>
      <c r="SHY197" s="22"/>
      <c r="SHZ197" s="22"/>
      <c r="SIA197" s="22"/>
      <c r="SIB197" s="22"/>
      <c r="SIC197" s="22"/>
      <c r="SID197" s="22"/>
      <c r="SIE197" s="22"/>
      <c r="SIF197" s="22"/>
      <c r="SIG197" s="22"/>
      <c r="SIH197" s="22"/>
      <c r="SII197" s="22"/>
      <c r="SIJ197" s="22"/>
      <c r="SIK197" s="22"/>
      <c r="SIL197" s="22"/>
      <c r="SIM197" s="22"/>
      <c r="SIN197" s="22"/>
      <c r="SIO197" s="22"/>
      <c r="SIP197" s="22"/>
      <c r="SIQ197" s="22"/>
      <c r="SIR197" s="22"/>
      <c r="SIS197" s="22"/>
      <c r="SIT197" s="22"/>
      <c r="SIU197" s="22"/>
      <c r="SIV197" s="22"/>
      <c r="SIW197" s="22"/>
      <c r="SIX197" s="22"/>
      <c r="SIY197" s="22"/>
      <c r="SIZ197" s="22"/>
      <c r="SJA197" s="22"/>
      <c r="SJB197" s="22"/>
      <c r="SJC197" s="22"/>
      <c r="SJD197" s="22"/>
      <c r="SJE197" s="22"/>
      <c r="SJF197" s="22"/>
      <c r="SJG197" s="22"/>
      <c r="SJH197" s="22"/>
      <c r="SJI197" s="22"/>
      <c r="SJJ197" s="22"/>
      <c r="SJK197" s="22"/>
      <c r="SJL197" s="22"/>
      <c r="SJM197" s="22"/>
      <c r="SJN197" s="22"/>
      <c r="SJO197" s="22"/>
      <c r="SJP197" s="22"/>
      <c r="SJQ197" s="22"/>
      <c r="SJR197" s="22"/>
      <c r="SJS197" s="22"/>
      <c r="SJT197" s="22"/>
      <c r="SJU197" s="22"/>
      <c r="SJV197" s="22"/>
      <c r="SJW197" s="22"/>
      <c r="SJX197" s="22"/>
      <c r="SJY197" s="22"/>
      <c r="SJZ197" s="22"/>
      <c r="SKA197" s="22"/>
      <c r="SKB197" s="22"/>
      <c r="SKC197" s="22"/>
      <c r="SKD197" s="22"/>
      <c r="SKE197" s="22"/>
      <c r="SKF197" s="22"/>
      <c r="SKG197" s="22"/>
      <c r="SKH197" s="22"/>
      <c r="SKI197" s="22"/>
      <c r="SKJ197" s="22"/>
      <c r="SKK197" s="22"/>
      <c r="SKL197" s="22"/>
      <c r="SKM197" s="22"/>
      <c r="SKN197" s="22"/>
      <c r="SKO197" s="22"/>
      <c r="SKP197" s="22"/>
      <c r="SKQ197" s="22"/>
      <c r="SKR197" s="22"/>
      <c r="SKS197" s="22"/>
      <c r="SKT197" s="22"/>
      <c r="SKU197" s="22"/>
      <c r="SKV197" s="22"/>
      <c r="SKW197" s="22"/>
      <c r="SKX197" s="22"/>
      <c r="SKY197" s="22"/>
      <c r="SKZ197" s="22"/>
      <c r="SLA197" s="22"/>
      <c r="SLB197" s="22"/>
      <c r="SLC197" s="22"/>
      <c r="SLD197" s="22"/>
      <c r="SLE197" s="22"/>
      <c r="SLF197" s="22"/>
      <c r="SLG197" s="22"/>
      <c r="SLH197" s="22"/>
      <c r="SLI197" s="22"/>
      <c r="SLJ197" s="22"/>
      <c r="SLK197" s="22"/>
      <c r="SLL197" s="22"/>
      <c r="SLM197" s="22"/>
      <c r="SLN197" s="22"/>
      <c r="SLO197" s="22"/>
      <c r="SLP197" s="22"/>
      <c r="SLQ197" s="22"/>
      <c r="SLR197" s="22"/>
      <c r="SLS197" s="22"/>
      <c r="SLT197" s="22"/>
      <c r="SLU197" s="22"/>
      <c r="SLV197" s="22"/>
      <c r="SLW197" s="22"/>
      <c r="SLX197" s="22"/>
      <c r="SLY197" s="22"/>
      <c r="SLZ197" s="22"/>
      <c r="SMA197" s="22"/>
      <c r="SMB197" s="22"/>
      <c r="SMC197" s="22"/>
      <c r="SMD197" s="22"/>
      <c r="SME197" s="22"/>
      <c r="SMF197" s="22"/>
      <c r="SMG197" s="22"/>
      <c r="SMH197" s="22"/>
      <c r="SMI197" s="22"/>
      <c r="SMJ197" s="22"/>
      <c r="SMK197" s="22"/>
      <c r="SML197" s="22"/>
      <c r="SMM197" s="22"/>
      <c r="SMN197" s="22"/>
      <c r="SMO197" s="22"/>
      <c r="SMP197" s="22"/>
      <c r="SMQ197" s="22"/>
      <c r="SMR197" s="22"/>
      <c r="SMS197" s="22"/>
      <c r="SMT197" s="22"/>
      <c r="SMU197" s="22"/>
      <c r="SMV197" s="22"/>
      <c r="SMW197" s="22"/>
      <c r="SMX197" s="22"/>
      <c r="SMY197" s="22"/>
      <c r="SMZ197" s="22"/>
      <c r="SNA197" s="22"/>
      <c r="SNB197" s="22"/>
      <c r="SNC197" s="22"/>
      <c r="SND197" s="22"/>
      <c r="SNE197" s="22"/>
      <c r="SNF197" s="22"/>
      <c r="SNG197" s="22"/>
      <c r="SNH197" s="22"/>
      <c r="SNI197" s="22"/>
      <c r="SNJ197" s="22"/>
      <c r="SNK197" s="22"/>
      <c r="SNL197" s="22"/>
      <c r="SNM197" s="22"/>
      <c r="SNN197" s="22"/>
      <c r="SNO197" s="22"/>
      <c r="SNP197" s="22"/>
      <c r="SNQ197" s="22"/>
      <c r="SNR197" s="22"/>
      <c r="SNS197" s="22"/>
      <c r="SNT197" s="22"/>
      <c r="SNU197" s="22"/>
      <c r="SNV197" s="22"/>
      <c r="SNW197" s="22"/>
      <c r="SNX197" s="22"/>
      <c r="SNY197" s="22"/>
      <c r="SNZ197" s="22"/>
      <c r="SOA197" s="22"/>
      <c r="SOB197" s="22"/>
      <c r="SOC197" s="22"/>
      <c r="SOD197" s="22"/>
      <c r="SOE197" s="22"/>
      <c r="SOF197" s="22"/>
      <c r="SOG197" s="22"/>
      <c r="SOH197" s="22"/>
      <c r="SOI197" s="22"/>
      <c r="SOJ197" s="22"/>
      <c r="SOK197" s="22"/>
      <c r="SOL197" s="22"/>
      <c r="SOM197" s="22"/>
      <c r="SON197" s="22"/>
      <c r="SOO197" s="22"/>
      <c r="SOP197" s="22"/>
      <c r="SOQ197" s="22"/>
      <c r="SOR197" s="22"/>
      <c r="SOS197" s="22"/>
      <c r="SOT197" s="22"/>
      <c r="SOU197" s="22"/>
      <c r="SOV197" s="22"/>
      <c r="SOW197" s="22"/>
      <c r="SOX197" s="22"/>
      <c r="SOY197" s="22"/>
      <c r="SOZ197" s="22"/>
      <c r="SPA197" s="22"/>
      <c r="SPB197" s="22"/>
      <c r="SPC197" s="22"/>
      <c r="SPD197" s="22"/>
      <c r="SPE197" s="22"/>
      <c r="SPF197" s="22"/>
      <c r="SPG197" s="22"/>
      <c r="SPH197" s="22"/>
      <c r="SPI197" s="22"/>
      <c r="SPJ197" s="22"/>
      <c r="SPK197" s="22"/>
      <c r="SPL197" s="22"/>
      <c r="SPM197" s="22"/>
      <c r="SPN197" s="22"/>
      <c r="SPO197" s="22"/>
      <c r="SPP197" s="22"/>
      <c r="SPQ197" s="22"/>
      <c r="SPR197" s="22"/>
      <c r="SPS197" s="22"/>
      <c r="SPT197" s="22"/>
      <c r="SPU197" s="22"/>
      <c r="SPV197" s="22"/>
      <c r="SPW197" s="22"/>
      <c r="SPX197" s="22"/>
      <c r="SPY197" s="22"/>
      <c r="SPZ197" s="22"/>
      <c r="SQA197" s="22"/>
      <c r="SQB197" s="22"/>
      <c r="SQC197" s="22"/>
      <c r="SQD197" s="22"/>
      <c r="SQE197" s="22"/>
      <c r="SQF197" s="22"/>
      <c r="SQG197" s="22"/>
      <c r="SQH197" s="22"/>
      <c r="SQI197" s="22"/>
      <c r="SQJ197" s="22"/>
      <c r="SQK197" s="22"/>
      <c r="SQL197" s="22"/>
      <c r="SQM197" s="22"/>
      <c r="SQN197" s="22"/>
      <c r="SQO197" s="22"/>
      <c r="SQP197" s="22"/>
      <c r="SQQ197" s="22"/>
      <c r="SQR197" s="22"/>
      <c r="SQS197" s="22"/>
      <c r="SQT197" s="22"/>
      <c r="SQU197" s="22"/>
      <c r="SQV197" s="22"/>
      <c r="SQW197" s="22"/>
      <c r="SQX197" s="22"/>
      <c r="SQY197" s="22"/>
      <c r="SQZ197" s="22"/>
      <c r="SRA197" s="22"/>
      <c r="SRB197" s="22"/>
      <c r="SRC197" s="22"/>
      <c r="SRD197" s="22"/>
      <c r="SRE197" s="22"/>
      <c r="SRF197" s="22"/>
      <c r="SRG197" s="22"/>
      <c r="SRH197" s="22"/>
      <c r="SRI197" s="22"/>
      <c r="SRJ197" s="22"/>
      <c r="SRK197" s="22"/>
      <c r="SRL197" s="22"/>
      <c r="SRM197" s="22"/>
      <c r="SRN197" s="22"/>
      <c r="SRO197" s="22"/>
      <c r="SRP197" s="22"/>
      <c r="SRQ197" s="22"/>
      <c r="SRR197" s="22"/>
      <c r="SRS197" s="22"/>
      <c r="SRT197" s="22"/>
      <c r="SRU197" s="22"/>
      <c r="SRV197" s="22"/>
      <c r="SRW197" s="22"/>
      <c r="SRX197" s="22"/>
      <c r="SRY197" s="22"/>
      <c r="SRZ197" s="22"/>
      <c r="SSA197" s="22"/>
      <c r="SSB197" s="22"/>
      <c r="SSC197" s="22"/>
      <c r="SSD197" s="22"/>
      <c r="SSE197" s="22"/>
      <c r="SSF197" s="22"/>
      <c r="SSG197" s="22"/>
      <c r="SSH197" s="22"/>
      <c r="SSI197" s="22"/>
      <c r="SSJ197" s="22"/>
      <c r="SSK197" s="22"/>
      <c r="SSL197" s="22"/>
      <c r="SSM197" s="22"/>
      <c r="SSN197" s="22"/>
      <c r="SSO197" s="22"/>
      <c r="SSP197" s="22"/>
      <c r="SSQ197" s="22"/>
      <c r="SSR197" s="22"/>
      <c r="SSS197" s="22"/>
      <c r="SST197" s="22"/>
      <c r="SSU197" s="22"/>
      <c r="SSV197" s="22"/>
      <c r="SSW197" s="22"/>
      <c r="SSX197" s="22"/>
      <c r="SSY197" s="22"/>
      <c r="SSZ197" s="22"/>
      <c r="STA197" s="22"/>
      <c r="STB197" s="22"/>
      <c r="STC197" s="22"/>
      <c r="STD197" s="22"/>
      <c r="STE197" s="22"/>
      <c r="STF197" s="22"/>
      <c r="STG197" s="22"/>
      <c r="STH197" s="22"/>
      <c r="STI197" s="22"/>
      <c r="STJ197" s="22"/>
      <c r="STK197" s="22"/>
      <c r="STL197" s="22"/>
      <c r="STM197" s="22"/>
      <c r="STN197" s="22"/>
      <c r="STO197" s="22"/>
      <c r="STP197" s="22"/>
      <c r="STQ197" s="22"/>
      <c r="STR197" s="22"/>
      <c r="STS197" s="22"/>
      <c r="STT197" s="22"/>
      <c r="STU197" s="22"/>
      <c r="STV197" s="22"/>
      <c r="STW197" s="22"/>
      <c r="STX197" s="22"/>
      <c r="STY197" s="22"/>
      <c r="STZ197" s="22"/>
      <c r="SUA197" s="22"/>
      <c r="SUB197" s="22"/>
      <c r="SUC197" s="22"/>
      <c r="SUD197" s="22"/>
      <c r="SUE197" s="22"/>
      <c r="SUF197" s="22"/>
      <c r="SUG197" s="22"/>
      <c r="SUH197" s="22"/>
      <c r="SUI197" s="22"/>
      <c r="SUJ197" s="22"/>
      <c r="SUK197" s="22"/>
      <c r="SUL197" s="22"/>
      <c r="SUM197" s="22"/>
      <c r="SUN197" s="22"/>
      <c r="SUO197" s="22"/>
      <c r="SUP197" s="22"/>
      <c r="SUQ197" s="22"/>
      <c r="SUR197" s="22"/>
      <c r="SUS197" s="22"/>
      <c r="SUT197" s="22"/>
      <c r="SUU197" s="22"/>
      <c r="SUV197" s="22"/>
      <c r="SUW197" s="22"/>
      <c r="SUX197" s="22"/>
      <c r="SUY197" s="22"/>
      <c r="SUZ197" s="22"/>
      <c r="SVA197" s="22"/>
      <c r="SVB197" s="22"/>
      <c r="SVC197" s="22"/>
      <c r="SVD197" s="22"/>
      <c r="SVE197" s="22"/>
      <c r="SVF197" s="22"/>
      <c r="SVG197" s="22"/>
      <c r="SVH197" s="22"/>
      <c r="SVI197" s="22"/>
      <c r="SVJ197" s="22"/>
      <c r="SVK197" s="22"/>
      <c r="SVL197" s="22"/>
      <c r="SVM197" s="22"/>
      <c r="SVN197" s="22"/>
      <c r="SVO197" s="22"/>
      <c r="SVP197" s="22"/>
      <c r="SVQ197" s="22"/>
      <c r="SVR197" s="22"/>
      <c r="SVS197" s="22"/>
      <c r="SVT197" s="22"/>
      <c r="SVU197" s="22"/>
      <c r="SVV197" s="22"/>
      <c r="SVW197" s="22"/>
      <c r="SVX197" s="22"/>
      <c r="SVY197" s="22"/>
      <c r="SVZ197" s="22"/>
      <c r="SWA197" s="22"/>
      <c r="SWB197" s="22"/>
      <c r="SWC197" s="22"/>
      <c r="SWD197" s="22"/>
      <c r="SWE197" s="22"/>
      <c r="SWF197" s="22"/>
      <c r="SWG197" s="22"/>
      <c r="SWH197" s="22"/>
      <c r="SWI197" s="22"/>
      <c r="SWJ197" s="22"/>
      <c r="SWK197" s="22"/>
      <c r="SWL197" s="22"/>
      <c r="SWM197" s="22"/>
      <c r="SWN197" s="22"/>
      <c r="SWO197" s="22"/>
      <c r="SWP197" s="22"/>
      <c r="SWQ197" s="22"/>
      <c r="SWR197" s="22"/>
      <c r="SWS197" s="22"/>
      <c r="SWT197" s="22"/>
      <c r="SWU197" s="22"/>
      <c r="SWV197" s="22"/>
      <c r="SWW197" s="22"/>
      <c r="SWX197" s="22"/>
      <c r="SWY197" s="22"/>
      <c r="SWZ197" s="22"/>
      <c r="SXA197" s="22"/>
      <c r="SXB197" s="22"/>
      <c r="SXC197" s="22"/>
      <c r="SXD197" s="22"/>
      <c r="SXE197" s="22"/>
      <c r="SXF197" s="22"/>
      <c r="SXG197" s="22"/>
      <c r="SXH197" s="22"/>
      <c r="SXI197" s="22"/>
      <c r="SXJ197" s="22"/>
      <c r="SXK197" s="22"/>
      <c r="SXL197" s="22"/>
      <c r="SXM197" s="22"/>
      <c r="SXN197" s="22"/>
      <c r="SXO197" s="22"/>
      <c r="SXP197" s="22"/>
      <c r="SXQ197" s="22"/>
      <c r="SXR197" s="22"/>
      <c r="SXS197" s="22"/>
      <c r="SXT197" s="22"/>
      <c r="SXU197" s="22"/>
      <c r="SXV197" s="22"/>
      <c r="SXW197" s="22"/>
      <c r="SXX197" s="22"/>
      <c r="SXY197" s="22"/>
      <c r="SXZ197" s="22"/>
      <c r="SYA197" s="22"/>
      <c r="SYB197" s="22"/>
      <c r="SYC197" s="22"/>
      <c r="SYD197" s="22"/>
      <c r="SYE197" s="22"/>
      <c r="SYF197" s="22"/>
      <c r="SYG197" s="22"/>
      <c r="SYH197" s="22"/>
      <c r="SYI197" s="22"/>
      <c r="SYJ197" s="22"/>
      <c r="SYK197" s="22"/>
      <c r="SYL197" s="22"/>
      <c r="SYM197" s="22"/>
      <c r="SYN197" s="22"/>
      <c r="SYO197" s="22"/>
      <c r="SYP197" s="22"/>
      <c r="SYQ197" s="22"/>
      <c r="SYR197" s="22"/>
      <c r="SYS197" s="22"/>
      <c r="SYT197" s="22"/>
      <c r="SYU197" s="22"/>
      <c r="SYV197" s="22"/>
      <c r="SYW197" s="22"/>
      <c r="SYX197" s="22"/>
      <c r="SYY197" s="22"/>
      <c r="SYZ197" s="22"/>
      <c r="SZA197" s="22"/>
      <c r="SZB197" s="22"/>
      <c r="SZC197" s="22"/>
      <c r="SZD197" s="22"/>
      <c r="SZE197" s="22"/>
      <c r="SZF197" s="22"/>
      <c r="SZG197" s="22"/>
      <c r="SZH197" s="22"/>
      <c r="SZI197" s="22"/>
      <c r="SZJ197" s="22"/>
      <c r="SZK197" s="22"/>
      <c r="SZL197" s="22"/>
      <c r="SZM197" s="22"/>
      <c r="SZN197" s="22"/>
      <c r="SZO197" s="22"/>
      <c r="SZP197" s="22"/>
      <c r="SZQ197" s="22"/>
      <c r="SZR197" s="22"/>
      <c r="SZS197" s="22"/>
      <c r="SZT197" s="22"/>
      <c r="SZU197" s="22"/>
      <c r="SZV197" s="22"/>
      <c r="SZW197" s="22"/>
      <c r="SZX197" s="22"/>
      <c r="SZY197" s="22"/>
      <c r="SZZ197" s="22"/>
      <c r="TAA197" s="22"/>
      <c r="TAB197" s="22"/>
      <c r="TAC197" s="22"/>
      <c r="TAD197" s="22"/>
      <c r="TAE197" s="22"/>
      <c r="TAF197" s="22"/>
      <c r="TAG197" s="22"/>
      <c r="TAH197" s="22"/>
      <c r="TAI197" s="22"/>
      <c r="TAJ197" s="22"/>
      <c r="TAK197" s="22"/>
      <c r="TAL197" s="22"/>
      <c r="TAM197" s="22"/>
      <c r="TAN197" s="22"/>
      <c r="TAO197" s="22"/>
      <c r="TAP197" s="22"/>
      <c r="TAQ197" s="22"/>
      <c r="TAR197" s="22"/>
      <c r="TAS197" s="22"/>
      <c r="TAT197" s="22"/>
      <c r="TAU197" s="22"/>
      <c r="TAV197" s="22"/>
      <c r="TAW197" s="22"/>
      <c r="TAX197" s="22"/>
      <c r="TAY197" s="22"/>
      <c r="TAZ197" s="22"/>
      <c r="TBA197" s="22"/>
      <c r="TBB197" s="22"/>
      <c r="TBC197" s="22"/>
      <c r="TBD197" s="22"/>
      <c r="TBE197" s="22"/>
      <c r="TBF197" s="22"/>
      <c r="TBG197" s="22"/>
      <c r="TBH197" s="22"/>
      <c r="TBI197" s="22"/>
      <c r="TBJ197" s="22"/>
      <c r="TBK197" s="22"/>
      <c r="TBL197" s="22"/>
      <c r="TBM197" s="22"/>
      <c r="TBN197" s="22"/>
      <c r="TBO197" s="22"/>
      <c r="TBP197" s="22"/>
      <c r="TBQ197" s="22"/>
      <c r="TBR197" s="22"/>
      <c r="TBS197" s="22"/>
      <c r="TBT197" s="22"/>
      <c r="TBU197" s="22"/>
      <c r="TBV197" s="22"/>
      <c r="TBW197" s="22"/>
      <c r="TBX197" s="22"/>
      <c r="TBY197" s="22"/>
      <c r="TBZ197" s="22"/>
      <c r="TCA197" s="22"/>
      <c r="TCB197" s="22"/>
      <c r="TCC197" s="22"/>
      <c r="TCD197" s="22"/>
      <c r="TCE197" s="22"/>
      <c r="TCF197" s="22"/>
      <c r="TCG197" s="22"/>
      <c r="TCH197" s="22"/>
      <c r="TCI197" s="22"/>
      <c r="TCJ197" s="22"/>
      <c r="TCK197" s="22"/>
      <c r="TCL197" s="22"/>
      <c r="TCM197" s="22"/>
      <c r="TCN197" s="22"/>
      <c r="TCO197" s="22"/>
      <c r="TCP197" s="22"/>
      <c r="TCQ197" s="22"/>
      <c r="TCR197" s="22"/>
      <c r="TCS197" s="22"/>
      <c r="TCT197" s="22"/>
      <c r="TCU197" s="22"/>
      <c r="TCV197" s="22"/>
      <c r="TCW197" s="22"/>
      <c r="TCX197" s="22"/>
      <c r="TCY197" s="22"/>
      <c r="TCZ197" s="22"/>
      <c r="TDA197" s="22"/>
      <c r="TDB197" s="22"/>
      <c r="TDC197" s="22"/>
      <c r="TDD197" s="22"/>
      <c r="TDE197" s="22"/>
      <c r="TDF197" s="22"/>
      <c r="TDG197" s="22"/>
      <c r="TDH197" s="22"/>
      <c r="TDI197" s="22"/>
      <c r="TDJ197" s="22"/>
      <c r="TDK197" s="22"/>
      <c r="TDL197" s="22"/>
      <c r="TDM197" s="22"/>
      <c r="TDN197" s="22"/>
      <c r="TDO197" s="22"/>
      <c r="TDP197" s="22"/>
      <c r="TDQ197" s="22"/>
      <c r="TDR197" s="22"/>
      <c r="TDS197" s="22"/>
      <c r="TDT197" s="22"/>
      <c r="TDU197" s="22"/>
      <c r="TDV197" s="22"/>
      <c r="TDW197" s="22"/>
      <c r="TDX197" s="22"/>
      <c r="TDY197" s="22"/>
      <c r="TDZ197" s="22"/>
      <c r="TEA197" s="22"/>
      <c r="TEB197" s="22"/>
      <c r="TEC197" s="22"/>
      <c r="TED197" s="22"/>
      <c r="TEE197" s="22"/>
      <c r="TEF197" s="22"/>
      <c r="TEG197" s="22"/>
      <c r="TEH197" s="22"/>
      <c r="TEI197" s="22"/>
      <c r="TEJ197" s="22"/>
      <c r="TEK197" s="22"/>
      <c r="TEL197" s="22"/>
      <c r="TEM197" s="22"/>
      <c r="TEN197" s="22"/>
      <c r="TEO197" s="22"/>
      <c r="TEP197" s="22"/>
      <c r="TEQ197" s="22"/>
      <c r="TER197" s="22"/>
      <c r="TES197" s="22"/>
      <c r="TET197" s="22"/>
      <c r="TEU197" s="22"/>
      <c r="TEV197" s="22"/>
      <c r="TEW197" s="22"/>
      <c r="TEX197" s="22"/>
      <c r="TEY197" s="22"/>
      <c r="TEZ197" s="22"/>
      <c r="TFA197" s="22"/>
      <c r="TFB197" s="22"/>
      <c r="TFC197" s="22"/>
      <c r="TFD197" s="22"/>
      <c r="TFE197" s="22"/>
      <c r="TFF197" s="22"/>
      <c r="TFG197" s="22"/>
      <c r="TFH197" s="22"/>
      <c r="TFI197" s="22"/>
      <c r="TFJ197" s="22"/>
      <c r="TFK197" s="22"/>
      <c r="TFL197" s="22"/>
      <c r="TFM197" s="22"/>
      <c r="TFN197" s="22"/>
      <c r="TFO197" s="22"/>
      <c r="TFP197" s="22"/>
      <c r="TFQ197" s="22"/>
      <c r="TFR197" s="22"/>
      <c r="TFS197" s="22"/>
      <c r="TFT197" s="22"/>
      <c r="TFU197" s="22"/>
      <c r="TFV197" s="22"/>
      <c r="TFW197" s="22"/>
      <c r="TFX197" s="22"/>
      <c r="TFY197" s="22"/>
      <c r="TFZ197" s="22"/>
      <c r="TGA197" s="22"/>
      <c r="TGB197" s="22"/>
      <c r="TGC197" s="22"/>
      <c r="TGD197" s="22"/>
      <c r="TGE197" s="22"/>
      <c r="TGF197" s="22"/>
      <c r="TGG197" s="22"/>
      <c r="TGH197" s="22"/>
      <c r="TGI197" s="22"/>
      <c r="TGJ197" s="22"/>
      <c r="TGK197" s="22"/>
      <c r="TGL197" s="22"/>
      <c r="TGM197" s="22"/>
      <c r="TGN197" s="22"/>
      <c r="TGO197" s="22"/>
      <c r="TGP197" s="22"/>
      <c r="TGQ197" s="22"/>
      <c r="TGR197" s="22"/>
      <c r="TGS197" s="22"/>
      <c r="TGT197" s="22"/>
      <c r="TGU197" s="22"/>
      <c r="TGV197" s="22"/>
      <c r="TGW197" s="22"/>
      <c r="TGX197" s="22"/>
      <c r="TGY197" s="22"/>
      <c r="TGZ197" s="22"/>
      <c r="THA197" s="22"/>
      <c r="THB197" s="22"/>
      <c r="THC197" s="22"/>
      <c r="THD197" s="22"/>
      <c r="THE197" s="22"/>
      <c r="THF197" s="22"/>
      <c r="THG197" s="22"/>
      <c r="THH197" s="22"/>
      <c r="THI197" s="22"/>
      <c r="THJ197" s="22"/>
      <c r="THK197" s="22"/>
      <c r="THL197" s="22"/>
      <c r="THM197" s="22"/>
      <c r="THN197" s="22"/>
      <c r="THO197" s="22"/>
      <c r="THP197" s="22"/>
      <c r="THQ197" s="22"/>
      <c r="THR197" s="22"/>
      <c r="THS197" s="22"/>
      <c r="THT197" s="22"/>
      <c r="THU197" s="22"/>
      <c r="THV197" s="22"/>
      <c r="THW197" s="22"/>
      <c r="THX197" s="22"/>
      <c r="THY197" s="22"/>
      <c r="THZ197" s="22"/>
      <c r="TIA197" s="22"/>
      <c r="TIB197" s="22"/>
      <c r="TIC197" s="22"/>
      <c r="TID197" s="22"/>
      <c r="TIE197" s="22"/>
      <c r="TIF197" s="22"/>
      <c r="TIG197" s="22"/>
      <c r="TIH197" s="22"/>
      <c r="TII197" s="22"/>
      <c r="TIJ197" s="22"/>
      <c r="TIK197" s="22"/>
      <c r="TIL197" s="22"/>
      <c r="TIM197" s="22"/>
      <c r="TIN197" s="22"/>
      <c r="TIO197" s="22"/>
      <c r="TIP197" s="22"/>
      <c r="TIQ197" s="22"/>
      <c r="TIR197" s="22"/>
      <c r="TIS197" s="22"/>
      <c r="TIT197" s="22"/>
      <c r="TIU197" s="22"/>
      <c r="TIV197" s="22"/>
      <c r="TIW197" s="22"/>
      <c r="TIX197" s="22"/>
      <c r="TIY197" s="22"/>
      <c r="TIZ197" s="22"/>
      <c r="TJA197" s="22"/>
      <c r="TJB197" s="22"/>
      <c r="TJC197" s="22"/>
      <c r="TJD197" s="22"/>
      <c r="TJE197" s="22"/>
      <c r="TJF197" s="22"/>
      <c r="TJG197" s="22"/>
      <c r="TJH197" s="22"/>
      <c r="TJI197" s="22"/>
      <c r="TJJ197" s="22"/>
      <c r="TJK197" s="22"/>
      <c r="TJL197" s="22"/>
      <c r="TJM197" s="22"/>
      <c r="TJN197" s="22"/>
      <c r="TJO197" s="22"/>
      <c r="TJP197" s="22"/>
      <c r="TJQ197" s="22"/>
      <c r="TJR197" s="22"/>
      <c r="TJS197" s="22"/>
      <c r="TJT197" s="22"/>
      <c r="TJU197" s="22"/>
      <c r="TJV197" s="22"/>
      <c r="TJW197" s="22"/>
      <c r="TJX197" s="22"/>
      <c r="TJY197" s="22"/>
      <c r="TJZ197" s="22"/>
      <c r="TKA197" s="22"/>
      <c r="TKB197" s="22"/>
      <c r="TKC197" s="22"/>
      <c r="TKD197" s="22"/>
      <c r="TKE197" s="22"/>
      <c r="TKF197" s="22"/>
      <c r="TKG197" s="22"/>
      <c r="TKH197" s="22"/>
      <c r="TKI197" s="22"/>
      <c r="TKJ197" s="22"/>
      <c r="TKK197" s="22"/>
      <c r="TKL197" s="22"/>
      <c r="TKM197" s="22"/>
      <c r="TKN197" s="22"/>
      <c r="TKO197" s="22"/>
      <c r="TKP197" s="22"/>
      <c r="TKQ197" s="22"/>
      <c r="TKR197" s="22"/>
      <c r="TKS197" s="22"/>
      <c r="TKT197" s="22"/>
      <c r="TKU197" s="22"/>
      <c r="TKV197" s="22"/>
      <c r="TKW197" s="22"/>
      <c r="TKX197" s="22"/>
      <c r="TKY197" s="22"/>
      <c r="TKZ197" s="22"/>
      <c r="TLA197" s="22"/>
      <c r="TLB197" s="22"/>
      <c r="TLC197" s="22"/>
      <c r="TLD197" s="22"/>
      <c r="TLE197" s="22"/>
      <c r="TLF197" s="22"/>
      <c r="TLG197" s="22"/>
      <c r="TLH197" s="22"/>
      <c r="TLI197" s="22"/>
      <c r="TLJ197" s="22"/>
      <c r="TLK197" s="22"/>
      <c r="TLL197" s="22"/>
      <c r="TLM197" s="22"/>
      <c r="TLN197" s="22"/>
      <c r="TLO197" s="22"/>
      <c r="TLP197" s="22"/>
      <c r="TLQ197" s="22"/>
      <c r="TLR197" s="22"/>
      <c r="TLS197" s="22"/>
      <c r="TLT197" s="22"/>
      <c r="TLU197" s="22"/>
      <c r="TLV197" s="22"/>
      <c r="TLW197" s="22"/>
      <c r="TLX197" s="22"/>
      <c r="TLY197" s="22"/>
      <c r="TLZ197" s="22"/>
      <c r="TMA197" s="22"/>
      <c r="TMB197" s="22"/>
      <c r="TMC197" s="22"/>
      <c r="TMD197" s="22"/>
      <c r="TME197" s="22"/>
      <c r="TMF197" s="22"/>
      <c r="TMG197" s="22"/>
      <c r="TMH197" s="22"/>
      <c r="TMI197" s="22"/>
      <c r="TMJ197" s="22"/>
      <c r="TMK197" s="22"/>
      <c r="TML197" s="22"/>
      <c r="TMM197" s="22"/>
      <c r="TMN197" s="22"/>
      <c r="TMO197" s="22"/>
      <c r="TMP197" s="22"/>
      <c r="TMQ197" s="22"/>
      <c r="TMR197" s="22"/>
      <c r="TMS197" s="22"/>
      <c r="TMT197" s="22"/>
      <c r="TMU197" s="22"/>
      <c r="TMV197" s="22"/>
      <c r="TMW197" s="22"/>
      <c r="TMX197" s="22"/>
      <c r="TMY197" s="22"/>
      <c r="TMZ197" s="22"/>
      <c r="TNA197" s="22"/>
      <c r="TNB197" s="22"/>
      <c r="TNC197" s="22"/>
      <c r="TND197" s="22"/>
      <c r="TNE197" s="22"/>
      <c r="TNF197" s="22"/>
      <c r="TNG197" s="22"/>
      <c r="TNH197" s="22"/>
      <c r="TNI197" s="22"/>
      <c r="TNJ197" s="22"/>
      <c r="TNK197" s="22"/>
      <c r="TNL197" s="22"/>
      <c r="TNM197" s="22"/>
      <c r="TNN197" s="22"/>
      <c r="TNO197" s="22"/>
      <c r="TNP197" s="22"/>
      <c r="TNQ197" s="22"/>
      <c r="TNR197" s="22"/>
      <c r="TNS197" s="22"/>
      <c r="TNT197" s="22"/>
      <c r="TNU197" s="22"/>
      <c r="TNV197" s="22"/>
      <c r="TNW197" s="22"/>
      <c r="TNX197" s="22"/>
      <c r="TNY197" s="22"/>
      <c r="TNZ197" s="22"/>
      <c r="TOA197" s="22"/>
      <c r="TOB197" s="22"/>
      <c r="TOC197" s="22"/>
      <c r="TOD197" s="22"/>
      <c r="TOE197" s="22"/>
      <c r="TOF197" s="22"/>
      <c r="TOG197" s="22"/>
      <c r="TOH197" s="22"/>
      <c r="TOI197" s="22"/>
      <c r="TOJ197" s="22"/>
      <c r="TOK197" s="22"/>
      <c r="TOL197" s="22"/>
      <c r="TOM197" s="22"/>
      <c r="TON197" s="22"/>
      <c r="TOO197" s="22"/>
      <c r="TOP197" s="22"/>
      <c r="TOQ197" s="22"/>
      <c r="TOR197" s="22"/>
      <c r="TOS197" s="22"/>
      <c r="TOT197" s="22"/>
      <c r="TOU197" s="22"/>
      <c r="TOV197" s="22"/>
      <c r="TOW197" s="22"/>
      <c r="TOX197" s="22"/>
      <c r="TOY197" s="22"/>
      <c r="TOZ197" s="22"/>
      <c r="TPA197" s="22"/>
      <c r="TPB197" s="22"/>
      <c r="TPC197" s="22"/>
      <c r="TPD197" s="22"/>
      <c r="TPE197" s="22"/>
      <c r="TPF197" s="22"/>
      <c r="TPG197" s="22"/>
      <c r="TPH197" s="22"/>
      <c r="TPI197" s="22"/>
      <c r="TPJ197" s="22"/>
      <c r="TPK197" s="22"/>
      <c r="TPL197" s="22"/>
      <c r="TPM197" s="22"/>
      <c r="TPN197" s="22"/>
      <c r="TPO197" s="22"/>
      <c r="TPP197" s="22"/>
      <c r="TPQ197" s="22"/>
      <c r="TPR197" s="22"/>
      <c r="TPS197" s="22"/>
      <c r="TPT197" s="22"/>
      <c r="TPU197" s="22"/>
      <c r="TPV197" s="22"/>
      <c r="TPW197" s="22"/>
      <c r="TPX197" s="22"/>
      <c r="TPY197" s="22"/>
      <c r="TPZ197" s="22"/>
      <c r="TQA197" s="22"/>
      <c r="TQB197" s="22"/>
      <c r="TQC197" s="22"/>
      <c r="TQD197" s="22"/>
      <c r="TQE197" s="22"/>
      <c r="TQF197" s="22"/>
      <c r="TQG197" s="22"/>
      <c r="TQH197" s="22"/>
      <c r="TQI197" s="22"/>
      <c r="TQJ197" s="22"/>
      <c r="TQK197" s="22"/>
      <c r="TQL197" s="22"/>
      <c r="TQM197" s="22"/>
      <c r="TQN197" s="22"/>
      <c r="TQO197" s="22"/>
      <c r="TQP197" s="22"/>
      <c r="TQQ197" s="22"/>
      <c r="TQR197" s="22"/>
      <c r="TQS197" s="22"/>
      <c r="TQT197" s="22"/>
      <c r="TQU197" s="22"/>
      <c r="TQV197" s="22"/>
      <c r="TQW197" s="22"/>
      <c r="TQX197" s="22"/>
      <c r="TQY197" s="22"/>
      <c r="TQZ197" s="22"/>
      <c r="TRA197" s="22"/>
      <c r="TRB197" s="22"/>
      <c r="TRC197" s="22"/>
      <c r="TRD197" s="22"/>
      <c r="TRE197" s="22"/>
      <c r="TRF197" s="22"/>
      <c r="TRG197" s="22"/>
      <c r="TRH197" s="22"/>
      <c r="TRI197" s="22"/>
      <c r="TRJ197" s="22"/>
      <c r="TRK197" s="22"/>
      <c r="TRL197" s="22"/>
      <c r="TRM197" s="22"/>
      <c r="TRN197" s="22"/>
      <c r="TRO197" s="22"/>
      <c r="TRP197" s="22"/>
      <c r="TRQ197" s="22"/>
      <c r="TRR197" s="22"/>
      <c r="TRS197" s="22"/>
      <c r="TRT197" s="22"/>
      <c r="TRU197" s="22"/>
      <c r="TRV197" s="22"/>
      <c r="TRW197" s="22"/>
      <c r="TRX197" s="22"/>
      <c r="TRY197" s="22"/>
      <c r="TRZ197" s="22"/>
      <c r="TSA197" s="22"/>
      <c r="TSB197" s="22"/>
      <c r="TSC197" s="22"/>
      <c r="TSD197" s="22"/>
      <c r="TSE197" s="22"/>
      <c r="TSF197" s="22"/>
      <c r="TSG197" s="22"/>
      <c r="TSH197" s="22"/>
      <c r="TSI197" s="22"/>
      <c r="TSJ197" s="22"/>
      <c r="TSK197" s="22"/>
      <c r="TSL197" s="22"/>
      <c r="TSM197" s="22"/>
      <c r="TSN197" s="22"/>
      <c r="TSO197" s="22"/>
      <c r="TSP197" s="22"/>
      <c r="TSQ197" s="22"/>
      <c r="TSR197" s="22"/>
      <c r="TSS197" s="22"/>
      <c r="TST197" s="22"/>
      <c r="TSU197" s="22"/>
      <c r="TSV197" s="22"/>
      <c r="TSW197" s="22"/>
      <c r="TSX197" s="22"/>
      <c r="TSY197" s="22"/>
      <c r="TSZ197" s="22"/>
      <c r="TTA197" s="22"/>
      <c r="TTB197" s="22"/>
      <c r="TTC197" s="22"/>
      <c r="TTD197" s="22"/>
      <c r="TTE197" s="22"/>
      <c r="TTF197" s="22"/>
      <c r="TTG197" s="22"/>
      <c r="TTH197" s="22"/>
      <c r="TTI197" s="22"/>
      <c r="TTJ197" s="22"/>
      <c r="TTK197" s="22"/>
      <c r="TTL197" s="22"/>
      <c r="TTM197" s="22"/>
      <c r="TTN197" s="22"/>
      <c r="TTO197" s="22"/>
      <c r="TTP197" s="22"/>
      <c r="TTQ197" s="22"/>
      <c r="TTR197" s="22"/>
      <c r="TTS197" s="22"/>
      <c r="TTT197" s="22"/>
      <c r="TTU197" s="22"/>
      <c r="TTV197" s="22"/>
      <c r="TTW197" s="22"/>
      <c r="TTX197" s="22"/>
      <c r="TTY197" s="22"/>
      <c r="TTZ197" s="22"/>
      <c r="TUA197" s="22"/>
      <c r="TUB197" s="22"/>
      <c r="TUC197" s="22"/>
      <c r="TUD197" s="22"/>
      <c r="TUE197" s="22"/>
      <c r="TUF197" s="22"/>
      <c r="TUG197" s="22"/>
      <c r="TUH197" s="22"/>
      <c r="TUI197" s="22"/>
      <c r="TUJ197" s="22"/>
      <c r="TUK197" s="22"/>
      <c r="TUL197" s="22"/>
      <c r="TUM197" s="22"/>
      <c r="TUN197" s="22"/>
      <c r="TUO197" s="22"/>
      <c r="TUP197" s="22"/>
      <c r="TUQ197" s="22"/>
      <c r="TUR197" s="22"/>
      <c r="TUS197" s="22"/>
      <c r="TUT197" s="22"/>
      <c r="TUU197" s="22"/>
      <c r="TUV197" s="22"/>
      <c r="TUW197" s="22"/>
      <c r="TUX197" s="22"/>
      <c r="TUY197" s="22"/>
      <c r="TUZ197" s="22"/>
      <c r="TVA197" s="22"/>
      <c r="TVB197" s="22"/>
      <c r="TVC197" s="22"/>
      <c r="TVD197" s="22"/>
      <c r="TVE197" s="22"/>
      <c r="TVF197" s="22"/>
      <c r="TVG197" s="22"/>
      <c r="TVH197" s="22"/>
      <c r="TVI197" s="22"/>
      <c r="TVJ197" s="22"/>
      <c r="TVK197" s="22"/>
      <c r="TVL197" s="22"/>
      <c r="TVM197" s="22"/>
      <c r="TVN197" s="22"/>
      <c r="TVO197" s="22"/>
      <c r="TVP197" s="22"/>
      <c r="TVQ197" s="22"/>
      <c r="TVR197" s="22"/>
      <c r="TVS197" s="22"/>
      <c r="TVT197" s="22"/>
      <c r="TVU197" s="22"/>
      <c r="TVV197" s="22"/>
      <c r="TVW197" s="22"/>
      <c r="TVX197" s="22"/>
      <c r="TVY197" s="22"/>
      <c r="TVZ197" s="22"/>
      <c r="TWA197" s="22"/>
      <c r="TWB197" s="22"/>
      <c r="TWC197" s="22"/>
      <c r="TWD197" s="22"/>
      <c r="TWE197" s="22"/>
      <c r="TWF197" s="22"/>
      <c r="TWG197" s="22"/>
      <c r="TWH197" s="22"/>
      <c r="TWI197" s="22"/>
      <c r="TWJ197" s="22"/>
      <c r="TWK197" s="22"/>
      <c r="TWL197" s="22"/>
      <c r="TWM197" s="22"/>
      <c r="TWN197" s="22"/>
      <c r="TWO197" s="22"/>
      <c r="TWP197" s="22"/>
      <c r="TWQ197" s="22"/>
      <c r="TWR197" s="22"/>
      <c r="TWS197" s="22"/>
      <c r="TWT197" s="22"/>
      <c r="TWU197" s="22"/>
      <c r="TWV197" s="22"/>
      <c r="TWW197" s="22"/>
      <c r="TWX197" s="22"/>
      <c r="TWY197" s="22"/>
      <c r="TWZ197" s="22"/>
      <c r="TXA197" s="22"/>
      <c r="TXB197" s="22"/>
      <c r="TXC197" s="22"/>
      <c r="TXD197" s="22"/>
      <c r="TXE197" s="22"/>
      <c r="TXF197" s="22"/>
      <c r="TXG197" s="22"/>
      <c r="TXH197" s="22"/>
      <c r="TXI197" s="22"/>
      <c r="TXJ197" s="22"/>
      <c r="TXK197" s="22"/>
      <c r="TXL197" s="22"/>
      <c r="TXM197" s="22"/>
      <c r="TXN197" s="22"/>
      <c r="TXO197" s="22"/>
      <c r="TXP197" s="22"/>
      <c r="TXQ197" s="22"/>
      <c r="TXR197" s="22"/>
      <c r="TXS197" s="22"/>
      <c r="TXT197" s="22"/>
      <c r="TXU197" s="22"/>
      <c r="TXV197" s="22"/>
      <c r="TXW197" s="22"/>
      <c r="TXX197" s="22"/>
      <c r="TXY197" s="22"/>
      <c r="TXZ197" s="22"/>
      <c r="TYA197" s="22"/>
      <c r="TYB197" s="22"/>
      <c r="TYC197" s="22"/>
      <c r="TYD197" s="22"/>
      <c r="TYE197" s="22"/>
      <c r="TYF197" s="22"/>
      <c r="TYG197" s="22"/>
      <c r="TYH197" s="22"/>
      <c r="TYI197" s="22"/>
      <c r="TYJ197" s="22"/>
      <c r="TYK197" s="22"/>
      <c r="TYL197" s="22"/>
      <c r="TYM197" s="22"/>
      <c r="TYN197" s="22"/>
      <c r="TYO197" s="22"/>
      <c r="TYP197" s="22"/>
      <c r="TYQ197" s="22"/>
      <c r="TYR197" s="22"/>
      <c r="TYS197" s="22"/>
      <c r="TYT197" s="22"/>
      <c r="TYU197" s="22"/>
      <c r="TYV197" s="22"/>
      <c r="TYW197" s="22"/>
      <c r="TYX197" s="22"/>
      <c r="TYY197" s="22"/>
      <c r="TYZ197" s="22"/>
      <c r="TZA197" s="22"/>
      <c r="TZB197" s="22"/>
      <c r="TZC197" s="22"/>
      <c r="TZD197" s="22"/>
      <c r="TZE197" s="22"/>
      <c r="TZF197" s="22"/>
      <c r="TZG197" s="22"/>
      <c r="TZH197" s="22"/>
      <c r="TZI197" s="22"/>
      <c r="TZJ197" s="22"/>
      <c r="TZK197" s="22"/>
      <c r="TZL197" s="22"/>
      <c r="TZM197" s="22"/>
      <c r="TZN197" s="22"/>
      <c r="TZO197" s="22"/>
      <c r="TZP197" s="22"/>
      <c r="TZQ197" s="22"/>
      <c r="TZR197" s="22"/>
      <c r="TZS197" s="22"/>
      <c r="TZT197" s="22"/>
      <c r="TZU197" s="22"/>
      <c r="TZV197" s="22"/>
      <c r="TZW197" s="22"/>
      <c r="TZX197" s="22"/>
      <c r="TZY197" s="22"/>
      <c r="TZZ197" s="22"/>
      <c r="UAA197" s="22"/>
      <c r="UAB197" s="22"/>
      <c r="UAC197" s="22"/>
      <c r="UAD197" s="22"/>
      <c r="UAE197" s="22"/>
      <c r="UAF197" s="22"/>
      <c r="UAG197" s="22"/>
      <c r="UAH197" s="22"/>
      <c r="UAI197" s="22"/>
      <c r="UAJ197" s="22"/>
      <c r="UAK197" s="22"/>
      <c r="UAL197" s="22"/>
      <c r="UAM197" s="22"/>
      <c r="UAN197" s="22"/>
      <c r="UAO197" s="22"/>
      <c r="UAP197" s="22"/>
      <c r="UAQ197" s="22"/>
      <c r="UAR197" s="22"/>
      <c r="UAS197" s="22"/>
      <c r="UAT197" s="22"/>
      <c r="UAU197" s="22"/>
      <c r="UAV197" s="22"/>
      <c r="UAW197" s="22"/>
      <c r="UAX197" s="22"/>
      <c r="UAY197" s="22"/>
      <c r="UAZ197" s="22"/>
      <c r="UBA197" s="22"/>
      <c r="UBB197" s="22"/>
      <c r="UBC197" s="22"/>
      <c r="UBD197" s="22"/>
      <c r="UBE197" s="22"/>
      <c r="UBF197" s="22"/>
      <c r="UBG197" s="22"/>
      <c r="UBH197" s="22"/>
      <c r="UBI197" s="22"/>
      <c r="UBJ197" s="22"/>
      <c r="UBK197" s="22"/>
      <c r="UBL197" s="22"/>
      <c r="UBM197" s="22"/>
      <c r="UBN197" s="22"/>
      <c r="UBO197" s="22"/>
      <c r="UBP197" s="22"/>
      <c r="UBQ197" s="22"/>
      <c r="UBR197" s="22"/>
      <c r="UBS197" s="22"/>
      <c r="UBT197" s="22"/>
      <c r="UBU197" s="22"/>
      <c r="UBV197" s="22"/>
      <c r="UBW197" s="22"/>
      <c r="UBX197" s="22"/>
      <c r="UBY197" s="22"/>
      <c r="UBZ197" s="22"/>
      <c r="UCA197" s="22"/>
      <c r="UCB197" s="22"/>
      <c r="UCC197" s="22"/>
      <c r="UCD197" s="22"/>
      <c r="UCE197" s="22"/>
      <c r="UCF197" s="22"/>
      <c r="UCG197" s="22"/>
      <c r="UCH197" s="22"/>
      <c r="UCI197" s="22"/>
      <c r="UCJ197" s="22"/>
      <c r="UCK197" s="22"/>
      <c r="UCL197" s="22"/>
      <c r="UCM197" s="22"/>
      <c r="UCN197" s="22"/>
      <c r="UCO197" s="22"/>
      <c r="UCP197" s="22"/>
      <c r="UCQ197" s="22"/>
      <c r="UCR197" s="22"/>
      <c r="UCS197" s="22"/>
      <c r="UCT197" s="22"/>
      <c r="UCU197" s="22"/>
      <c r="UCV197" s="22"/>
      <c r="UCW197" s="22"/>
      <c r="UCX197" s="22"/>
      <c r="UCY197" s="22"/>
      <c r="UCZ197" s="22"/>
      <c r="UDA197" s="22"/>
      <c r="UDB197" s="22"/>
      <c r="UDC197" s="22"/>
      <c r="UDD197" s="22"/>
      <c r="UDE197" s="22"/>
      <c r="UDF197" s="22"/>
      <c r="UDG197" s="22"/>
      <c r="UDH197" s="22"/>
      <c r="UDI197" s="22"/>
      <c r="UDJ197" s="22"/>
      <c r="UDK197" s="22"/>
      <c r="UDL197" s="22"/>
      <c r="UDM197" s="22"/>
      <c r="UDN197" s="22"/>
      <c r="UDO197" s="22"/>
      <c r="UDP197" s="22"/>
      <c r="UDQ197" s="22"/>
      <c r="UDR197" s="22"/>
      <c r="UDS197" s="22"/>
      <c r="UDT197" s="22"/>
      <c r="UDU197" s="22"/>
      <c r="UDV197" s="22"/>
      <c r="UDW197" s="22"/>
      <c r="UDX197" s="22"/>
      <c r="UDY197" s="22"/>
      <c r="UDZ197" s="22"/>
      <c r="UEA197" s="22"/>
      <c r="UEB197" s="22"/>
      <c r="UEC197" s="22"/>
      <c r="UED197" s="22"/>
      <c r="UEE197" s="22"/>
      <c r="UEF197" s="22"/>
      <c r="UEG197" s="22"/>
      <c r="UEH197" s="22"/>
      <c r="UEI197" s="22"/>
      <c r="UEJ197" s="22"/>
      <c r="UEK197" s="22"/>
      <c r="UEL197" s="22"/>
      <c r="UEM197" s="22"/>
      <c r="UEN197" s="22"/>
      <c r="UEO197" s="22"/>
      <c r="UEP197" s="22"/>
      <c r="UEQ197" s="22"/>
      <c r="UER197" s="22"/>
      <c r="UES197" s="22"/>
      <c r="UET197" s="22"/>
      <c r="UEU197" s="22"/>
      <c r="UEV197" s="22"/>
      <c r="UEW197" s="22"/>
      <c r="UEX197" s="22"/>
      <c r="UEY197" s="22"/>
      <c r="UEZ197" s="22"/>
      <c r="UFA197" s="22"/>
      <c r="UFB197" s="22"/>
      <c r="UFC197" s="22"/>
      <c r="UFD197" s="22"/>
      <c r="UFE197" s="22"/>
      <c r="UFF197" s="22"/>
      <c r="UFG197" s="22"/>
      <c r="UFH197" s="22"/>
      <c r="UFI197" s="22"/>
      <c r="UFJ197" s="22"/>
      <c r="UFK197" s="22"/>
      <c r="UFL197" s="22"/>
      <c r="UFM197" s="22"/>
      <c r="UFN197" s="22"/>
      <c r="UFO197" s="22"/>
      <c r="UFP197" s="22"/>
      <c r="UFQ197" s="22"/>
      <c r="UFR197" s="22"/>
      <c r="UFS197" s="22"/>
      <c r="UFT197" s="22"/>
      <c r="UFU197" s="22"/>
      <c r="UFV197" s="22"/>
      <c r="UFW197" s="22"/>
      <c r="UFX197" s="22"/>
      <c r="UFY197" s="22"/>
      <c r="UFZ197" s="22"/>
      <c r="UGA197" s="22"/>
      <c r="UGB197" s="22"/>
      <c r="UGC197" s="22"/>
      <c r="UGD197" s="22"/>
      <c r="UGE197" s="22"/>
      <c r="UGF197" s="22"/>
      <c r="UGG197" s="22"/>
      <c r="UGH197" s="22"/>
      <c r="UGI197" s="22"/>
      <c r="UGJ197" s="22"/>
      <c r="UGK197" s="22"/>
      <c r="UGL197" s="22"/>
      <c r="UGM197" s="22"/>
      <c r="UGN197" s="22"/>
      <c r="UGO197" s="22"/>
      <c r="UGP197" s="22"/>
      <c r="UGQ197" s="22"/>
      <c r="UGR197" s="22"/>
      <c r="UGS197" s="22"/>
      <c r="UGT197" s="22"/>
      <c r="UGU197" s="22"/>
      <c r="UGV197" s="22"/>
      <c r="UGW197" s="22"/>
      <c r="UGX197" s="22"/>
      <c r="UGY197" s="22"/>
      <c r="UGZ197" s="22"/>
      <c r="UHA197" s="22"/>
      <c r="UHB197" s="22"/>
      <c r="UHC197" s="22"/>
      <c r="UHD197" s="22"/>
      <c r="UHE197" s="22"/>
      <c r="UHF197" s="22"/>
      <c r="UHG197" s="22"/>
      <c r="UHH197" s="22"/>
      <c r="UHI197" s="22"/>
      <c r="UHJ197" s="22"/>
      <c r="UHK197" s="22"/>
      <c r="UHL197" s="22"/>
      <c r="UHM197" s="22"/>
      <c r="UHN197" s="22"/>
      <c r="UHO197" s="22"/>
      <c r="UHP197" s="22"/>
      <c r="UHQ197" s="22"/>
      <c r="UHR197" s="22"/>
      <c r="UHS197" s="22"/>
      <c r="UHT197" s="22"/>
      <c r="UHU197" s="22"/>
      <c r="UHV197" s="22"/>
      <c r="UHW197" s="22"/>
      <c r="UHX197" s="22"/>
      <c r="UHY197" s="22"/>
      <c r="UHZ197" s="22"/>
      <c r="UIA197" s="22"/>
      <c r="UIB197" s="22"/>
      <c r="UIC197" s="22"/>
      <c r="UID197" s="22"/>
      <c r="UIE197" s="22"/>
      <c r="UIF197" s="22"/>
      <c r="UIG197" s="22"/>
      <c r="UIH197" s="22"/>
      <c r="UII197" s="22"/>
      <c r="UIJ197" s="22"/>
      <c r="UIK197" s="22"/>
      <c r="UIL197" s="22"/>
      <c r="UIM197" s="22"/>
      <c r="UIN197" s="22"/>
      <c r="UIO197" s="22"/>
      <c r="UIP197" s="22"/>
      <c r="UIQ197" s="22"/>
      <c r="UIR197" s="22"/>
      <c r="UIS197" s="22"/>
      <c r="UIT197" s="22"/>
      <c r="UIU197" s="22"/>
      <c r="UIV197" s="22"/>
      <c r="UIW197" s="22"/>
      <c r="UIX197" s="22"/>
      <c r="UIY197" s="22"/>
      <c r="UIZ197" s="22"/>
      <c r="UJA197" s="22"/>
      <c r="UJB197" s="22"/>
      <c r="UJC197" s="22"/>
      <c r="UJD197" s="22"/>
      <c r="UJE197" s="22"/>
      <c r="UJF197" s="22"/>
      <c r="UJG197" s="22"/>
      <c r="UJH197" s="22"/>
      <c r="UJI197" s="22"/>
      <c r="UJJ197" s="22"/>
      <c r="UJK197" s="22"/>
      <c r="UJL197" s="22"/>
      <c r="UJM197" s="22"/>
      <c r="UJN197" s="22"/>
      <c r="UJO197" s="22"/>
      <c r="UJP197" s="22"/>
      <c r="UJQ197" s="22"/>
      <c r="UJR197" s="22"/>
      <c r="UJS197" s="22"/>
      <c r="UJT197" s="22"/>
      <c r="UJU197" s="22"/>
      <c r="UJV197" s="22"/>
      <c r="UJW197" s="22"/>
      <c r="UJX197" s="22"/>
      <c r="UJY197" s="22"/>
      <c r="UJZ197" s="22"/>
      <c r="UKA197" s="22"/>
      <c r="UKB197" s="22"/>
      <c r="UKC197" s="22"/>
      <c r="UKD197" s="22"/>
      <c r="UKE197" s="22"/>
      <c r="UKF197" s="22"/>
      <c r="UKG197" s="22"/>
      <c r="UKH197" s="22"/>
      <c r="UKI197" s="22"/>
      <c r="UKJ197" s="22"/>
      <c r="UKK197" s="22"/>
      <c r="UKL197" s="22"/>
      <c r="UKM197" s="22"/>
      <c r="UKN197" s="22"/>
      <c r="UKO197" s="22"/>
      <c r="UKP197" s="22"/>
      <c r="UKQ197" s="22"/>
      <c r="UKR197" s="22"/>
      <c r="UKS197" s="22"/>
      <c r="UKT197" s="22"/>
      <c r="UKU197" s="22"/>
      <c r="UKV197" s="22"/>
      <c r="UKW197" s="22"/>
      <c r="UKX197" s="22"/>
      <c r="UKY197" s="22"/>
      <c r="UKZ197" s="22"/>
      <c r="ULA197" s="22"/>
      <c r="ULB197" s="22"/>
      <c r="ULC197" s="22"/>
      <c r="ULD197" s="22"/>
      <c r="ULE197" s="22"/>
      <c r="ULF197" s="22"/>
      <c r="ULG197" s="22"/>
      <c r="ULH197" s="22"/>
      <c r="ULI197" s="22"/>
      <c r="ULJ197" s="22"/>
      <c r="ULK197" s="22"/>
      <c r="ULL197" s="22"/>
      <c r="ULM197" s="22"/>
      <c r="ULN197" s="22"/>
      <c r="ULO197" s="22"/>
      <c r="ULP197" s="22"/>
      <c r="ULQ197" s="22"/>
      <c r="ULR197" s="22"/>
      <c r="ULS197" s="22"/>
      <c r="ULT197" s="22"/>
      <c r="ULU197" s="22"/>
      <c r="ULV197" s="22"/>
      <c r="ULW197" s="22"/>
      <c r="ULX197" s="22"/>
      <c r="ULY197" s="22"/>
      <c r="ULZ197" s="22"/>
      <c r="UMA197" s="22"/>
      <c r="UMB197" s="22"/>
      <c r="UMC197" s="22"/>
      <c r="UMD197" s="22"/>
      <c r="UME197" s="22"/>
      <c r="UMF197" s="22"/>
      <c r="UMG197" s="22"/>
      <c r="UMH197" s="22"/>
      <c r="UMI197" s="22"/>
      <c r="UMJ197" s="22"/>
      <c r="UMK197" s="22"/>
      <c r="UML197" s="22"/>
      <c r="UMM197" s="22"/>
      <c r="UMN197" s="22"/>
      <c r="UMO197" s="22"/>
      <c r="UMP197" s="22"/>
      <c r="UMQ197" s="22"/>
      <c r="UMR197" s="22"/>
      <c r="UMS197" s="22"/>
      <c r="UMT197" s="22"/>
      <c r="UMU197" s="22"/>
      <c r="UMV197" s="22"/>
      <c r="UMW197" s="22"/>
      <c r="UMX197" s="22"/>
      <c r="UMY197" s="22"/>
      <c r="UMZ197" s="22"/>
      <c r="UNA197" s="22"/>
      <c r="UNB197" s="22"/>
      <c r="UNC197" s="22"/>
      <c r="UND197" s="22"/>
      <c r="UNE197" s="22"/>
      <c r="UNF197" s="22"/>
      <c r="UNG197" s="22"/>
      <c r="UNH197" s="22"/>
      <c r="UNI197" s="22"/>
      <c r="UNJ197" s="22"/>
      <c r="UNK197" s="22"/>
      <c r="UNL197" s="22"/>
      <c r="UNM197" s="22"/>
      <c r="UNN197" s="22"/>
      <c r="UNO197" s="22"/>
      <c r="UNP197" s="22"/>
      <c r="UNQ197" s="22"/>
      <c r="UNR197" s="22"/>
      <c r="UNS197" s="22"/>
      <c r="UNT197" s="22"/>
      <c r="UNU197" s="22"/>
      <c r="UNV197" s="22"/>
      <c r="UNW197" s="22"/>
      <c r="UNX197" s="22"/>
      <c r="UNY197" s="22"/>
      <c r="UNZ197" s="22"/>
      <c r="UOA197" s="22"/>
      <c r="UOB197" s="22"/>
      <c r="UOC197" s="22"/>
      <c r="UOD197" s="22"/>
      <c r="UOE197" s="22"/>
      <c r="UOF197" s="22"/>
      <c r="UOG197" s="22"/>
      <c r="UOH197" s="22"/>
      <c r="UOI197" s="22"/>
      <c r="UOJ197" s="22"/>
      <c r="UOK197" s="22"/>
      <c r="UOL197" s="22"/>
      <c r="UOM197" s="22"/>
      <c r="UON197" s="22"/>
      <c r="UOO197" s="22"/>
      <c r="UOP197" s="22"/>
      <c r="UOQ197" s="22"/>
      <c r="UOR197" s="22"/>
      <c r="UOS197" s="22"/>
      <c r="UOT197" s="22"/>
      <c r="UOU197" s="22"/>
      <c r="UOV197" s="22"/>
      <c r="UOW197" s="22"/>
      <c r="UOX197" s="22"/>
      <c r="UOY197" s="22"/>
      <c r="UOZ197" s="22"/>
      <c r="UPA197" s="22"/>
      <c r="UPB197" s="22"/>
      <c r="UPC197" s="22"/>
      <c r="UPD197" s="22"/>
      <c r="UPE197" s="22"/>
      <c r="UPF197" s="22"/>
      <c r="UPG197" s="22"/>
      <c r="UPH197" s="22"/>
      <c r="UPI197" s="22"/>
      <c r="UPJ197" s="22"/>
      <c r="UPK197" s="22"/>
      <c r="UPL197" s="22"/>
      <c r="UPM197" s="22"/>
      <c r="UPN197" s="22"/>
      <c r="UPO197" s="22"/>
      <c r="UPP197" s="22"/>
      <c r="UPQ197" s="22"/>
      <c r="UPR197" s="22"/>
      <c r="UPS197" s="22"/>
      <c r="UPT197" s="22"/>
      <c r="UPU197" s="22"/>
      <c r="UPV197" s="22"/>
      <c r="UPW197" s="22"/>
      <c r="UPX197" s="22"/>
      <c r="UPY197" s="22"/>
      <c r="UPZ197" s="22"/>
      <c r="UQA197" s="22"/>
      <c r="UQB197" s="22"/>
      <c r="UQC197" s="22"/>
      <c r="UQD197" s="22"/>
      <c r="UQE197" s="22"/>
      <c r="UQF197" s="22"/>
      <c r="UQG197" s="22"/>
      <c r="UQH197" s="22"/>
      <c r="UQI197" s="22"/>
      <c r="UQJ197" s="22"/>
      <c r="UQK197" s="22"/>
      <c r="UQL197" s="22"/>
      <c r="UQM197" s="22"/>
      <c r="UQN197" s="22"/>
      <c r="UQO197" s="22"/>
      <c r="UQP197" s="22"/>
      <c r="UQQ197" s="22"/>
      <c r="UQR197" s="22"/>
      <c r="UQS197" s="22"/>
      <c r="UQT197" s="22"/>
      <c r="UQU197" s="22"/>
      <c r="UQV197" s="22"/>
      <c r="UQW197" s="22"/>
      <c r="UQX197" s="22"/>
      <c r="UQY197" s="22"/>
      <c r="UQZ197" s="22"/>
      <c r="URA197" s="22"/>
      <c r="URB197" s="22"/>
      <c r="URC197" s="22"/>
      <c r="URD197" s="22"/>
      <c r="URE197" s="22"/>
      <c r="URF197" s="22"/>
      <c r="URG197" s="22"/>
      <c r="URH197" s="22"/>
      <c r="URI197" s="22"/>
      <c r="URJ197" s="22"/>
      <c r="URK197" s="22"/>
      <c r="URL197" s="22"/>
      <c r="URM197" s="22"/>
      <c r="URN197" s="22"/>
      <c r="URO197" s="22"/>
      <c r="URP197" s="22"/>
      <c r="URQ197" s="22"/>
      <c r="URR197" s="22"/>
      <c r="URS197" s="22"/>
      <c r="URT197" s="22"/>
      <c r="URU197" s="22"/>
      <c r="URV197" s="22"/>
      <c r="URW197" s="22"/>
      <c r="URX197" s="22"/>
      <c r="URY197" s="22"/>
      <c r="URZ197" s="22"/>
      <c r="USA197" s="22"/>
      <c r="USB197" s="22"/>
      <c r="USC197" s="22"/>
      <c r="USD197" s="22"/>
      <c r="USE197" s="22"/>
      <c r="USF197" s="22"/>
      <c r="USG197" s="22"/>
      <c r="USH197" s="22"/>
      <c r="USI197" s="22"/>
      <c r="USJ197" s="22"/>
      <c r="USK197" s="22"/>
      <c r="USL197" s="22"/>
      <c r="USM197" s="22"/>
      <c r="USN197" s="22"/>
      <c r="USO197" s="22"/>
      <c r="USP197" s="22"/>
      <c r="USQ197" s="22"/>
      <c r="USR197" s="22"/>
      <c r="USS197" s="22"/>
      <c r="UST197" s="22"/>
      <c r="USU197" s="22"/>
      <c r="USV197" s="22"/>
      <c r="USW197" s="22"/>
      <c r="USX197" s="22"/>
      <c r="USY197" s="22"/>
      <c r="USZ197" s="22"/>
      <c r="UTA197" s="22"/>
      <c r="UTB197" s="22"/>
      <c r="UTC197" s="22"/>
      <c r="UTD197" s="22"/>
      <c r="UTE197" s="22"/>
      <c r="UTF197" s="22"/>
      <c r="UTG197" s="22"/>
      <c r="UTH197" s="22"/>
      <c r="UTI197" s="22"/>
      <c r="UTJ197" s="22"/>
      <c r="UTK197" s="22"/>
      <c r="UTL197" s="22"/>
      <c r="UTM197" s="22"/>
      <c r="UTN197" s="22"/>
      <c r="UTO197" s="22"/>
      <c r="UTP197" s="22"/>
      <c r="UTQ197" s="22"/>
      <c r="UTR197" s="22"/>
      <c r="UTS197" s="22"/>
      <c r="UTT197" s="22"/>
      <c r="UTU197" s="22"/>
      <c r="UTV197" s="22"/>
      <c r="UTW197" s="22"/>
      <c r="UTX197" s="22"/>
      <c r="UTY197" s="22"/>
      <c r="UTZ197" s="22"/>
      <c r="UUA197" s="22"/>
      <c r="UUB197" s="22"/>
      <c r="UUC197" s="22"/>
      <c r="UUD197" s="22"/>
      <c r="UUE197" s="22"/>
      <c r="UUF197" s="22"/>
      <c r="UUG197" s="22"/>
      <c r="UUH197" s="22"/>
      <c r="UUI197" s="22"/>
      <c r="UUJ197" s="22"/>
      <c r="UUK197" s="22"/>
      <c r="UUL197" s="22"/>
      <c r="UUM197" s="22"/>
      <c r="UUN197" s="22"/>
      <c r="UUO197" s="22"/>
      <c r="UUP197" s="22"/>
      <c r="UUQ197" s="22"/>
      <c r="UUR197" s="22"/>
      <c r="UUS197" s="22"/>
      <c r="UUT197" s="22"/>
      <c r="UUU197" s="22"/>
      <c r="UUV197" s="22"/>
      <c r="UUW197" s="22"/>
      <c r="UUX197" s="22"/>
      <c r="UUY197" s="22"/>
      <c r="UUZ197" s="22"/>
      <c r="UVA197" s="22"/>
      <c r="UVB197" s="22"/>
      <c r="UVC197" s="22"/>
      <c r="UVD197" s="22"/>
      <c r="UVE197" s="22"/>
      <c r="UVF197" s="22"/>
      <c r="UVG197" s="22"/>
      <c r="UVH197" s="22"/>
      <c r="UVI197" s="22"/>
      <c r="UVJ197" s="22"/>
      <c r="UVK197" s="22"/>
      <c r="UVL197" s="22"/>
      <c r="UVM197" s="22"/>
      <c r="UVN197" s="22"/>
      <c r="UVO197" s="22"/>
      <c r="UVP197" s="22"/>
      <c r="UVQ197" s="22"/>
      <c r="UVR197" s="22"/>
      <c r="UVS197" s="22"/>
      <c r="UVT197" s="22"/>
      <c r="UVU197" s="22"/>
      <c r="UVV197" s="22"/>
      <c r="UVW197" s="22"/>
      <c r="UVX197" s="22"/>
      <c r="UVY197" s="22"/>
      <c r="UVZ197" s="22"/>
      <c r="UWA197" s="22"/>
      <c r="UWB197" s="22"/>
      <c r="UWC197" s="22"/>
      <c r="UWD197" s="22"/>
      <c r="UWE197" s="22"/>
      <c r="UWF197" s="22"/>
      <c r="UWG197" s="22"/>
      <c r="UWH197" s="22"/>
      <c r="UWI197" s="22"/>
      <c r="UWJ197" s="22"/>
      <c r="UWK197" s="22"/>
      <c r="UWL197" s="22"/>
      <c r="UWM197" s="22"/>
      <c r="UWN197" s="22"/>
      <c r="UWO197" s="22"/>
      <c r="UWP197" s="22"/>
      <c r="UWQ197" s="22"/>
      <c r="UWR197" s="22"/>
      <c r="UWS197" s="22"/>
      <c r="UWT197" s="22"/>
      <c r="UWU197" s="22"/>
      <c r="UWV197" s="22"/>
      <c r="UWW197" s="22"/>
      <c r="UWX197" s="22"/>
      <c r="UWY197" s="22"/>
      <c r="UWZ197" s="22"/>
      <c r="UXA197" s="22"/>
      <c r="UXB197" s="22"/>
      <c r="UXC197" s="22"/>
      <c r="UXD197" s="22"/>
      <c r="UXE197" s="22"/>
      <c r="UXF197" s="22"/>
      <c r="UXG197" s="22"/>
      <c r="UXH197" s="22"/>
      <c r="UXI197" s="22"/>
      <c r="UXJ197" s="22"/>
      <c r="UXK197" s="22"/>
      <c r="UXL197" s="22"/>
      <c r="UXM197" s="22"/>
      <c r="UXN197" s="22"/>
      <c r="UXO197" s="22"/>
      <c r="UXP197" s="22"/>
      <c r="UXQ197" s="22"/>
      <c r="UXR197" s="22"/>
      <c r="UXS197" s="22"/>
      <c r="UXT197" s="22"/>
      <c r="UXU197" s="22"/>
      <c r="UXV197" s="22"/>
      <c r="UXW197" s="22"/>
      <c r="UXX197" s="22"/>
      <c r="UXY197" s="22"/>
      <c r="UXZ197" s="22"/>
      <c r="UYA197" s="22"/>
      <c r="UYB197" s="22"/>
      <c r="UYC197" s="22"/>
      <c r="UYD197" s="22"/>
      <c r="UYE197" s="22"/>
      <c r="UYF197" s="22"/>
      <c r="UYG197" s="22"/>
      <c r="UYH197" s="22"/>
      <c r="UYI197" s="22"/>
      <c r="UYJ197" s="22"/>
      <c r="UYK197" s="22"/>
      <c r="UYL197" s="22"/>
      <c r="UYM197" s="22"/>
      <c r="UYN197" s="22"/>
      <c r="UYO197" s="22"/>
      <c r="UYP197" s="22"/>
      <c r="UYQ197" s="22"/>
      <c r="UYR197" s="22"/>
      <c r="UYS197" s="22"/>
      <c r="UYT197" s="22"/>
      <c r="UYU197" s="22"/>
      <c r="UYV197" s="22"/>
      <c r="UYW197" s="22"/>
      <c r="UYX197" s="22"/>
      <c r="UYY197" s="22"/>
      <c r="UYZ197" s="22"/>
      <c r="UZA197" s="22"/>
      <c r="UZB197" s="22"/>
      <c r="UZC197" s="22"/>
      <c r="UZD197" s="22"/>
      <c r="UZE197" s="22"/>
      <c r="UZF197" s="22"/>
      <c r="UZG197" s="22"/>
      <c r="UZH197" s="22"/>
      <c r="UZI197" s="22"/>
      <c r="UZJ197" s="22"/>
      <c r="UZK197" s="22"/>
      <c r="UZL197" s="22"/>
      <c r="UZM197" s="22"/>
      <c r="UZN197" s="22"/>
      <c r="UZO197" s="22"/>
      <c r="UZP197" s="22"/>
      <c r="UZQ197" s="22"/>
      <c r="UZR197" s="22"/>
      <c r="UZS197" s="22"/>
      <c r="UZT197" s="22"/>
      <c r="UZU197" s="22"/>
      <c r="UZV197" s="22"/>
      <c r="UZW197" s="22"/>
      <c r="UZX197" s="22"/>
      <c r="UZY197" s="22"/>
      <c r="UZZ197" s="22"/>
      <c r="VAA197" s="22"/>
      <c r="VAB197" s="22"/>
      <c r="VAC197" s="22"/>
      <c r="VAD197" s="22"/>
      <c r="VAE197" s="22"/>
      <c r="VAF197" s="22"/>
      <c r="VAG197" s="22"/>
      <c r="VAH197" s="22"/>
      <c r="VAI197" s="22"/>
      <c r="VAJ197" s="22"/>
      <c r="VAK197" s="22"/>
      <c r="VAL197" s="22"/>
      <c r="VAM197" s="22"/>
      <c r="VAN197" s="22"/>
      <c r="VAO197" s="22"/>
      <c r="VAP197" s="22"/>
      <c r="VAQ197" s="22"/>
      <c r="VAR197" s="22"/>
      <c r="VAS197" s="22"/>
      <c r="VAT197" s="22"/>
      <c r="VAU197" s="22"/>
      <c r="VAV197" s="22"/>
      <c r="VAW197" s="22"/>
      <c r="VAX197" s="22"/>
      <c r="VAY197" s="22"/>
      <c r="VAZ197" s="22"/>
      <c r="VBA197" s="22"/>
      <c r="VBB197" s="22"/>
      <c r="VBC197" s="22"/>
      <c r="VBD197" s="22"/>
      <c r="VBE197" s="22"/>
      <c r="VBF197" s="22"/>
      <c r="VBG197" s="22"/>
      <c r="VBH197" s="22"/>
      <c r="VBI197" s="22"/>
      <c r="VBJ197" s="22"/>
      <c r="VBK197" s="22"/>
      <c r="VBL197" s="22"/>
      <c r="VBM197" s="22"/>
      <c r="VBN197" s="22"/>
      <c r="VBO197" s="22"/>
      <c r="VBP197" s="22"/>
      <c r="VBQ197" s="22"/>
      <c r="VBR197" s="22"/>
      <c r="VBS197" s="22"/>
      <c r="VBT197" s="22"/>
      <c r="VBU197" s="22"/>
      <c r="VBV197" s="22"/>
      <c r="VBW197" s="22"/>
      <c r="VBX197" s="22"/>
      <c r="VBY197" s="22"/>
      <c r="VBZ197" s="22"/>
      <c r="VCA197" s="22"/>
      <c r="VCB197" s="22"/>
      <c r="VCC197" s="22"/>
      <c r="VCD197" s="22"/>
      <c r="VCE197" s="22"/>
      <c r="VCF197" s="22"/>
      <c r="VCG197" s="22"/>
      <c r="VCH197" s="22"/>
      <c r="VCI197" s="22"/>
      <c r="VCJ197" s="22"/>
      <c r="VCK197" s="22"/>
      <c r="VCL197" s="22"/>
      <c r="VCM197" s="22"/>
      <c r="VCN197" s="22"/>
      <c r="VCO197" s="22"/>
      <c r="VCP197" s="22"/>
      <c r="VCQ197" s="22"/>
      <c r="VCR197" s="22"/>
      <c r="VCS197" s="22"/>
      <c r="VCT197" s="22"/>
      <c r="VCU197" s="22"/>
      <c r="VCV197" s="22"/>
      <c r="VCW197" s="22"/>
      <c r="VCX197" s="22"/>
      <c r="VCY197" s="22"/>
      <c r="VCZ197" s="22"/>
      <c r="VDA197" s="22"/>
      <c r="VDB197" s="22"/>
      <c r="VDC197" s="22"/>
      <c r="VDD197" s="22"/>
      <c r="VDE197" s="22"/>
      <c r="VDF197" s="22"/>
      <c r="VDG197" s="22"/>
      <c r="VDH197" s="22"/>
      <c r="VDI197" s="22"/>
      <c r="VDJ197" s="22"/>
      <c r="VDK197" s="22"/>
      <c r="VDL197" s="22"/>
      <c r="VDM197" s="22"/>
      <c r="VDN197" s="22"/>
      <c r="VDO197" s="22"/>
      <c r="VDP197" s="22"/>
      <c r="VDQ197" s="22"/>
      <c r="VDR197" s="22"/>
      <c r="VDS197" s="22"/>
      <c r="VDT197" s="22"/>
      <c r="VDU197" s="22"/>
      <c r="VDV197" s="22"/>
      <c r="VDW197" s="22"/>
      <c r="VDX197" s="22"/>
      <c r="VDY197" s="22"/>
      <c r="VDZ197" s="22"/>
      <c r="VEA197" s="22"/>
      <c r="VEB197" s="22"/>
      <c r="VEC197" s="22"/>
      <c r="VED197" s="22"/>
      <c r="VEE197" s="22"/>
      <c r="VEF197" s="22"/>
      <c r="VEG197" s="22"/>
      <c r="VEH197" s="22"/>
      <c r="VEI197" s="22"/>
      <c r="VEJ197" s="22"/>
      <c r="VEK197" s="22"/>
      <c r="VEL197" s="22"/>
      <c r="VEM197" s="22"/>
      <c r="VEN197" s="22"/>
      <c r="VEO197" s="22"/>
      <c r="VEP197" s="22"/>
      <c r="VEQ197" s="22"/>
      <c r="VER197" s="22"/>
      <c r="VES197" s="22"/>
      <c r="VET197" s="22"/>
      <c r="VEU197" s="22"/>
      <c r="VEV197" s="22"/>
      <c r="VEW197" s="22"/>
      <c r="VEX197" s="22"/>
      <c r="VEY197" s="22"/>
      <c r="VEZ197" s="22"/>
      <c r="VFA197" s="22"/>
      <c r="VFB197" s="22"/>
      <c r="VFC197" s="22"/>
      <c r="VFD197" s="22"/>
      <c r="VFE197" s="22"/>
      <c r="VFF197" s="22"/>
      <c r="VFG197" s="22"/>
      <c r="VFH197" s="22"/>
      <c r="VFI197" s="22"/>
      <c r="VFJ197" s="22"/>
      <c r="VFK197" s="22"/>
      <c r="VFL197" s="22"/>
      <c r="VFM197" s="22"/>
      <c r="VFN197" s="22"/>
      <c r="VFO197" s="22"/>
      <c r="VFP197" s="22"/>
      <c r="VFQ197" s="22"/>
      <c r="VFR197" s="22"/>
      <c r="VFS197" s="22"/>
      <c r="VFT197" s="22"/>
      <c r="VFU197" s="22"/>
      <c r="VFV197" s="22"/>
      <c r="VFW197" s="22"/>
      <c r="VFX197" s="22"/>
      <c r="VFY197" s="22"/>
      <c r="VFZ197" s="22"/>
      <c r="VGA197" s="22"/>
      <c r="VGB197" s="22"/>
      <c r="VGC197" s="22"/>
      <c r="VGD197" s="22"/>
      <c r="VGE197" s="22"/>
      <c r="VGF197" s="22"/>
      <c r="VGG197" s="22"/>
      <c r="VGH197" s="22"/>
      <c r="VGI197" s="22"/>
      <c r="VGJ197" s="22"/>
      <c r="VGK197" s="22"/>
      <c r="VGL197" s="22"/>
      <c r="VGM197" s="22"/>
      <c r="VGN197" s="22"/>
      <c r="VGO197" s="22"/>
      <c r="VGP197" s="22"/>
      <c r="VGQ197" s="22"/>
      <c r="VGR197" s="22"/>
      <c r="VGS197" s="22"/>
      <c r="VGT197" s="22"/>
      <c r="VGU197" s="22"/>
      <c r="VGV197" s="22"/>
      <c r="VGW197" s="22"/>
      <c r="VGX197" s="22"/>
      <c r="VGY197" s="22"/>
      <c r="VGZ197" s="22"/>
      <c r="VHA197" s="22"/>
      <c r="VHB197" s="22"/>
      <c r="VHC197" s="22"/>
      <c r="VHD197" s="22"/>
      <c r="VHE197" s="22"/>
      <c r="VHF197" s="22"/>
      <c r="VHG197" s="22"/>
      <c r="VHH197" s="22"/>
      <c r="VHI197" s="22"/>
      <c r="VHJ197" s="22"/>
      <c r="VHK197" s="22"/>
      <c r="VHL197" s="22"/>
      <c r="VHM197" s="22"/>
      <c r="VHN197" s="22"/>
      <c r="VHO197" s="22"/>
      <c r="VHP197" s="22"/>
      <c r="VHQ197" s="22"/>
      <c r="VHR197" s="22"/>
      <c r="VHS197" s="22"/>
      <c r="VHT197" s="22"/>
      <c r="VHU197" s="22"/>
      <c r="VHV197" s="22"/>
      <c r="VHW197" s="22"/>
      <c r="VHX197" s="22"/>
      <c r="VHY197" s="22"/>
      <c r="VHZ197" s="22"/>
      <c r="VIA197" s="22"/>
      <c r="VIB197" s="22"/>
      <c r="VIC197" s="22"/>
      <c r="VID197" s="22"/>
      <c r="VIE197" s="22"/>
      <c r="VIF197" s="22"/>
      <c r="VIG197" s="22"/>
      <c r="VIH197" s="22"/>
      <c r="VII197" s="22"/>
      <c r="VIJ197" s="22"/>
      <c r="VIK197" s="22"/>
      <c r="VIL197" s="22"/>
      <c r="VIM197" s="22"/>
      <c r="VIN197" s="22"/>
      <c r="VIO197" s="22"/>
      <c r="VIP197" s="22"/>
      <c r="VIQ197" s="22"/>
      <c r="VIR197" s="22"/>
      <c r="VIS197" s="22"/>
      <c r="VIT197" s="22"/>
      <c r="VIU197" s="22"/>
      <c r="VIV197" s="22"/>
      <c r="VIW197" s="22"/>
      <c r="VIX197" s="22"/>
      <c r="VIY197" s="22"/>
      <c r="VIZ197" s="22"/>
      <c r="VJA197" s="22"/>
      <c r="VJB197" s="22"/>
      <c r="VJC197" s="22"/>
      <c r="VJD197" s="22"/>
      <c r="VJE197" s="22"/>
      <c r="VJF197" s="22"/>
      <c r="VJG197" s="22"/>
      <c r="VJH197" s="22"/>
      <c r="VJI197" s="22"/>
      <c r="VJJ197" s="22"/>
      <c r="VJK197" s="22"/>
      <c r="VJL197" s="22"/>
      <c r="VJM197" s="22"/>
      <c r="VJN197" s="22"/>
      <c r="VJO197" s="22"/>
      <c r="VJP197" s="22"/>
      <c r="VJQ197" s="22"/>
      <c r="VJR197" s="22"/>
      <c r="VJS197" s="22"/>
      <c r="VJT197" s="22"/>
      <c r="VJU197" s="22"/>
      <c r="VJV197" s="22"/>
      <c r="VJW197" s="22"/>
      <c r="VJX197" s="22"/>
      <c r="VJY197" s="22"/>
      <c r="VJZ197" s="22"/>
      <c r="VKA197" s="22"/>
      <c r="VKB197" s="22"/>
      <c r="VKC197" s="22"/>
      <c r="VKD197" s="22"/>
      <c r="VKE197" s="22"/>
      <c r="VKF197" s="22"/>
      <c r="VKG197" s="22"/>
      <c r="VKH197" s="22"/>
      <c r="VKI197" s="22"/>
      <c r="VKJ197" s="22"/>
      <c r="VKK197" s="22"/>
      <c r="VKL197" s="22"/>
      <c r="VKM197" s="22"/>
      <c r="VKN197" s="22"/>
      <c r="VKO197" s="22"/>
      <c r="VKP197" s="22"/>
      <c r="VKQ197" s="22"/>
      <c r="VKR197" s="22"/>
      <c r="VKS197" s="22"/>
      <c r="VKT197" s="22"/>
      <c r="VKU197" s="22"/>
      <c r="VKV197" s="22"/>
      <c r="VKW197" s="22"/>
      <c r="VKX197" s="22"/>
      <c r="VKY197" s="22"/>
      <c r="VKZ197" s="22"/>
      <c r="VLA197" s="22"/>
      <c r="VLB197" s="22"/>
      <c r="VLC197" s="22"/>
      <c r="VLD197" s="22"/>
      <c r="VLE197" s="22"/>
      <c r="VLF197" s="22"/>
      <c r="VLG197" s="22"/>
      <c r="VLH197" s="22"/>
      <c r="VLI197" s="22"/>
      <c r="VLJ197" s="22"/>
      <c r="VLK197" s="22"/>
      <c r="VLL197" s="22"/>
      <c r="VLM197" s="22"/>
      <c r="VLN197" s="22"/>
      <c r="VLO197" s="22"/>
      <c r="VLP197" s="22"/>
      <c r="VLQ197" s="22"/>
      <c r="VLR197" s="22"/>
      <c r="VLS197" s="22"/>
      <c r="VLT197" s="22"/>
      <c r="VLU197" s="22"/>
      <c r="VLV197" s="22"/>
      <c r="VLW197" s="22"/>
      <c r="VLX197" s="22"/>
      <c r="VLY197" s="22"/>
      <c r="VLZ197" s="22"/>
      <c r="VMA197" s="22"/>
      <c r="VMB197" s="22"/>
      <c r="VMC197" s="22"/>
      <c r="VMD197" s="22"/>
      <c r="VME197" s="22"/>
      <c r="VMF197" s="22"/>
      <c r="VMG197" s="22"/>
      <c r="VMH197" s="22"/>
      <c r="VMI197" s="22"/>
      <c r="VMJ197" s="22"/>
      <c r="VMK197" s="22"/>
      <c r="VML197" s="22"/>
      <c r="VMM197" s="22"/>
      <c r="VMN197" s="22"/>
      <c r="VMO197" s="22"/>
      <c r="VMP197" s="22"/>
      <c r="VMQ197" s="22"/>
      <c r="VMR197" s="22"/>
      <c r="VMS197" s="22"/>
      <c r="VMT197" s="22"/>
      <c r="VMU197" s="22"/>
      <c r="VMV197" s="22"/>
      <c r="VMW197" s="22"/>
      <c r="VMX197" s="22"/>
      <c r="VMY197" s="22"/>
      <c r="VMZ197" s="22"/>
      <c r="VNA197" s="22"/>
      <c r="VNB197" s="22"/>
      <c r="VNC197" s="22"/>
      <c r="VND197" s="22"/>
      <c r="VNE197" s="22"/>
      <c r="VNF197" s="22"/>
      <c r="VNG197" s="22"/>
      <c r="VNH197" s="22"/>
      <c r="VNI197" s="22"/>
      <c r="VNJ197" s="22"/>
      <c r="VNK197" s="22"/>
      <c r="VNL197" s="22"/>
      <c r="VNM197" s="22"/>
      <c r="VNN197" s="22"/>
      <c r="VNO197" s="22"/>
      <c r="VNP197" s="22"/>
      <c r="VNQ197" s="22"/>
      <c r="VNR197" s="22"/>
      <c r="VNS197" s="22"/>
      <c r="VNT197" s="22"/>
      <c r="VNU197" s="22"/>
      <c r="VNV197" s="22"/>
      <c r="VNW197" s="22"/>
      <c r="VNX197" s="22"/>
      <c r="VNY197" s="22"/>
      <c r="VNZ197" s="22"/>
      <c r="VOA197" s="22"/>
      <c r="VOB197" s="22"/>
      <c r="VOC197" s="22"/>
      <c r="VOD197" s="22"/>
      <c r="VOE197" s="22"/>
      <c r="VOF197" s="22"/>
      <c r="VOG197" s="22"/>
      <c r="VOH197" s="22"/>
      <c r="VOI197" s="22"/>
      <c r="VOJ197" s="22"/>
      <c r="VOK197" s="22"/>
      <c r="VOL197" s="22"/>
      <c r="VOM197" s="22"/>
      <c r="VON197" s="22"/>
      <c r="VOO197" s="22"/>
      <c r="VOP197" s="22"/>
      <c r="VOQ197" s="22"/>
      <c r="VOR197" s="22"/>
      <c r="VOS197" s="22"/>
      <c r="VOT197" s="22"/>
      <c r="VOU197" s="22"/>
      <c r="VOV197" s="22"/>
      <c r="VOW197" s="22"/>
      <c r="VOX197" s="22"/>
      <c r="VOY197" s="22"/>
      <c r="VOZ197" s="22"/>
      <c r="VPA197" s="22"/>
      <c r="VPB197" s="22"/>
      <c r="VPC197" s="22"/>
      <c r="VPD197" s="22"/>
      <c r="VPE197" s="22"/>
      <c r="VPF197" s="22"/>
      <c r="VPG197" s="22"/>
      <c r="VPH197" s="22"/>
      <c r="VPI197" s="22"/>
      <c r="VPJ197" s="22"/>
      <c r="VPK197" s="22"/>
      <c r="VPL197" s="22"/>
      <c r="VPM197" s="22"/>
      <c r="VPN197" s="22"/>
      <c r="VPO197" s="22"/>
      <c r="VPP197" s="22"/>
      <c r="VPQ197" s="22"/>
      <c r="VPR197" s="22"/>
      <c r="VPS197" s="22"/>
      <c r="VPT197" s="22"/>
      <c r="VPU197" s="22"/>
      <c r="VPV197" s="22"/>
      <c r="VPW197" s="22"/>
      <c r="VPX197" s="22"/>
      <c r="VPY197" s="22"/>
      <c r="VPZ197" s="22"/>
      <c r="VQA197" s="22"/>
      <c r="VQB197" s="22"/>
      <c r="VQC197" s="22"/>
      <c r="VQD197" s="22"/>
      <c r="VQE197" s="22"/>
      <c r="VQF197" s="22"/>
      <c r="VQG197" s="22"/>
      <c r="VQH197" s="22"/>
      <c r="VQI197" s="22"/>
      <c r="VQJ197" s="22"/>
      <c r="VQK197" s="22"/>
      <c r="VQL197" s="22"/>
      <c r="VQM197" s="22"/>
      <c r="VQN197" s="22"/>
      <c r="VQO197" s="22"/>
      <c r="VQP197" s="22"/>
      <c r="VQQ197" s="22"/>
      <c r="VQR197" s="22"/>
      <c r="VQS197" s="22"/>
      <c r="VQT197" s="22"/>
      <c r="VQU197" s="22"/>
      <c r="VQV197" s="22"/>
      <c r="VQW197" s="22"/>
      <c r="VQX197" s="22"/>
      <c r="VQY197" s="22"/>
      <c r="VQZ197" s="22"/>
      <c r="VRA197" s="22"/>
      <c r="VRB197" s="22"/>
      <c r="VRC197" s="22"/>
      <c r="VRD197" s="22"/>
      <c r="VRE197" s="22"/>
      <c r="VRF197" s="22"/>
      <c r="VRG197" s="22"/>
      <c r="VRH197" s="22"/>
      <c r="VRI197" s="22"/>
      <c r="VRJ197" s="22"/>
      <c r="VRK197" s="22"/>
      <c r="VRL197" s="22"/>
      <c r="VRM197" s="22"/>
      <c r="VRN197" s="22"/>
      <c r="VRO197" s="22"/>
      <c r="VRP197" s="22"/>
      <c r="VRQ197" s="22"/>
      <c r="VRR197" s="22"/>
      <c r="VRS197" s="22"/>
      <c r="VRT197" s="22"/>
      <c r="VRU197" s="22"/>
      <c r="VRV197" s="22"/>
      <c r="VRW197" s="22"/>
      <c r="VRX197" s="22"/>
      <c r="VRY197" s="22"/>
      <c r="VRZ197" s="22"/>
      <c r="VSA197" s="22"/>
      <c r="VSB197" s="22"/>
      <c r="VSC197" s="22"/>
      <c r="VSD197" s="22"/>
      <c r="VSE197" s="22"/>
      <c r="VSF197" s="22"/>
      <c r="VSG197" s="22"/>
      <c r="VSH197" s="22"/>
      <c r="VSI197" s="22"/>
      <c r="VSJ197" s="22"/>
      <c r="VSK197" s="22"/>
      <c r="VSL197" s="22"/>
      <c r="VSM197" s="22"/>
      <c r="VSN197" s="22"/>
      <c r="VSO197" s="22"/>
      <c r="VSP197" s="22"/>
      <c r="VSQ197" s="22"/>
      <c r="VSR197" s="22"/>
      <c r="VSS197" s="22"/>
      <c r="VST197" s="22"/>
      <c r="VSU197" s="22"/>
      <c r="VSV197" s="22"/>
      <c r="VSW197" s="22"/>
      <c r="VSX197" s="22"/>
      <c r="VSY197" s="22"/>
      <c r="VSZ197" s="22"/>
      <c r="VTA197" s="22"/>
      <c r="VTB197" s="22"/>
      <c r="VTC197" s="22"/>
      <c r="VTD197" s="22"/>
      <c r="VTE197" s="22"/>
      <c r="VTF197" s="22"/>
      <c r="VTG197" s="22"/>
      <c r="VTH197" s="22"/>
      <c r="VTI197" s="22"/>
      <c r="VTJ197" s="22"/>
      <c r="VTK197" s="22"/>
      <c r="VTL197" s="22"/>
      <c r="VTM197" s="22"/>
      <c r="VTN197" s="22"/>
      <c r="VTO197" s="22"/>
      <c r="VTP197" s="22"/>
      <c r="VTQ197" s="22"/>
      <c r="VTR197" s="22"/>
      <c r="VTS197" s="22"/>
      <c r="VTT197" s="22"/>
      <c r="VTU197" s="22"/>
      <c r="VTV197" s="22"/>
      <c r="VTW197" s="22"/>
      <c r="VTX197" s="22"/>
      <c r="VTY197" s="22"/>
      <c r="VTZ197" s="22"/>
      <c r="VUA197" s="22"/>
      <c r="VUB197" s="22"/>
      <c r="VUC197" s="22"/>
      <c r="VUD197" s="22"/>
      <c r="VUE197" s="22"/>
      <c r="VUF197" s="22"/>
      <c r="VUG197" s="22"/>
      <c r="VUH197" s="22"/>
      <c r="VUI197" s="22"/>
      <c r="VUJ197" s="22"/>
      <c r="VUK197" s="22"/>
      <c r="VUL197" s="22"/>
      <c r="VUM197" s="22"/>
      <c r="VUN197" s="22"/>
      <c r="VUO197" s="22"/>
      <c r="VUP197" s="22"/>
      <c r="VUQ197" s="22"/>
      <c r="VUR197" s="22"/>
      <c r="VUS197" s="22"/>
      <c r="VUT197" s="22"/>
      <c r="VUU197" s="22"/>
      <c r="VUV197" s="22"/>
      <c r="VUW197" s="22"/>
      <c r="VUX197" s="22"/>
      <c r="VUY197" s="22"/>
      <c r="VUZ197" s="22"/>
      <c r="VVA197" s="22"/>
      <c r="VVB197" s="22"/>
      <c r="VVC197" s="22"/>
      <c r="VVD197" s="22"/>
      <c r="VVE197" s="22"/>
      <c r="VVF197" s="22"/>
      <c r="VVG197" s="22"/>
      <c r="VVH197" s="22"/>
      <c r="VVI197" s="22"/>
      <c r="VVJ197" s="22"/>
      <c r="VVK197" s="22"/>
      <c r="VVL197" s="22"/>
      <c r="VVM197" s="22"/>
      <c r="VVN197" s="22"/>
      <c r="VVO197" s="22"/>
      <c r="VVP197" s="22"/>
      <c r="VVQ197" s="22"/>
      <c r="VVR197" s="22"/>
      <c r="VVS197" s="22"/>
      <c r="VVT197" s="22"/>
      <c r="VVU197" s="22"/>
      <c r="VVV197" s="22"/>
      <c r="VVW197" s="22"/>
      <c r="VVX197" s="22"/>
      <c r="VVY197" s="22"/>
      <c r="VVZ197" s="22"/>
      <c r="VWA197" s="22"/>
      <c r="VWB197" s="22"/>
      <c r="VWC197" s="22"/>
      <c r="VWD197" s="22"/>
      <c r="VWE197" s="22"/>
      <c r="VWF197" s="22"/>
      <c r="VWG197" s="22"/>
      <c r="VWH197" s="22"/>
      <c r="VWI197" s="22"/>
      <c r="VWJ197" s="22"/>
      <c r="VWK197" s="22"/>
      <c r="VWL197" s="22"/>
      <c r="VWM197" s="22"/>
      <c r="VWN197" s="22"/>
      <c r="VWO197" s="22"/>
      <c r="VWP197" s="22"/>
      <c r="VWQ197" s="22"/>
      <c r="VWR197" s="22"/>
      <c r="VWS197" s="22"/>
      <c r="VWT197" s="22"/>
      <c r="VWU197" s="22"/>
      <c r="VWV197" s="22"/>
      <c r="VWW197" s="22"/>
      <c r="VWX197" s="22"/>
      <c r="VWY197" s="22"/>
      <c r="VWZ197" s="22"/>
      <c r="VXA197" s="22"/>
      <c r="VXB197" s="22"/>
      <c r="VXC197" s="22"/>
      <c r="VXD197" s="22"/>
      <c r="VXE197" s="22"/>
      <c r="VXF197" s="22"/>
      <c r="VXG197" s="22"/>
      <c r="VXH197" s="22"/>
      <c r="VXI197" s="22"/>
      <c r="VXJ197" s="22"/>
      <c r="VXK197" s="22"/>
      <c r="VXL197" s="22"/>
      <c r="VXM197" s="22"/>
      <c r="VXN197" s="22"/>
      <c r="VXO197" s="22"/>
      <c r="VXP197" s="22"/>
      <c r="VXQ197" s="22"/>
      <c r="VXR197" s="22"/>
      <c r="VXS197" s="22"/>
      <c r="VXT197" s="22"/>
      <c r="VXU197" s="22"/>
      <c r="VXV197" s="22"/>
      <c r="VXW197" s="22"/>
      <c r="VXX197" s="22"/>
      <c r="VXY197" s="22"/>
      <c r="VXZ197" s="22"/>
      <c r="VYA197" s="22"/>
      <c r="VYB197" s="22"/>
      <c r="VYC197" s="22"/>
      <c r="VYD197" s="22"/>
      <c r="VYE197" s="22"/>
      <c r="VYF197" s="22"/>
      <c r="VYG197" s="22"/>
      <c r="VYH197" s="22"/>
      <c r="VYI197" s="22"/>
      <c r="VYJ197" s="22"/>
      <c r="VYK197" s="22"/>
      <c r="VYL197" s="22"/>
      <c r="VYM197" s="22"/>
      <c r="VYN197" s="22"/>
      <c r="VYO197" s="22"/>
      <c r="VYP197" s="22"/>
      <c r="VYQ197" s="22"/>
      <c r="VYR197" s="22"/>
      <c r="VYS197" s="22"/>
      <c r="VYT197" s="22"/>
      <c r="VYU197" s="22"/>
      <c r="VYV197" s="22"/>
      <c r="VYW197" s="22"/>
      <c r="VYX197" s="22"/>
      <c r="VYY197" s="22"/>
      <c r="VYZ197" s="22"/>
      <c r="VZA197" s="22"/>
      <c r="VZB197" s="22"/>
      <c r="VZC197" s="22"/>
      <c r="VZD197" s="22"/>
      <c r="VZE197" s="22"/>
      <c r="VZF197" s="22"/>
      <c r="VZG197" s="22"/>
      <c r="VZH197" s="22"/>
      <c r="VZI197" s="22"/>
      <c r="VZJ197" s="22"/>
      <c r="VZK197" s="22"/>
      <c r="VZL197" s="22"/>
      <c r="VZM197" s="22"/>
      <c r="VZN197" s="22"/>
      <c r="VZO197" s="22"/>
      <c r="VZP197" s="22"/>
      <c r="VZQ197" s="22"/>
      <c r="VZR197" s="22"/>
      <c r="VZS197" s="22"/>
      <c r="VZT197" s="22"/>
      <c r="VZU197" s="22"/>
      <c r="VZV197" s="22"/>
      <c r="VZW197" s="22"/>
      <c r="VZX197" s="22"/>
      <c r="VZY197" s="22"/>
      <c r="VZZ197" s="22"/>
      <c r="WAA197" s="22"/>
      <c r="WAB197" s="22"/>
      <c r="WAC197" s="22"/>
      <c r="WAD197" s="22"/>
      <c r="WAE197" s="22"/>
      <c r="WAF197" s="22"/>
      <c r="WAG197" s="22"/>
      <c r="WAH197" s="22"/>
      <c r="WAI197" s="22"/>
      <c r="WAJ197" s="22"/>
      <c r="WAK197" s="22"/>
      <c r="WAL197" s="22"/>
      <c r="WAM197" s="22"/>
      <c r="WAN197" s="22"/>
      <c r="WAO197" s="22"/>
      <c r="WAP197" s="22"/>
      <c r="WAQ197" s="22"/>
      <c r="WAR197" s="22"/>
      <c r="WAS197" s="22"/>
      <c r="WAT197" s="22"/>
      <c r="WAU197" s="22"/>
      <c r="WAV197" s="22"/>
      <c r="WAW197" s="22"/>
      <c r="WAX197" s="22"/>
      <c r="WAY197" s="22"/>
      <c r="WAZ197" s="22"/>
      <c r="WBA197" s="22"/>
      <c r="WBB197" s="22"/>
      <c r="WBC197" s="22"/>
      <c r="WBD197" s="22"/>
      <c r="WBE197" s="22"/>
      <c r="WBF197" s="22"/>
      <c r="WBG197" s="22"/>
      <c r="WBH197" s="22"/>
      <c r="WBI197" s="22"/>
      <c r="WBJ197" s="22"/>
      <c r="WBK197" s="22"/>
      <c r="WBL197" s="22"/>
      <c r="WBM197" s="22"/>
      <c r="WBN197" s="22"/>
      <c r="WBO197" s="22"/>
      <c r="WBP197" s="22"/>
      <c r="WBQ197" s="22"/>
      <c r="WBR197" s="22"/>
      <c r="WBS197" s="22"/>
      <c r="WBT197" s="22"/>
      <c r="WBU197" s="22"/>
      <c r="WBV197" s="22"/>
      <c r="WBW197" s="22"/>
      <c r="WBX197" s="22"/>
      <c r="WBY197" s="22"/>
      <c r="WBZ197" s="22"/>
      <c r="WCA197" s="22"/>
      <c r="WCB197" s="22"/>
      <c r="WCC197" s="22"/>
      <c r="WCD197" s="22"/>
      <c r="WCE197" s="22"/>
      <c r="WCF197" s="22"/>
      <c r="WCG197" s="22"/>
      <c r="WCH197" s="22"/>
      <c r="WCI197" s="22"/>
      <c r="WCJ197" s="22"/>
      <c r="WCK197" s="22"/>
      <c r="WCL197" s="22"/>
      <c r="WCM197" s="22"/>
      <c r="WCN197" s="22"/>
      <c r="WCO197" s="22"/>
      <c r="WCP197" s="22"/>
      <c r="WCQ197" s="22"/>
      <c r="WCR197" s="22"/>
      <c r="WCS197" s="22"/>
      <c r="WCT197" s="22"/>
      <c r="WCU197" s="22"/>
      <c r="WCV197" s="22"/>
      <c r="WCW197" s="22"/>
      <c r="WCX197" s="22"/>
      <c r="WCY197" s="22"/>
      <c r="WCZ197" s="22"/>
      <c r="WDA197" s="22"/>
      <c r="WDB197" s="22"/>
      <c r="WDC197" s="22"/>
      <c r="WDD197" s="22"/>
      <c r="WDE197" s="22"/>
      <c r="WDF197" s="22"/>
      <c r="WDG197" s="22"/>
      <c r="WDH197" s="22"/>
      <c r="WDI197" s="22"/>
      <c r="WDJ197" s="22"/>
      <c r="WDK197" s="22"/>
      <c r="WDL197" s="22"/>
      <c r="WDM197" s="22"/>
      <c r="WDN197" s="22"/>
      <c r="WDO197" s="22"/>
      <c r="WDP197" s="22"/>
      <c r="WDQ197" s="22"/>
      <c r="WDR197" s="22"/>
      <c r="WDS197" s="22"/>
      <c r="WDT197" s="22"/>
      <c r="WDU197" s="22"/>
      <c r="WDV197" s="22"/>
      <c r="WDW197" s="22"/>
      <c r="WDX197" s="22"/>
      <c r="WDY197" s="22"/>
      <c r="WDZ197" s="22"/>
      <c r="WEA197" s="22"/>
      <c r="WEB197" s="22"/>
      <c r="WEC197" s="22"/>
      <c r="WED197" s="22"/>
      <c r="WEE197" s="22"/>
      <c r="WEF197" s="22"/>
      <c r="WEG197" s="22"/>
      <c r="WEH197" s="22"/>
      <c r="WEI197" s="22"/>
      <c r="WEJ197" s="22"/>
      <c r="WEK197" s="22"/>
      <c r="WEL197" s="22"/>
      <c r="WEM197" s="22"/>
      <c r="WEN197" s="22"/>
      <c r="WEO197" s="22"/>
      <c r="WEP197" s="22"/>
      <c r="WEQ197" s="22"/>
      <c r="WER197" s="22"/>
      <c r="WES197" s="22"/>
      <c r="WET197" s="22"/>
      <c r="WEU197" s="22"/>
      <c r="WEV197" s="22"/>
      <c r="WEW197" s="22"/>
      <c r="WEX197" s="22"/>
      <c r="WEY197" s="22"/>
      <c r="WEZ197" s="22"/>
      <c r="WFA197" s="22"/>
      <c r="WFB197" s="22"/>
      <c r="WFC197" s="22"/>
      <c r="WFD197" s="22"/>
      <c r="WFE197" s="22"/>
      <c r="WFF197" s="22"/>
      <c r="WFG197" s="22"/>
      <c r="WFH197" s="22"/>
      <c r="WFI197" s="22"/>
      <c r="WFJ197" s="22"/>
      <c r="WFK197" s="22"/>
      <c r="WFL197" s="22"/>
      <c r="WFM197" s="22"/>
      <c r="WFN197" s="22"/>
      <c r="WFO197" s="22"/>
      <c r="WFP197" s="22"/>
      <c r="WFQ197" s="22"/>
      <c r="WFR197" s="22"/>
      <c r="WFS197" s="22"/>
      <c r="WFT197" s="22"/>
      <c r="WFU197" s="22"/>
      <c r="WFV197" s="22"/>
      <c r="WFW197" s="22"/>
      <c r="WFX197" s="22"/>
      <c r="WFY197" s="22"/>
      <c r="WFZ197" s="22"/>
      <c r="WGA197" s="22"/>
      <c r="WGB197" s="22"/>
      <c r="WGC197" s="22"/>
      <c r="WGD197" s="22"/>
      <c r="WGE197" s="22"/>
      <c r="WGF197" s="22"/>
      <c r="WGG197" s="22"/>
      <c r="WGH197" s="22"/>
      <c r="WGI197" s="22"/>
      <c r="WGJ197" s="22"/>
      <c r="WGK197" s="22"/>
      <c r="WGL197" s="22"/>
      <c r="WGM197" s="22"/>
      <c r="WGN197" s="22"/>
      <c r="WGO197" s="22"/>
      <c r="WGP197" s="22"/>
      <c r="WGQ197" s="22"/>
      <c r="WGR197" s="22"/>
      <c r="WGS197" s="22"/>
      <c r="WGT197" s="22"/>
      <c r="WGU197" s="22"/>
      <c r="WGV197" s="22"/>
      <c r="WGW197" s="22"/>
      <c r="WGX197" s="22"/>
      <c r="WGY197" s="22"/>
      <c r="WGZ197" s="22"/>
      <c r="WHA197" s="22"/>
      <c r="WHB197" s="22"/>
      <c r="WHC197" s="22"/>
      <c r="WHD197" s="22"/>
      <c r="WHE197" s="22"/>
      <c r="WHF197" s="22"/>
      <c r="WHG197" s="22"/>
      <c r="WHH197" s="22"/>
      <c r="WHI197" s="22"/>
      <c r="WHJ197" s="22"/>
      <c r="WHK197" s="22"/>
      <c r="WHL197" s="22"/>
      <c r="WHM197" s="22"/>
      <c r="WHN197" s="22"/>
      <c r="WHO197" s="22"/>
      <c r="WHP197" s="22"/>
      <c r="WHQ197" s="22"/>
      <c r="WHR197" s="22"/>
      <c r="WHS197" s="22"/>
      <c r="WHT197" s="22"/>
      <c r="WHU197" s="22"/>
      <c r="WHV197" s="22"/>
      <c r="WHW197" s="22"/>
      <c r="WHX197" s="22"/>
      <c r="WHY197" s="22"/>
      <c r="WHZ197" s="22"/>
      <c r="WIA197" s="22"/>
      <c r="WIB197" s="22"/>
      <c r="WIC197" s="22"/>
      <c r="WID197" s="22"/>
      <c r="WIE197" s="22"/>
      <c r="WIF197" s="22"/>
      <c r="WIG197" s="22"/>
      <c r="WIH197" s="22"/>
      <c r="WII197" s="22"/>
      <c r="WIJ197" s="22"/>
      <c r="WIK197" s="22"/>
      <c r="WIL197" s="22"/>
      <c r="WIM197" s="22"/>
      <c r="WIN197" s="22"/>
      <c r="WIO197" s="22"/>
      <c r="WIP197" s="22"/>
      <c r="WIQ197" s="22"/>
      <c r="WIR197" s="22"/>
      <c r="WIS197" s="22"/>
      <c r="WIT197" s="22"/>
      <c r="WIU197" s="22"/>
      <c r="WIV197" s="22"/>
      <c r="WIW197" s="22"/>
      <c r="WIX197" s="22"/>
      <c r="WIY197" s="22"/>
      <c r="WIZ197" s="22"/>
      <c r="WJA197" s="22"/>
      <c r="WJB197" s="22"/>
      <c r="WJC197" s="22"/>
      <c r="WJD197" s="22"/>
      <c r="WJE197" s="22"/>
      <c r="WJF197" s="22"/>
      <c r="WJG197" s="22"/>
      <c r="WJH197" s="22"/>
      <c r="WJI197" s="22"/>
      <c r="WJJ197" s="22"/>
      <c r="WJK197" s="22"/>
      <c r="WJL197" s="22"/>
      <c r="WJM197" s="22"/>
      <c r="WJN197" s="22"/>
      <c r="WJO197" s="22"/>
      <c r="WJP197" s="22"/>
      <c r="WJQ197" s="22"/>
      <c r="WJR197" s="22"/>
      <c r="WJS197" s="22"/>
      <c r="WJT197" s="22"/>
      <c r="WJU197" s="22"/>
      <c r="WJV197" s="22"/>
      <c r="WJW197" s="22"/>
      <c r="WJX197" s="22"/>
      <c r="WJY197" s="22"/>
      <c r="WJZ197" s="22"/>
      <c r="WKA197" s="22"/>
      <c r="WKB197" s="22"/>
      <c r="WKC197" s="22"/>
      <c r="WKD197" s="22"/>
      <c r="WKE197" s="22"/>
      <c r="WKF197" s="22"/>
      <c r="WKG197" s="22"/>
      <c r="WKH197" s="22"/>
      <c r="WKI197" s="22"/>
      <c r="WKJ197" s="22"/>
      <c r="WKK197" s="22"/>
      <c r="WKL197" s="22"/>
      <c r="WKM197" s="22"/>
      <c r="WKN197" s="22"/>
      <c r="WKO197" s="22"/>
      <c r="WKP197" s="22"/>
      <c r="WKQ197" s="22"/>
      <c r="WKR197" s="22"/>
      <c r="WKS197" s="22"/>
      <c r="WKT197" s="22"/>
      <c r="WKU197" s="22"/>
      <c r="WKV197" s="22"/>
      <c r="WKW197" s="22"/>
      <c r="WKX197" s="22"/>
      <c r="WKY197" s="22"/>
      <c r="WKZ197" s="22"/>
      <c r="WLA197" s="22"/>
      <c r="WLB197" s="22"/>
      <c r="WLC197" s="22"/>
      <c r="WLD197" s="22"/>
      <c r="WLE197" s="22"/>
      <c r="WLF197" s="22"/>
      <c r="WLG197" s="22"/>
      <c r="WLH197" s="22"/>
      <c r="WLI197" s="22"/>
      <c r="WLJ197" s="22"/>
      <c r="WLK197" s="22"/>
      <c r="WLL197" s="22"/>
      <c r="WLM197" s="22"/>
      <c r="WLN197" s="22"/>
      <c r="WLO197" s="22"/>
      <c r="WLP197" s="22"/>
      <c r="WLQ197" s="22"/>
      <c r="WLR197" s="22"/>
      <c r="WLS197" s="22"/>
      <c r="WLT197" s="22"/>
      <c r="WLU197" s="22"/>
      <c r="WLV197" s="22"/>
      <c r="WLW197" s="22"/>
      <c r="WLX197" s="22"/>
      <c r="WLY197" s="22"/>
      <c r="WLZ197" s="22"/>
      <c r="WMA197" s="22"/>
      <c r="WMB197" s="22"/>
      <c r="WMC197" s="22"/>
      <c r="WMD197" s="22"/>
      <c r="WME197" s="22"/>
      <c r="WMF197" s="22"/>
      <c r="WMG197" s="22"/>
      <c r="WMH197" s="22"/>
      <c r="WMI197" s="22"/>
      <c r="WMJ197" s="22"/>
      <c r="WMK197" s="22"/>
      <c r="WML197" s="22"/>
      <c r="WMM197" s="22"/>
      <c r="WMN197" s="22"/>
      <c r="WMO197" s="22"/>
      <c r="WMP197" s="22"/>
      <c r="WMQ197" s="22"/>
      <c r="WMR197" s="22"/>
      <c r="WMS197" s="22"/>
      <c r="WMT197" s="22"/>
      <c r="WMU197" s="22"/>
      <c r="WMV197" s="22"/>
      <c r="WMW197" s="22"/>
      <c r="WMX197" s="22"/>
      <c r="WMY197" s="22"/>
      <c r="WMZ197" s="22"/>
      <c r="WNA197" s="22"/>
      <c r="WNB197" s="22"/>
      <c r="WNC197" s="22"/>
      <c r="WND197" s="22"/>
      <c r="WNE197" s="22"/>
      <c r="WNF197" s="22"/>
      <c r="WNG197" s="22"/>
      <c r="WNH197" s="22"/>
      <c r="WNI197" s="22"/>
      <c r="WNJ197" s="22"/>
      <c r="WNK197" s="22"/>
      <c r="WNL197" s="22"/>
      <c r="WNM197" s="22"/>
      <c r="WNN197" s="22"/>
      <c r="WNO197" s="22"/>
      <c r="WNP197" s="22"/>
      <c r="WNQ197" s="22"/>
      <c r="WNR197" s="22"/>
      <c r="WNS197" s="22"/>
      <c r="WNT197" s="22"/>
      <c r="WNU197" s="22"/>
      <c r="WNV197" s="22"/>
      <c r="WNW197" s="22"/>
      <c r="WNX197" s="22"/>
      <c r="WNY197" s="22"/>
      <c r="WNZ197" s="22"/>
      <c r="WOA197" s="22"/>
      <c r="WOB197" s="22"/>
      <c r="WOC197" s="22"/>
      <c r="WOD197" s="22"/>
      <c r="WOE197" s="22"/>
      <c r="WOF197" s="22"/>
      <c r="WOG197" s="22"/>
      <c r="WOH197" s="22"/>
      <c r="WOI197" s="22"/>
      <c r="WOJ197" s="22"/>
      <c r="WOK197" s="22"/>
      <c r="WOL197" s="22"/>
      <c r="WOM197" s="22"/>
      <c r="WON197" s="22"/>
      <c r="WOO197" s="22"/>
      <c r="WOP197" s="22"/>
      <c r="WOQ197" s="22"/>
      <c r="WOR197" s="22"/>
      <c r="WOS197" s="22"/>
      <c r="WOT197" s="22"/>
      <c r="WOU197" s="22"/>
      <c r="WOV197" s="22"/>
      <c r="WOW197" s="22"/>
      <c r="WOX197" s="22"/>
      <c r="WOY197" s="22"/>
      <c r="WOZ197" s="22"/>
      <c r="WPA197" s="22"/>
      <c r="WPB197" s="22"/>
      <c r="WPC197" s="22"/>
      <c r="WPD197" s="22"/>
      <c r="WPE197" s="22"/>
      <c r="WPF197" s="22"/>
      <c r="WPG197" s="22"/>
      <c r="WPH197" s="22"/>
      <c r="WPI197" s="22"/>
      <c r="WPJ197" s="22"/>
      <c r="WPK197" s="22"/>
      <c r="WPL197" s="22"/>
      <c r="WPM197" s="22"/>
      <c r="WPN197" s="22"/>
      <c r="WPO197" s="22"/>
      <c r="WPP197" s="22"/>
      <c r="WPQ197" s="22"/>
      <c r="WPR197" s="22"/>
      <c r="WPS197" s="22"/>
      <c r="WPT197" s="22"/>
      <c r="WPU197" s="22"/>
      <c r="WPV197" s="22"/>
      <c r="WPW197" s="22"/>
      <c r="WPX197" s="22"/>
      <c r="WPY197" s="22"/>
      <c r="WPZ197" s="22"/>
      <c r="WQA197" s="22"/>
      <c r="WQB197" s="22"/>
      <c r="WQC197" s="22"/>
      <c r="WQD197" s="22"/>
      <c r="WQE197" s="22"/>
      <c r="WQF197" s="22"/>
      <c r="WQG197" s="22"/>
      <c r="WQH197" s="22"/>
      <c r="WQI197" s="22"/>
      <c r="WQJ197" s="22"/>
      <c r="WQK197" s="22"/>
      <c r="WQL197" s="22"/>
      <c r="WQM197" s="22"/>
      <c r="WQN197" s="22"/>
      <c r="WQO197" s="22"/>
      <c r="WQP197" s="22"/>
      <c r="WQQ197" s="22"/>
      <c r="WQR197" s="22"/>
      <c r="WQS197" s="22"/>
      <c r="WQT197" s="22"/>
      <c r="WQU197" s="22"/>
      <c r="WQV197" s="22"/>
      <c r="WQW197" s="22"/>
      <c r="WQX197" s="22"/>
      <c r="WQY197" s="22"/>
      <c r="WQZ197" s="22"/>
      <c r="WRA197" s="22"/>
      <c r="WRB197" s="22"/>
      <c r="WRC197" s="22"/>
      <c r="WRD197" s="22"/>
      <c r="WRE197" s="22"/>
      <c r="WRF197" s="22"/>
      <c r="WRG197" s="22"/>
      <c r="WRH197" s="22"/>
      <c r="WRI197" s="22"/>
      <c r="WRJ197" s="22"/>
      <c r="WRK197" s="22"/>
      <c r="WRL197" s="22"/>
      <c r="WRM197" s="22"/>
      <c r="WRN197" s="22"/>
      <c r="WRO197" s="22"/>
      <c r="WRP197" s="22"/>
      <c r="WRQ197" s="22"/>
      <c r="WRR197" s="22"/>
      <c r="WRS197" s="22"/>
      <c r="WRT197" s="22"/>
      <c r="WRU197" s="22"/>
      <c r="WRV197" s="22"/>
      <c r="WRW197" s="22"/>
      <c r="WRX197" s="22"/>
      <c r="WRY197" s="22"/>
      <c r="WRZ197" s="22"/>
      <c r="WSA197" s="22"/>
      <c r="WSB197" s="22"/>
      <c r="WSC197" s="22"/>
      <c r="WSD197" s="22"/>
      <c r="WSE197" s="22"/>
      <c r="WSF197" s="22"/>
      <c r="WSG197" s="22"/>
      <c r="WSH197" s="22"/>
      <c r="WSI197" s="22"/>
      <c r="WSJ197" s="22"/>
      <c r="WSK197" s="22"/>
      <c r="WSL197" s="22"/>
      <c r="WSM197" s="22"/>
      <c r="WSN197" s="22"/>
      <c r="WSO197" s="22"/>
      <c r="WSP197" s="22"/>
      <c r="WSQ197" s="22"/>
      <c r="WSR197" s="22"/>
      <c r="WSS197" s="22"/>
      <c r="WST197" s="22"/>
      <c r="WSU197" s="22"/>
      <c r="WSV197" s="22"/>
      <c r="WSW197" s="22"/>
      <c r="WSX197" s="22"/>
      <c r="WSY197" s="22"/>
      <c r="WSZ197" s="22"/>
      <c r="WTA197" s="22"/>
      <c r="WTB197" s="22"/>
      <c r="WTC197" s="22"/>
      <c r="WTD197" s="22"/>
      <c r="WTE197" s="22"/>
      <c r="WTF197" s="22"/>
      <c r="WTG197" s="22"/>
      <c r="WTH197" s="22"/>
      <c r="WTI197" s="22"/>
      <c r="WTJ197" s="22"/>
      <c r="WTK197" s="22"/>
      <c r="WTL197" s="22"/>
      <c r="WTM197" s="22"/>
      <c r="WTN197" s="22"/>
      <c r="WTO197" s="22"/>
      <c r="WTP197" s="22"/>
      <c r="WTQ197" s="22"/>
      <c r="WTR197" s="22"/>
      <c r="WTS197" s="22"/>
      <c r="WTT197" s="22"/>
      <c r="WTU197" s="22"/>
      <c r="WTV197" s="22"/>
      <c r="WTW197" s="22"/>
      <c r="WTX197" s="22"/>
      <c r="WTY197" s="22"/>
      <c r="WTZ197" s="22"/>
      <c r="WUA197" s="22"/>
      <c r="WUB197" s="22"/>
      <c r="WUC197" s="22"/>
      <c r="WUD197" s="22"/>
      <c r="WUE197" s="22"/>
      <c r="WUF197" s="22"/>
      <c r="WUG197" s="22"/>
      <c r="WUH197" s="22"/>
      <c r="WUI197" s="22"/>
      <c r="WUJ197" s="22"/>
      <c r="WUK197" s="22"/>
      <c r="WUL197" s="22"/>
      <c r="WUM197" s="22"/>
      <c r="WUN197" s="22"/>
      <c r="WUO197" s="22"/>
      <c r="WUP197" s="22"/>
      <c r="WUQ197" s="22"/>
      <c r="WUR197" s="22"/>
      <c r="WUS197" s="22"/>
      <c r="WUT197" s="22"/>
      <c r="WUU197" s="22"/>
      <c r="WUV197" s="22"/>
      <c r="WUW197" s="22"/>
      <c r="WUX197" s="22"/>
      <c r="WUY197" s="22"/>
      <c r="WUZ197" s="22"/>
      <c r="WVA197" s="22"/>
      <c r="WVB197" s="22"/>
      <c r="WVC197" s="22"/>
      <c r="WVD197" s="22"/>
      <c r="WVE197" s="22"/>
      <c r="WVF197" s="22"/>
      <c r="WVG197" s="22"/>
      <c r="WVH197" s="22"/>
      <c r="WVI197" s="22"/>
      <c r="WVJ197" s="22"/>
      <c r="WVK197" s="22"/>
      <c r="WVL197" s="22"/>
      <c r="WVM197" s="22"/>
      <c r="WVN197" s="22"/>
      <c r="WVO197" s="22"/>
      <c r="WVP197" s="22"/>
      <c r="WVQ197" s="22"/>
      <c r="WVR197" s="22"/>
      <c r="WVS197" s="22"/>
      <c r="WVT197" s="22"/>
      <c r="WVU197" s="22"/>
      <c r="WVV197" s="22"/>
      <c r="WVW197" s="22"/>
      <c r="WVX197" s="22"/>
      <c r="WVY197" s="22"/>
      <c r="WVZ197" s="22"/>
      <c r="WWA197" s="22"/>
      <c r="WWB197" s="22"/>
      <c r="WWC197" s="22"/>
      <c r="WWD197" s="22"/>
      <c r="WWE197" s="22"/>
      <c r="WWF197" s="22"/>
      <c r="WWG197" s="22"/>
      <c r="WWH197" s="22"/>
      <c r="WWI197" s="22"/>
      <c r="WWJ197" s="22"/>
      <c r="WWK197" s="22"/>
      <c r="WWL197" s="22"/>
      <c r="WWM197" s="22"/>
      <c r="WWN197" s="22"/>
      <c r="WWO197" s="22"/>
      <c r="WWP197" s="22"/>
      <c r="WWQ197" s="22"/>
      <c r="WWR197" s="22"/>
      <c r="WWS197" s="22"/>
      <c r="WWT197" s="22"/>
      <c r="WWU197" s="22"/>
      <c r="WWV197" s="22"/>
      <c r="WWW197" s="22"/>
      <c r="WWX197" s="22"/>
      <c r="WWY197" s="22"/>
      <c r="WWZ197" s="22"/>
      <c r="WXA197" s="22"/>
      <c r="WXB197" s="22"/>
      <c r="WXC197" s="22"/>
      <c r="WXD197" s="22"/>
      <c r="WXE197" s="22"/>
      <c r="WXF197" s="22"/>
      <c r="WXG197" s="22"/>
      <c r="WXH197" s="22"/>
      <c r="WXI197" s="22"/>
      <c r="WXJ197" s="22"/>
      <c r="WXK197" s="22"/>
      <c r="WXL197" s="22"/>
      <c r="WXM197" s="22"/>
      <c r="WXN197" s="22"/>
      <c r="WXO197" s="22"/>
      <c r="WXP197" s="22"/>
      <c r="WXQ197" s="22"/>
      <c r="WXR197" s="22"/>
      <c r="WXS197" s="22"/>
      <c r="WXT197" s="22"/>
      <c r="WXU197" s="22"/>
      <c r="WXV197" s="22"/>
      <c r="WXW197" s="22"/>
      <c r="WXX197" s="22"/>
      <c r="WXY197" s="22"/>
      <c r="WXZ197" s="22"/>
      <c r="WYA197" s="22"/>
      <c r="WYB197" s="22"/>
      <c r="WYC197" s="22"/>
      <c r="WYD197" s="22"/>
      <c r="WYE197" s="22"/>
      <c r="WYF197" s="22"/>
      <c r="WYG197" s="22"/>
      <c r="WYH197" s="22"/>
      <c r="WYI197" s="22"/>
      <c r="WYJ197" s="22"/>
      <c r="WYK197" s="22"/>
      <c r="WYL197" s="22"/>
      <c r="WYM197" s="22"/>
      <c r="WYN197" s="22"/>
      <c r="WYO197" s="22"/>
      <c r="WYP197" s="22"/>
      <c r="WYQ197" s="22"/>
      <c r="WYR197" s="22"/>
      <c r="WYS197" s="22"/>
      <c r="WYT197" s="22"/>
      <c r="WYU197" s="22"/>
      <c r="WYV197" s="22"/>
      <c r="WYW197" s="22"/>
      <c r="WYX197" s="22"/>
      <c r="WYY197" s="22"/>
      <c r="WYZ197" s="22"/>
      <c r="WZA197" s="22"/>
      <c r="WZB197" s="22"/>
      <c r="WZC197" s="22"/>
      <c r="WZD197" s="22"/>
      <c r="WZE197" s="22"/>
      <c r="WZF197" s="22"/>
      <c r="WZG197" s="22"/>
      <c r="WZH197" s="22"/>
      <c r="WZI197" s="22"/>
      <c r="WZJ197" s="22"/>
      <c r="WZK197" s="22"/>
      <c r="WZL197" s="22"/>
      <c r="WZM197" s="22"/>
      <c r="WZN197" s="22"/>
      <c r="WZO197" s="22"/>
      <c r="WZP197" s="22"/>
      <c r="WZQ197" s="22"/>
      <c r="WZR197" s="22"/>
      <c r="WZS197" s="22"/>
      <c r="WZT197" s="22"/>
      <c r="WZU197" s="22"/>
      <c r="WZV197" s="22"/>
      <c r="WZW197" s="22"/>
      <c r="WZX197" s="22"/>
      <c r="WZY197" s="22"/>
      <c r="WZZ197" s="22"/>
      <c r="XAA197" s="22"/>
      <c r="XAB197" s="22"/>
      <c r="XAC197" s="22"/>
      <c r="XAD197" s="22"/>
      <c r="XAE197" s="22"/>
      <c r="XAF197" s="22"/>
      <c r="XAG197" s="22"/>
      <c r="XAH197" s="22"/>
      <c r="XAI197" s="22"/>
      <c r="XAJ197" s="22"/>
      <c r="XAK197" s="22"/>
      <c r="XAL197" s="22"/>
      <c r="XAM197" s="22"/>
      <c r="XAN197" s="22"/>
      <c r="XAO197" s="22"/>
      <c r="XAP197" s="22"/>
      <c r="XAQ197" s="22"/>
      <c r="XAR197" s="22"/>
      <c r="XAS197" s="22"/>
      <c r="XAT197" s="22"/>
      <c r="XAU197" s="22"/>
      <c r="XAV197" s="22"/>
      <c r="XAW197" s="22"/>
      <c r="XAX197" s="22"/>
      <c r="XAY197" s="22"/>
      <c r="XAZ197" s="22"/>
      <c r="XBA197" s="22"/>
      <c r="XBB197" s="22"/>
      <c r="XBC197" s="22"/>
      <c r="XBD197" s="22"/>
      <c r="XBE197" s="22"/>
      <c r="XBF197" s="22"/>
      <c r="XBG197" s="22"/>
      <c r="XBH197" s="22"/>
      <c r="XBI197" s="22"/>
      <c r="XBJ197" s="22"/>
      <c r="XBK197" s="22"/>
      <c r="XBL197" s="22"/>
      <c r="XBM197" s="22"/>
      <c r="XBN197" s="22"/>
      <c r="XBO197" s="22"/>
      <c r="XBP197" s="22"/>
      <c r="XBQ197" s="22"/>
      <c r="XBR197" s="22"/>
      <c r="XBS197" s="22"/>
      <c r="XBT197" s="22"/>
      <c r="XBU197" s="22"/>
      <c r="XBV197" s="22"/>
      <c r="XBW197" s="22"/>
      <c r="XBX197" s="22"/>
      <c r="XBY197" s="22"/>
      <c r="XBZ197" s="22"/>
      <c r="XCA197" s="22"/>
      <c r="XCB197" s="22"/>
      <c r="XCC197" s="22"/>
      <c r="XCD197" s="22"/>
      <c r="XCE197" s="22"/>
      <c r="XCF197" s="22"/>
      <c r="XCG197" s="22"/>
      <c r="XCH197" s="22"/>
      <c r="XCI197" s="22"/>
      <c r="XCJ197" s="22"/>
      <c r="XCK197" s="22"/>
      <c r="XCL197" s="22"/>
      <c r="XCM197" s="22"/>
      <c r="XCN197" s="22"/>
      <c r="XCO197" s="22"/>
      <c r="XCP197" s="22"/>
      <c r="XCQ197" s="22"/>
      <c r="XCR197" s="22"/>
      <c r="XCS197" s="22"/>
      <c r="XCT197" s="22"/>
      <c r="XCU197" s="22"/>
      <c r="XCV197" s="22"/>
      <c r="XCW197" s="22"/>
      <c r="XCX197" s="22"/>
      <c r="XCY197" s="22"/>
      <c r="XCZ197" s="22"/>
      <c r="XDA197" s="22"/>
      <c r="XDB197" s="22"/>
      <c r="XDC197" s="22"/>
      <c r="XDD197" s="22"/>
      <c r="XDE197" s="22"/>
      <c r="XDF197" s="22"/>
      <c r="XDG197" s="22"/>
      <c r="XDH197" s="22"/>
      <c r="XDI197" s="22"/>
      <c r="XDJ197" s="22"/>
      <c r="XDK197" s="22"/>
      <c r="XDL197" s="22"/>
      <c r="XDM197" s="22"/>
      <c r="XDN197" s="22"/>
      <c r="XDO197" s="22"/>
      <c r="XDP197" s="22"/>
      <c r="XDQ197" s="22"/>
      <c r="XDR197" s="22"/>
      <c r="XDS197" s="22"/>
      <c r="XDT197" s="22"/>
      <c r="XDU197" s="22"/>
      <c r="XDV197" s="22"/>
      <c r="XDW197" s="22"/>
      <c r="XDX197" s="22"/>
      <c r="XDY197" s="22"/>
      <c r="XDZ197" s="22"/>
      <c r="XEA197" s="22"/>
      <c r="XEB197" s="22"/>
      <c r="XEC197" s="22"/>
      <c r="XED197" s="22"/>
      <c r="XEE197" s="22"/>
    </row>
    <row r="198" spans="1:16359" s="44" customFormat="1" ht="13.5" thickBot="1" x14ac:dyDescent="0.25">
      <c r="A198" s="37">
        <v>34752830108860</v>
      </c>
      <c r="B198" s="38" t="s">
        <v>366</v>
      </c>
      <c r="C198" s="39" t="s">
        <v>210</v>
      </c>
      <c r="D198" s="40">
        <v>578</v>
      </c>
      <c r="E198" s="40"/>
      <c r="F198" s="40">
        <v>0</v>
      </c>
      <c r="G198" s="40"/>
      <c r="H198" s="40">
        <f>VLOOKUP($A198,'[15]Compiled Income'!$B$5:$AI$268,9,FALSE)</f>
        <v>314737</v>
      </c>
      <c r="I198" s="40">
        <f>VLOOKUP(A198,'[15]Compiled Income'!$B$5:$AI$268,14,FALSE)</f>
        <v>5073</v>
      </c>
      <c r="J198" s="40">
        <f>VLOOKUP(A198,'[15]Compiled Income'!$B$5:$AI$268,15,FALSE)</f>
        <v>0</v>
      </c>
      <c r="K198" s="40">
        <f>VLOOKUP(A198,'[15]Compiled Income'!$B$5:$AI$268,16,FALSE)</f>
        <v>0</v>
      </c>
      <c r="L198" s="40">
        <f>VLOOKUP(A198,'[15]Compiled Income'!$B$5:$AI$268,12,FALSE)+VLOOKUP(A198,'[15]Compiled Income'!$B$5:$AI$268,13,FALSE)</f>
        <v>76</v>
      </c>
      <c r="M198" s="40">
        <f>VLOOKUP(A198,'[15]Compiled Income'!$B$5:$AI$268,10,FALSE)</f>
        <v>0</v>
      </c>
      <c r="N198" s="41">
        <f t="shared" si="24"/>
        <v>319886</v>
      </c>
      <c r="O198" s="42">
        <f>VLOOKUP(A198,'[16]2015-16 Budget (June 2016)'!$B$7:$K$270,10,FALSE)</f>
        <v>16433</v>
      </c>
      <c r="P198" s="42">
        <v>211</v>
      </c>
      <c r="Q198" s="41">
        <f t="shared" si="25"/>
        <v>16644</v>
      </c>
      <c r="R198" s="40">
        <f t="shared" si="26"/>
        <v>336530</v>
      </c>
      <c r="S198" s="40">
        <f>VLOOKUP($A198,'[15]Compiled Income'!$B$5:$AI$268,5,FALSE)</f>
        <v>83072</v>
      </c>
      <c r="T198" s="40">
        <f>VLOOKUP($A198,'[15]Compiled Income'!$B$5:$AI$268,6,FALSE)</f>
        <v>0</v>
      </c>
      <c r="U198" s="41">
        <f t="shared" si="27"/>
        <v>83072</v>
      </c>
      <c r="V198" s="41" t="str">
        <f>IF(VLOOKUP(A198,[17]FederalExpenditureReport!$E$3:$AE$237,26,FALSE)&gt;0,"Yes","No")</f>
        <v>No</v>
      </c>
      <c r="W198" s="40">
        <f t="shared" si="28"/>
        <v>83072</v>
      </c>
      <c r="X198" s="41">
        <f>VLOOKUP($A198,'[15]Compiled Income'!$B$5:$AI$268,24,FALSE)</f>
        <v>24000</v>
      </c>
      <c r="Y198" s="41">
        <f>VLOOKUP($A198,'[15]Compiled Income'!$B$5:$AI$268,28,FALSE)</f>
        <v>0</v>
      </c>
      <c r="Z198" s="41">
        <f>VLOOKUP($A198,'[15]Compiled Income'!$B$5:$AI$268,32,FALSE)</f>
        <v>0</v>
      </c>
      <c r="AA198" s="40">
        <f>VLOOKUP(A198,'[18]2016-17 Budget (June 2016)'!$C$7:$U$301,18,FALSE)</f>
        <v>429934</v>
      </c>
      <c r="AB198" s="40"/>
      <c r="AC198" s="40">
        <f t="shared" si="29"/>
        <v>429934</v>
      </c>
      <c r="AD198" s="40">
        <f>VLOOKUP($A198,'[18]2016-17 Budget (June 2016)'!$C$7:$U$301,10,FALSE)</f>
        <v>21383</v>
      </c>
      <c r="AE198" s="40">
        <f t="shared" si="30"/>
        <v>451317</v>
      </c>
      <c r="AF198" s="40">
        <f>VLOOKUP($A198,'[18]2016-17 Budget (June 2016)'!$C$7:$U$301,19,FALSE)</f>
        <v>83250</v>
      </c>
      <c r="AG198" s="40"/>
      <c r="AH198" s="40">
        <f t="shared" si="31"/>
        <v>83250</v>
      </c>
      <c r="AI198" s="40">
        <v>74446</v>
      </c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3"/>
      <c r="IW198" s="43"/>
      <c r="IX198" s="43"/>
      <c r="IY198" s="43"/>
      <c r="IZ198" s="43"/>
      <c r="JA198" s="43"/>
      <c r="JB198" s="43"/>
      <c r="JC198" s="43"/>
      <c r="JD198" s="43"/>
      <c r="JE198" s="43"/>
      <c r="JF198" s="43"/>
      <c r="JG198" s="43"/>
      <c r="JH198" s="43"/>
      <c r="JI198" s="43"/>
      <c r="JJ198" s="43"/>
      <c r="JK198" s="43"/>
      <c r="JL198" s="43"/>
      <c r="JM198" s="43"/>
      <c r="JN198" s="43"/>
      <c r="JO198" s="43"/>
      <c r="JP198" s="43"/>
      <c r="JQ198" s="43"/>
      <c r="JR198" s="43"/>
      <c r="JS198" s="43"/>
      <c r="JT198" s="43"/>
      <c r="JU198" s="43"/>
      <c r="JV198" s="43"/>
      <c r="JW198" s="43"/>
      <c r="JX198" s="43"/>
      <c r="JY198" s="43"/>
      <c r="JZ198" s="43"/>
      <c r="KA198" s="43"/>
      <c r="KB198" s="43"/>
      <c r="KC198" s="43"/>
      <c r="KD198" s="43"/>
      <c r="KE198" s="43"/>
      <c r="KF198" s="43"/>
      <c r="KG198" s="43"/>
      <c r="KH198" s="43"/>
      <c r="KI198" s="43"/>
      <c r="KJ198" s="43"/>
      <c r="KK198" s="43"/>
      <c r="KL198" s="43"/>
      <c r="KM198" s="43"/>
      <c r="KN198" s="43"/>
      <c r="KO198" s="43"/>
      <c r="KP198" s="43"/>
      <c r="KQ198" s="43"/>
      <c r="KR198" s="43"/>
      <c r="KS198" s="43"/>
      <c r="KT198" s="43"/>
      <c r="KU198" s="43"/>
      <c r="KV198" s="43"/>
      <c r="KW198" s="43"/>
      <c r="KX198" s="43"/>
      <c r="KY198" s="43"/>
      <c r="KZ198" s="43"/>
      <c r="LA198" s="43"/>
      <c r="LB198" s="43"/>
      <c r="LC198" s="43"/>
      <c r="LD198" s="43"/>
      <c r="LE198" s="43"/>
      <c r="LF198" s="43"/>
      <c r="LG198" s="43"/>
      <c r="LH198" s="43"/>
      <c r="LI198" s="43"/>
      <c r="LJ198" s="43"/>
      <c r="LK198" s="43"/>
      <c r="LL198" s="43"/>
      <c r="LM198" s="43"/>
      <c r="LN198" s="43"/>
      <c r="LO198" s="43"/>
      <c r="LP198" s="43"/>
      <c r="LQ198" s="43"/>
      <c r="LR198" s="43"/>
      <c r="LS198" s="43"/>
      <c r="LT198" s="43"/>
      <c r="LU198" s="43"/>
      <c r="LV198" s="43"/>
      <c r="LW198" s="43"/>
      <c r="LX198" s="43"/>
      <c r="LY198" s="43"/>
      <c r="LZ198" s="43"/>
      <c r="MA198" s="43"/>
      <c r="MB198" s="43"/>
      <c r="MC198" s="43"/>
      <c r="MD198" s="43"/>
      <c r="ME198" s="43"/>
      <c r="MF198" s="43"/>
      <c r="MG198" s="43"/>
      <c r="MH198" s="43"/>
      <c r="MI198" s="43"/>
      <c r="MJ198" s="43"/>
      <c r="MK198" s="43"/>
      <c r="ML198" s="43"/>
      <c r="MM198" s="43"/>
      <c r="MN198" s="43"/>
      <c r="MO198" s="43"/>
      <c r="MP198" s="43"/>
      <c r="MQ198" s="43"/>
      <c r="MR198" s="43"/>
      <c r="MS198" s="43"/>
      <c r="MT198" s="43"/>
      <c r="MU198" s="43"/>
      <c r="MV198" s="43"/>
      <c r="MW198" s="43"/>
      <c r="MX198" s="43"/>
      <c r="MY198" s="43"/>
      <c r="MZ198" s="43"/>
      <c r="NA198" s="43"/>
      <c r="NB198" s="43"/>
      <c r="NC198" s="43"/>
      <c r="ND198" s="43"/>
      <c r="NE198" s="43"/>
      <c r="NF198" s="43"/>
      <c r="NG198" s="43"/>
      <c r="NH198" s="43"/>
      <c r="NI198" s="43"/>
      <c r="NJ198" s="43"/>
      <c r="NK198" s="43"/>
      <c r="NL198" s="43"/>
      <c r="NM198" s="43"/>
      <c r="NN198" s="43"/>
      <c r="NO198" s="43"/>
      <c r="NP198" s="43"/>
      <c r="NQ198" s="43"/>
      <c r="NR198" s="43"/>
      <c r="NS198" s="43"/>
      <c r="NT198" s="43"/>
      <c r="NU198" s="43"/>
      <c r="NV198" s="43"/>
      <c r="NW198" s="43"/>
      <c r="NX198" s="43"/>
      <c r="NY198" s="43"/>
      <c r="NZ198" s="43"/>
      <c r="OA198" s="43"/>
      <c r="OB198" s="43"/>
      <c r="OC198" s="43"/>
      <c r="OD198" s="43"/>
      <c r="OE198" s="43"/>
      <c r="OF198" s="43"/>
      <c r="OG198" s="43"/>
      <c r="OH198" s="43"/>
      <c r="OI198" s="43"/>
      <c r="OJ198" s="43"/>
      <c r="OK198" s="43"/>
      <c r="OL198" s="43"/>
      <c r="OM198" s="43"/>
      <c r="ON198" s="43"/>
      <c r="OO198" s="43"/>
      <c r="OP198" s="43"/>
      <c r="OQ198" s="43"/>
      <c r="OR198" s="43"/>
      <c r="OS198" s="43"/>
      <c r="OT198" s="43"/>
      <c r="OU198" s="43"/>
      <c r="OV198" s="43"/>
      <c r="OW198" s="43"/>
      <c r="OX198" s="43"/>
      <c r="OY198" s="43"/>
      <c r="OZ198" s="43"/>
      <c r="PA198" s="43"/>
      <c r="PB198" s="43"/>
      <c r="PC198" s="43"/>
      <c r="PD198" s="43"/>
      <c r="PE198" s="43"/>
      <c r="PF198" s="43"/>
      <c r="PG198" s="43"/>
      <c r="PH198" s="43"/>
      <c r="PI198" s="43"/>
      <c r="PJ198" s="43"/>
      <c r="PK198" s="43"/>
      <c r="PL198" s="43"/>
      <c r="PM198" s="43"/>
      <c r="PN198" s="43"/>
      <c r="PO198" s="43"/>
      <c r="PP198" s="43"/>
      <c r="PQ198" s="43"/>
      <c r="PR198" s="43"/>
      <c r="PS198" s="43"/>
      <c r="PT198" s="43"/>
      <c r="PU198" s="43"/>
      <c r="PV198" s="43"/>
      <c r="PW198" s="43"/>
      <c r="PX198" s="43"/>
      <c r="PY198" s="43"/>
      <c r="PZ198" s="43"/>
      <c r="QA198" s="43"/>
      <c r="QB198" s="43"/>
      <c r="QC198" s="43"/>
      <c r="QD198" s="43"/>
      <c r="QE198" s="43"/>
      <c r="QF198" s="43"/>
      <c r="QG198" s="43"/>
      <c r="QH198" s="43"/>
      <c r="QI198" s="43"/>
      <c r="QJ198" s="43"/>
      <c r="QK198" s="43"/>
      <c r="QL198" s="43"/>
      <c r="QM198" s="43"/>
      <c r="QN198" s="43"/>
      <c r="QO198" s="43"/>
      <c r="QP198" s="43"/>
      <c r="QQ198" s="43"/>
      <c r="QR198" s="43"/>
      <c r="QS198" s="43"/>
      <c r="QT198" s="43"/>
      <c r="QU198" s="43"/>
      <c r="QV198" s="43"/>
      <c r="QW198" s="43"/>
      <c r="QX198" s="43"/>
      <c r="QY198" s="43"/>
      <c r="QZ198" s="43"/>
      <c r="RA198" s="43"/>
      <c r="RB198" s="43"/>
      <c r="RC198" s="43"/>
      <c r="RD198" s="43"/>
      <c r="RE198" s="43"/>
      <c r="RF198" s="43"/>
      <c r="RG198" s="43"/>
      <c r="RH198" s="43"/>
      <c r="RI198" s="43"/>
      <c r="RJ198" s="43"/>
      <c r="RK198" s="43"/>
      <c r="RL198" s="43"/>
      <c r="RM198" s="43"/>
      <c r="RN198" s="43"/>
      <c r="RO198" s="43"/>
      <c r="RP198" s="43"/>
      <c r="RQ198" s="43"/>
      <c r="RR198" s="43"/>
      <c r="RS198" s="43"/>
      <c r="RT198" s="43"/>
      <c r="RU198" s="43"/>
      <c r="RV198" s="43"/>
      <c r="RW198" s="43"/>
      <c r="RX198" s="43"/>
      <c r="RY198" s="43"/>
      <c r="RZ198" s="43"/>
      <c r="SA198" s="43"/>
      <c r="SB198" s="43"/>
      <c r="SC198" s="43"/>
      <c r="SD198" s="43"/>
      <c r="SE198" s="43"/>
      <c r="SF198" s="43"/>
      <c r="SG198" s="43"/>
      <c r="SH198" s="43"/>
      <c r="SI198" s="43"/>
      <c r="SJ198" s="43"/>
      <c r="SK198" s="43"/>
      <c r="SL198" s="43"/>
      <c r="SM198" s="43"/>
      <c r="SN198" s="43"/>
      <c r="SO198" s="43"/>
      <c r="SP198" s="43"/>
      <c r="SQ198" s="43"/>
      <c r="SR198" s="43"/>
      <c r="SS198" s="43"/>
      <c r="ST198" s="43"/>
      <c r="SU198" s="43"/>
      <c r="SV198" s="43"/>
      <c r="SW198" s="43"/>
      <c r="SX198" s="43"/>
      <c r="SY198" s="43"/>
      <c r="SZ198" s="43"/>
      <c r="TA198" s="43"/>
      <c r="TB198" s="43"/>
      <c r="TC198" s="43"/>
      <c r="TD198" s="43"/>
      <c r="TE198" s="43"/>
      <c r="TF198" s="43"/>
      <c r="TG198" s="43"/>
      <c r="TH198" s="43"/>
      <c r="TI198" s="43"/>
      <c r="TJ198" s="43"/>
      <c r="TK198" s="43"/>
      <c r="TL198" s="43"/>
      <c r="TM198" s="43"/>
      <c r="TN198" s="43"/>
      <c r="TO198" s="43"/>
      <c r="TP198" s="43"/>
      <c r="TQ198" s="43"/>
      <c r="TR198" s="43"/>
      <c r="TS198" s="43"/>
      <c r="TT198" s="43"/>
      <c r="TU198" s="43"/>
      <c r="TV198" s="43"/>
      <c r="TW198" s="43"/>
      <c r="TX198" s="43"/>
      <c r="TY198" s="43"/>
      <c r="TZ198" s="43"/>
      <c r="UA198" s="43"/>
      <c r="UB198" s="43"/>
      <c r="UC198" s="43"/>
      <c r="UD198" s="43"/>
      <c r="UE198" s="43"/>
      <c r="UF198" s="43"/>
      <c r="UG198" s="43"/>
      <c r="UH198" s="43"/>
      <c r="UI198" s="43"/>
      <c r="UJ198" s="43"/>
      <c r="UK198" s="43"/>
      <c r="UL198" s="43"/>
      <c r="UM198" s="43"/>
      <c r="UN198" s="43"/>
      <c r="UO198" s="43"/>
      <c r="UP198" s="43"/>
      <c r="UQ198" s="43"/>
      <c r="UR198" s="43"/>
      <c r="US198" s="43"/>
      <c r="UT198" s="43"/>
      <c r="UU198" s="43"/>
      <c r="UV198" s="43"/>
      <c r="UW198" s="43"/>
      <c r="UX198" s="43"/>
      <c r="UY198" s="43"/>
      <c r="UZ198" s="43"/>
      <c r="VA198" s="43"/>
      <c r="VB198" s="43"/>
      <c r="VC198" s="43"/>
      <c r="VD198" s="43"/>
      <c r="VE198" s="43"/>
      <c r="VF198" s="43"/>
      <c r="VG198" s="43"/>
      <c r="VH198" s="43"/>
      <c r="VI198" s="43"/>
      <c r="VJ198" s="43"/>
      <c r="VK198" s="43"/>
      <c r="VL198" s="43"/>
      <c r="VM198" s="43"/>
      <c r="VN198" s="43"/>
      <c r="VO198" s="43"/>
      <c r="VP198" s="43"/>
      <c r="VQ198" s="43"/>
      <c r="VR198" s="43"/>
      <c r="VS198" s="43"/>
      <c r="VT198" s="43"/>
      <c r="VU198" s="43"/>
      <c r="VV198" s="43"/>
      <c r="VW198" s="43"/>
      <c r="VX198" s="43"/>
      <c r="VY198" s="43"/>
      <c r="VZ198" s="43"/>
      <c r="WA198" s="43"/>
      <c r="WB198" s="43"/>
      <c r="WC198" s="43"/>
      <c r="WD198" s="43"/>
      <c r="WE198" s="43"/>
      <c r="WF198" s="43"/>
      <c r="WG198" s="43"/>
      <c r="WH198" s="43"/>
      <c r="WI198" s="43"/>
      <c r="WJ198" s="43"/>
      <c r="WK198" s="43"/>
      <c r="WL198" s="43"/>
      <c r="WM198" s="43"/>
      <c r="WN198" s="43"/>
      <c r="WO198" s="43"/>
      <c r="WP198" s="43"/>
      <c r="WQ198" s="43"/>
      <c r="WR198" s="43"/>
      <c r="WS198" s="43"/>
      <c r="WT198" s="43"/>
      <c r="WU198" s="43"/>
      <c r="WV198" s="43"/>
      <c r="WW198" s="43"/>
      <c r="WX198" s="43"/>
      <c r="WY198" s="43"/>
      <c r="WZ198" s="43"/>
      <c r="XA198" s="43"/>
      <c r="XB198" s="43"/>
      <c r="XC198" s="43"/>
      <c r="XD198" s="43"/>
      <c r="XE198" s="43"/>
      <c r="XF198" s="43"/>
      <c r="XG198" s="43"/>
      <c r="XH198" s="43"/>
      <c r="XI198" s="43"/>
      <c r="XJ198" s="43"/>
      <c r="XK198" s="43"/>
      <c r="XL198" s="43"/>
      <c r="XM198" s="43"/>
      <c r="XN198" s="43"/>
      <c r="XO198" s="43"/>
      <c r="XP198" s="43"/>
      <c r="XQ198" s="43"/>
      <c r="XR198" s="43"/>
      <c r="XS198" s="43"/>
      <c r="XT198" s="43"/>
      <c r="XU198" s="43"/>
      <c r="XV198" s="43"/>
      <c r="XW198" s="43"/>
      <c r="XX198" s="43"/>
      <c r="XY198" s="43"/>
      <c r="XZ198" s="43"/>
      <c r="YA198" s="43"/>
      <c r="YB198" s="43"/>
      <c r="YC198" s="43"/>
      <c r="YD198" s="43"/>
      <c r="YE198" s="43"/>
      <c r="YF198" s="43"/>
      <c r="YG198" s="43"/>
      <c r="YH198" s="43"/>
      <c r="YI198" s="43"/>
      <c r="YJ198" s="43"/>
      <c r="YK198" s="43"/>
      <c r="YL198" s="43"/>
      <c r="YM198" s="43"/>
      <c r="YN198" s="43"/>
      <c r="YO198" s="43"/>
      <c r="YP198" s="43"/>
      <c r="YQ198" s="43"/>
      <c r="YR198" s="43"/>
      <c r="YS198" s="43"/>
      <c r="YT198" s="43"/>
      <c r="YU198" s="43"/>
      <c r="YV198" s="43"/>
      <c r="YW198" s="43"/>
      <c r="YX198" s="43"/>
      <c r="YY198" s="43"/>
      <c r="YZ198" s="43"/>
      <c r="ZA198" s="43"/>
      <c r="ZB198" s="43"/>
      <c r="ZC198" s="43"/>
      <c r="ZD198" s="43"/>
      <c r="ZE198" s="43"/>
      <c r="ZF198" s="43"/>
      <c r="ZG198" s="43"/>
      <c r="ZH198" s="43"/>
      <c r="ZI198" s="43"/>
      <c r="ZJ198" s="43"/>
      <c r="ZK198" s="43"/>
      <c r="ZL198" s="43"/>
      <c r="ZM198" s="43"/>
      <c r="ZN198" s="43"/>
      <c r="ZO198" s="43"/>
      <c r="ZP198" s="43"/>
      <c r="ZQ198" s="43"/>
      <c r="ZR198" s="43"/>
      <c r="ZS198" s="43"/>
      <c r="ZT198" s="43"/>
      <c r="ZU198" s="43"/>
      <c r="ZV198" s="43"/>
      <c r="ZW198" s="43"/>
      <c r="ZX198" s="43"/>
      <c r="ZY198" s="43"/>
      <c r="ZZ198" s="43"/>
      <c r="AAA198" s="43"/>
      <c r="AAB198" s="43"/>
      <c r="AAC198" s="43"/>
      <c r="AAD198" s="43"/>
      <c r="AAE198" s="43"/>
      <c r="AAF198" s="43"/>
      <c r="AAG198" s="43"/>
      <c r="AAH198" s="43"/>
      <c r="AAI198" s="43"/>
      <c r="AAJ198" s="43"/>
      <c r="AAK198" s="43"/>
      <c r="AAL198" s="43"/>
      <c r="AAM198" s="43"/>
      <c r="AAN198" s="43"/>
      <c r="AAO198" s="43"/>
      <c r="AAP198" s="43"/>
      <c r="AAQ198" s="43"/>
      <c r="AAR198" s="43"/>
      <c r="AAS198" s="43"/>
      <c r="AAT198" s="43"/>
      <c r="AAU198" s="43"/>
      <c r="AAV198" s="43"/>
      <c r="AAW198" s="43"/>
      <c r="AAX198" s="43"/>
      <c r="AAY198" s="43"/>
      <c r="AAZ198" s="43"/>
      <c r="ABA198" s="43"/>
      <c r="ABB198" s="43"/>
      <c r="ABC198" s="43"/>
      <c r="ABD198" s="43"/>
      <c r="ABE198" s="43"/>
      <c r="ABF198" s="43"/>
      <c r="ABG198" s="43"/>
      <c r="ABH198" s="43"/>
      <c r="ABI198" s="43"/>
      <c r="ABJ198" s="43"/>
      <c r="ABK198" s="43"/>
      <c r="ABL198" s="43"/>
      <c r="ABM198" s="43"/>
      <c r="ABN198" s="43"/>
      <c r="ABO198" s="43"/>
      <c r="ABP198" s="43"/>
      <c r="ABQ198" s="43"/>
      <c r="ABR198" s="43"/>
      <c r="ABS198" s="43"/>
      <c r="ABT198" s="43"/>
      <c r="ABU198" s="43"/>
      <c r="ABV198" s="43"/>
      <c r="ABW198" s="43"/>
      <c r="ABX198" s="43"/>
      <c r="ABY198" s="43"/>
      <c r="ABZ198" s="43"/>
      <c r="ACA198" s="43"/>
      <c r="ACB198" s="43"/>
      <c r="ACC198" s="43"/>
      <c r="ACD198" s="43"/>
      <c r="ACE198" s="43"/>
      <c r="ACF198" s="43"/>
      <c r="ACG198" s="43"/>
      <c r="ACH198" s="43"/>
      <c r="ACI198" s="43"/>
      <c r="ACJ198" s="43"/>
      <c r="ACK198" s="43"/>
      <c r="ACL198" s="43"/>
      <c r="ACM198" s="43"/>
      <c r="ACN198" s="43"/>
      <c r="ACO198" s="43"/>
      <c r="ACP198" s="43"/>
      <c r="ACQ198" s="43"/>
      <c r="ACR198" s="43"/>
      <c r="ACS198" s="43"/>
      <c r="ACT198" s="43"/>
      <c r="ACU198" s="43"/>
      <c r="ACV198" s="43"/>
      <c r="ACW198" s="43"/>
      <c r="ACX198" s="43"/>
      <c r="ACY198" s="43"/>
      <c r="ACZ198" s="43"/>
      <c r="ADA198" s="43"/>
      <c r="ADB198" s="43"/>
      <c r="ADC198" s="43"/>
      <c r="ADD198" s="43"/>
      <c r="ADE198" s="43"/>
      <c r="ADF198" s="43"/>
      <c r="ADG198" s="43"/>
      <c r="ADH198" s="43"/>
      <c r="ADI198" s="43"/>
      <c r="ADJ198" s="43"/>
      <c r="ADK198" s="43"/>
      <c r="ADL198" s="43"/>
      <c r="ADM198" s="43"/>
      <c r="ADN198" s="43"/>
      <c r="ADO198" s="43"/>
      <c r="ADP198" s="43"/>
      <c r="ADQ198" s="43"/>
      <c r="ADR198" s="43"/>
      <c r="ADS198" s="43"/>
      <c r="ADT198" s="43"/>
      <c r="ADU198" s="43"/>
      <c r="ADV198" s="43"/>
      <c r="ADW198" s="43"/>
      <c r="ADX198" s="43"/>
      <c r="ADY198" s="43"/>
      <c r="ADZ198" s="43"/>
      <c r="AEA198" s="43"/>
      <c r="AEB198" s="43"/>
      <c r="AEC198" s="43"/>
      <c r="AED198" s="43"/>
      <c r="AEE198" s="43"/>
      <c r="AEF198" s="43"/>
      <c r="AEG198" s="43"/>
      <c r="AEH198" s="43"/>
      <c r="AEI198" s="43"/>
      <c r="AEJ198" s="43"/>
      <c r="AEK198" s="43"/>
      <c r="AEL198" s="43"/>
      <c r="AEM198" s="43"/>
      <c r="AEN198" s="43"/>
      <c r="AEO198" s="43"/>
      <c r="AEP198" s="43"/>
      <c r="AEQ198" s="43"/>
      <c r="AER198" s="43"/>
      <c r="AES198" s="43"/>
      <c r="AET198" s="43"/>
      <c r="AEU198" s="43"/>
      <c r="AEV198" s="43"/>
      <c r="AEW198" s="43"/>
      <c r="AEX198" s="43"/>
      <c r="AEY198" s="43"/>
      <c r="AEZ198" s="43"/>
      <c r="AFA198" s="43"/>
      <c r="AFB198" s="43"/>
      <c r="AFC198" s="43"/>
      <c r="AFD198" s="43"/>
      <c r="AFE198" s="43"/>
      <c r="AFF198" s="43"/>
      <c r="AFG198" s="43"/>
      <c r="AFH198" s="43"/>
      <c r="AFI198" s="43"/>
      <c r="AFJ198" s="43"/>
      <c r="AFK198" s="43"/>
      <c r="AFL198" s="43"/>
      <c r="AFM198" s="43"/>
      <c r="AFN198" s="43"/>
      <c r="AFO198" s="43"/>
      <c r="AFP198" s="43"/>
      <c r="AFQ198" s="43"/>
      <c r="AFR198" s="43"/>
      <c r="AFS198" s="43"/>
      <c r="AFT198" s="43"/>
      <c r="AFU198" s="43"/>
      <c r="AFV198" s="43"/>
      <c r="AFW198" s="43"/>
      <c r="AFX198" s="43"/>
      <c r="AFY198" s="43"/>
      <c r="AFZ198" s="43"/>
      <c r="AGA198" s="43"/>
      <c r="AGB198" s="43"/>
      <c r="AGC198" s="43"/>
      <c r="AGD198" s="43"/>
      <c r="AGE198" s="43"/>
      <c r="AGF198" s="43"/>
      <c r="AGG198" s="43"/>
      <c r="AGH198" s="43"/>
      <c r="AGI198" s="43"/>
      <c r="AGJ198" s="43"/>
      <c r="AGK198" s="43"/>
      <c r="AGL198" s="43"/>
      <c r="AGM198" s="43"/>
      <c r="AGN198" s="43"/>
      <c r="AGO198" s="43"/>
      <c r="AGP198" s="43"/>
      <c r="AGQ198" s="43"/>
      <c r="AGR198" s="43"/>
      <c r="AGS198" s="43"/>
      <c r="AGT198" s="43"/>
      <c r="AGU198" s="43"/>
      <c r="AGV198" s="43"/>
      <c r="AGW198" s="43"/>
      <c r="AGX198" s="43"/>
      <c r="AGY198" s="43"/>
      <c r="AGZ198" s="43"/>
      <c r="AHA198" s="43"/>
      <c r="AHB198" s="43"/>
      <c r="AHC198" s="43"/>
      <c r="AHD198" s="43"/>
      <c r="AHE198" s="43"/>
      <c r="AHF198" s="43"/>
      <c r="AHG198" s="43"/>
      <c r="AHH198" s="43"/>
      <c r="AHI198" s="43"/>
      <c r="AHJ198" s="43"/>
      <c r="AHK198" s="43"/>
      <c r="AHL198" s="43"/>
      <c r="AHM198" s="43"/>
      <c r="AHN198" s="43"/>
      <c r="AHO198" s="43"/>
      <c r="AHP198" s="43"/>
      <c r="AHQ198" s="43"/>
      <c r="AHR198" s="43"/>
      <c r="AHS198" s="43"/>
      <c r="AHT198" s="43"/>
      <c r="AHU198" s="43"/>
      <c r="AHV198" s="43"/>
      <c r="AHW198" s="43"/>
      <c r="AHX198" s="43"/>
      <c r="AHY198" s="43"/>
      <c r="AHZ198" s="43"/>
      <c r="AIA198" s="43"/>
      <c r="AIB198" s="43"/>
      <c r="AIC198" s="43"/>
      <c r="AID198" s="43"/>
      <c r="AIE198" s="43"/>
      <c r="AIF198" s="43"/>
      <c r="AIG198" s="43"/>
      <c r="AIH198" s="43"/>
      <c r="AII198" s="43"/>
      <c r="AIJ198" s="43"/>
      <c r="AIK198" s="43"/>
      <c r="AIL198" s="43"/>
      <c r="AIM198" s="43"/>
      <c r="AIN198" s="43"/>
      <c r="AIO198" s="43"/>
      <c r="AIP198" s="43"/>
      <c r="AIQ198" s="43"/>
      <c r="AIR198" s="43"/>
      <c r="AIS198" s="43"/>
      <c r="AIT198" s="43"/>
      <c r="AIU198" s="43"/>
      <c r="AIV198" s="43"/>
      <c r="AIW198" s="43"/>
      <c r="AIX198" s="43"/>
      <c r="AIY198" s="43"/>
      <c r="AIZ198" s="43"/>
      <c r="AJA198" s="43"/>
      <c r="AJB198" s="43"/>
      <c r="AJC198" s="43"/>
      <c r="AJD198" s="43"/>
      <c r="AJE198" s="43"/>
      <c r="AJF198" s="43"/>
      <c r="AJG198" s="43"/>
      <c r="AJH198" s="43"/>
      <c r="AJI198" s="43"/>
      <c r="AJJ198" s="43"/>
      <c r="AJK198" s="43"/>
      <c r="AJL198" s="43"/>
      <c r="AJM198" s="43"/>
      <c r="AJN198" s="43"/>
      <c r="AJO198" s="43"/>
      <c r="AJP198" s="43"/>
      <c r="AJQ198" s="43"/>
      <c r="AJR198" s="43"/>
      <c r="AJS198" s="43"/>
      <c r="AJT198" s="43"/>
      <c r="AJU198" s="43"/>
      <c r="AJV198" s="43"/>
      <c r="AJW198" s="43"/>
      <c r="AJX198" s="43"/>
      <c r="AJY198" s="43"/>
      <c r="AJZ198" s="43"/>
      <c r="AKA198" s="43"/>
      <c r="AKB198" s="43"/>
      <c r="AKC198" s="43"/>
      <c r="AKD198" s="43"/>
      <c r="AKE198" s="43"/>
      <c r="AKF198" s="43"/>
      <c r="AKG198" s="43"/>
      <c r="AKH198" s="43"/>
      <c r="AKI198" s="43"/>
      <c r="AKJ198" s="43"/>
      <c r="AKK198" s="43"/>
      <c r="AKL198" s="43"/>
      <c r="AKM198" s="43"/>
      <c r="AKN198" s="43"/>
      <c r="AKO198" s="43"/>
      <c r="AKP198" s="43"/>
      <c r="AKQ198" s="43"/>
      <c r="AKR198" s="43"/>
      <c r="AKS198" s="43"/>
      <c r="AKT198" s="43"/>
      <c r="AKU198" s="43"/>
      <c r="AKV198" s="43"/>
      <c r="AKW198" s="43"/>
      <c r="AKX198" s="43"/>
      <c r="AKY198" s="43"/>
      <c r="AKZ198" s="43"/>
      <c r="ALA198" s="43"/>
      <c r="ALB198" s="43"/>
      <c r="ALC198" s="43"/>
      <c r="ALD198" s="43"/>
      <c r="ALE198" s="43"/>
      <c r="ALF198" s="43"/>
      <c r="ALG198" s="43"/>
      <c r="ALH198" s="43"/>
      <c r="ALI198" s="43"/>
      <c r="ALJ198" s="43"/>
      <c r="ALK198" s="43"/>
      <c r="ALL198" s="43"/>
      <c r="ALM198" s="43"/>
      <c r="ALN198" s="43"/>
      <c r="ALO198" s="43"/>
      <c r="ALP198" s="43"/>
      <c r="ALQ198" s="43"/>
      <c r="ALR198" s="43"/>
      <c r="ALS198" s="43"/>
      <c r="ALT198" s="43"/>
      <c r="ALU198" s="43"/>
      <c r="ALV198" s="43"/>
      <c r="ALW198" s="43"/>
      <c r="ALX198" s="43"/>
      <c r="ALY198" s="43"/>
      <c r="ALZ198" s="43"/>
      <c r="AMA198" s="43"/>
      <c r="AMB198" s="43"/>
      <c r="AMC198" s="43"/>
      <c r="AMD198" s="43"/>
      <c r="AME198" s="43"/>
      <c r="AMF198" s="43"/>
      <c r="AMG198" s="43"/>
      <c r="AMH198" s="43"/>
      <c r="AMI198" s="43"/>
      <c r="AMJ198" s="43"/>
      <c r="AMK198" s="43"/>
      <c r="AML198" s="43"/>
      <c r="AMM198" s="43"/>
      <c r="AMN198" s="43"/>
      <c r="AMO198" s="43"/>
      <c r="AMP198" s="43"/>
      <c r="AMQ198" s="43"/>
      <c r="AMR198" s="43"/>
      <c r="AMS198" s="43"/>
      <c r="AMT198" s="43"/>
      <c r="AMU198" s="43"/>
      <c r="AMV198" s="43"/>
      <c r="AMW198" s="43"/>
      <c r="AMX198" s="43"/>
      <c r="AMY198" s="43"/>
      <c r="AMZ198" s="43"/>
      <c r="ANA198" s="43"/>
      <c r="ANB198" s="43"/>
      <c r="ANC198" s="43"/>
      <c r="AND198" s="43"/>
      <c r="ANE198" s="43"/>
      <c r="ANF198" s="43"/>
      <c r="ANG198" s="43"/>
      <c r="ANH198" s="43"/>
      <c r="ANI198" s="43"/>
      <c r="ANJ198" s="43"/>
      <c r="ANK198" s="43"/>
      <c r="ANL198" s="43"/>
      <c r="ANM198" s="43"/>
      <c r="ANN198" s="43"/>
      <c r="ANO198" s="43"/>
      <c r="ANP198" s="43"/>
      <c r="ANQ198" s="43"/>
      <c r="ANR198" s="43"/>
      <c r="ANS198" s="43"/>
      <c r="ANT198" s="43"/>
      <c r="ANU198" s="43"/>
      <c r="ANV198" s="43"/>
      <c r="ANW198" s="43"/>
      <c r="ANX198" s="43"/>
      <c r="ANY198" s="43"/>
      <c r="ANZ198" s="43"/>
      <c r="AOA198" s="43"/>
      <c r="AOB198" s="43"/>
      <c r="AOC198" s="43"/>
      <c r="AOD198" s="43"/>
      <c r="AOE198" s="43"/>
      <c r="AOF198" s="43"/>
      <c r="AOG198" s="43"/>
      <c r="AOH198" s="43"/>
      <c r="AOI198" s="43"/>
      <c r="AOJ198" s="43"/>
      <c r="AOK198" s="43"/>
      <c r="AOL198" s="43"/>
      <c r="AOM198" s="43"/>
      <c r="AON198" s="43"/>
      <c r="AOO198" s="43"/>
      <c r="AOP198" s="43"/>
      <c r="AOQ198" s="43"/>
      <c r="AOR198" s="43"/>
      <c r="AOS198" s="43"/>
      <c r="AOT198" s="43"/>
      <c r="AOU198" s="43"/>
      <c r="AOV198" s="43"/>
      <c r="AOW198" s="43"/>
      <c r="AOX198" s="43"/>
      <c r="AOY198" s="43"/>
      <c r="AOZ198" s="43"/>
      <c r="APA198" s="43"/>
      <c r="APB198" s="43"/>
      <c r="APC198" s="43"/>
      <c r="APD198" s="43"/>
      <c r="APE198" s="43"/>
      <c r="APF198" s="43"/>
      <c r="APG198" s="43"/>
      <c r="APH198" s="43"/>
      <c r="API198" s="43"/>
      <c r="APJ198" s="43"/>
      <c r="APK198" s="43"/>
      <c r="APL198" s="43"/>
      <c r="APM198" s="43"/>
      <c r="APN198" s="43"/>
      <c r="APO198" s="43"/>
      <c r="APP198" s="43"/>
      <c r="APQ198" s="43"/>
      <c r="APR198" s="43"/>
      <c r="APS198" s="43"/>
      <c r="APT198" s="43"/>
      <c r="APU198" s="43"/>
      <c r="APV198" s="43"/>
      <c r="APW198" s="43"/>
      <c r="APX198" s="43"/>
      <c r="APY198" s="43"/>
      <c r="APZ198" s="43"/>
      <c r="AQA198" s="43"/>
      <c r="AQB198" s="43"/>
      <c r="AQC198" s="43"/>
      <c r="AQD198" s="43"/>
      <c r="AQE198" s="43"/>
      <c r="AQF198" s="43"/>
      <c r="AQG198" s="43"/>
      <c r="AQH198" s="43"/>
      <c r="AQI198" s="43"/>
      <c r="AQJ198" s="43"/>
      <c r="AQK198" s="43"/>
      <c r="AQL198" s="43"/>
      <c r="AQM198" s="43"/>
      <c r="AQN198" s="43"/>
      <c r="AQO198" s="43"/>
      <c r="AQP198" s="43"/>
      <c r="AQQ198" s="43"/>
      <c r="AQR198" s="43"/>
      <c r="AQS198" s="43"/>
      <c r="AQT198" s="43"/>
      <c r="AQU198" s="43"/>
      <c r="AQV198" s="43"/>
      <c r="AQW198" s="43"/>
      <c r="AQX198" s="43"/>
      <c r="AQY198" s="43"/>
      <c r="AQZ198" s="43"/>
      <c r="ARA198" s="43"/>
      <c r="ARB198" s="43"/>
      <c r="ARC198" s="43"/>
      <c r="ARD198" s="43"/>
      <c r="ARE198" s="43"/>
      <c r="ARF198" s="43"/>
      <c r="ARG198" s="43"/>
      <c r="ARH198" s="43"/>
      <c r="ARI198" s="43"/>
      <c r="ARJ198" s="43"/>
      <c r="ARK198" s="43"/>
      <c r="ARL198" s="43"/>
      <c r="ARM198" s="43"/>
      <c r="ARN198" s="43"/>
      <c r="ARO198" s="43"/>
      <c r="ARP198" s="43"/>
      <c r="ARQ198" s="43"/>
      <c r="ARR198" s="43"/>
      <c r="ARS198" s="43"/>
      <c r="ART198" s="43"/>
      <c r="ARU198" s="43"/>
      <c r="ARV198" s="43"/>
      <c r="ARW198" s="43"/>
      <c r="ARX198" s="43"/>
      <c r="ARY198" s="43"/>
      <c r="ARZ198" s="43"/>
      <c r="ASA198" s="43"/>
      <c r="ASB198" s="43"/>
      <c r="ASC198" s="43"/>
      <c r="ASD198" s="43"/>
      <c r="ASE198" s="43"/>
      <c r="ASF198" s="43"/>
      <c r="ASG198" s="43"/>
      <c r="ASH198" s="43"/>
      <c r="ASI198" s="43"/>
      <c r="ASJ198" s="43"/>
      <c r="ASK198" s="43"/>
      <c r="ASL198" s="43"/>
      <c r="ASM198" s="43"/>
      <c r="ASN198" s="43"/>
      <c r="ASO198" s="43"/>
      <c r="ASP198" s="43"/>
      <c r="ASQ198" s="43"/>
      <c r="ASR198" s="43"/>
      <c r="ASS198" s="43"/>
      <c r="AST198" s="43"/>
      <c r="ASU198" s="43"/>
      <c r="ASV198" s="43"/>
      <c r="ASW198" s="43"/>
      <c r="ASX198" s="43"/>
      <c r="ASY198" s="43"/>
      <c r="ASZ198" s="43"/>
      <c r="ATA198" s="43"/>
      <c r="ATB198" s="43"/>
      <c r="ATC198" s="43"/>
      <c r="ATD198" s="43"/>
      <c r="ATE198" s="43"/>
      <c r="ATF198" s="43"/>
      <c r="ATG198" s="43"/>
      <c r="ATH198" s="43"/>
      <c r="ATI198" s="43"/>
      <c r="ATJ198" s="43"/>
      <c r="ATK198" s="43"/>
      <c r="ATL198" s="43"/>
      <c r="ATM198" s="43"/>
      <c r="ATN198" s="43"/>
      <c r="ATO198" s="43"/>
      <c r="ATP198" s="43"/>
      <c r="ATQ198" s="43"/>
      <c r="ATR198" s="43"/>
      <c r="ATS198" s="43"/>
      <c r="ATT198" s="43"/>
      <c r="ATU198" s="43"/>
      <c r="ATV198" s="43"/>
      <c r="ATW198" s="43"/>
      <c r="ATX198" s="43"/>
      <c r="ATY198" s="43"/>
      <c r="ATZ198" s="43"/>
      <c r="AUA198" s="43"/>
      <c r="AUB198" s="43"/>
      <c r="AUC198" s="43"/>
      <c r="AUD198" s="43"/>
      <c r="AUE198" s="43"/>
      <c r="AUF198" s="43"/>
      <c r="AUG198" s="43"/>
      <c r="AUH198" s="43"/>
      <c r="AUI198" s="43"/>
      <c r="AUJ198" s="43"/>
      <c r="AUK198" s="43"/>
      <c r="AUL198" s="43"/>
      <c r="AUM198" s="43"/>
      <c r="AUN198" s="43"/>
      <c r="AUO198" s="43"/>
      <c r="AUP198" s="43"/>
      <c r="AUQ198" s="43"/>
      <c r="AUR198" s="43"/>
      <c r="AUS198" s="43"/>
      <c r="AUT198" s="43"/>
      <c r="AUU198" s="43"/>
      <c r="AUV198" s="43"/>
      <c r="AUW198" s="43"/>
      <c r="AUX198" s="43"/>
      <c r="AUY198" s="43"/>
      <c r="AUZ198" s="43"/>
      <c r="AVA198" s="43"/>
      <c r="AVB198" s="43"/>
      <c r="AVC198" s="43"/>
      <c r="AVD198" s="43"/>
      <c r="AVE198" s="43"/>
      <c r="AVF198" s="43"/>
      <c r="AVG198" s="43"/>
      <c r="AVH198" s="43"/>
      <c r="AVI198" s="43"/>
      <c r="AVJ198" s="43"/>
      <c r="AVK198" s="43"/>
      <c r="AVL198" s="43"/>
      <c r="AVM198" s="43"/>
      <c r="AVN198" s="43"/>
      <c r="AVO198" s="43"/>
      <c r="AVP198" s="43"/>
      <c r="AVQ198" s="43"/>
      <c r="AVR198" s="43"/>
      <c r="AVS198" s="43"/>
      <c r="AVT198" s="43"/>
      <c r="AVU198" s="43"/>
      <c r="AVV198" s="43"/>
      <c r="AVW198" s="43"/>
      <c r="AVX198" s="43"/>
      <c r="AVY198" s="43"/>
      <c r="AVZ198" s="43"/>
      <c r="AWA198" s="43"/>
      <c r="AWB198" s="43"/>
      <c r="AWC198" s="43"/>
      <c r="AWD198" s="43"/>
      <c r="AWE198" s="43"/>
      <c r="AWF198" s="43"/>
      <c r="AWG198" s="43"/>
      <c r="AWH198" s="43"/>
      <c r="AWI198" s="43"/>
      <c r="AWJ198" s="43"/>
      <c r="AWK198" s="43"/>
      <c r="AWL198" s="43"/>
      <c r="AWM198" s="43"/>
      <c r="AWN198" s="43"/>
      <c r="AWO198" s="43"/>
      <c r="AWP198" s="43"/>
      <c r="AWQ198" s="43"/>
      <c r="AWR198" s="43"/>
      <c r="AWS198" s="43"/>
      <c r="AWT198" s="43"/>
      <c r="AWU198" s="43"/>
      <c r="AWV198" s="43"/>
      <c r="AWW198" s="43"/>
      <c r="AWX198" s="43"/>
      <c r="AWY198" s="43"/>
      <c r="AWZ198" s="43"/>
      <c r="AXA198" s="43"/>
      <c r="AXB198" s="43"/>
      <c r="AXC198" s="43"/>
      <c r="AXD198" s="43"/>
      <c r="AXE198" s="43"/>
      <c r="AXF198" s="43"/>
      <c r="AXG198" s="43"/>
      <c r="AXH198" s="43"/>
      <c r="AXI198" s="43"/>
      <c r="AXJ198" s="43"/>
      <c r="AXK198" s="43"/>
      <c r="AXL198" s="43"/>
      <c r="AXM198" s="43"/>
      <c r="AXN198" s="43"/>
      <c r="AXO198" s="43"/>
      <c r="AXP198" s="43"/>
      <c r="AXQ198" s="43"/>
      <c r="AXR198" s="43"/>
      <c r="AXS198" s="43"/>
      <c r="AXT198" s="43"/>
      <c r="AXU198" s="43"/>
      <c r="AXV198" s="43"/>
      <c r="AXW198" s="43"/>
      <c r="AXX198" s="43"/>
      <c r="AXY198" s="43"/>
      <c r="AXZ198" s="43"/>
      <c r="AYA198" s="43"/>
      <c r="AYB198" s="43"/>
      <c r="AYC198" s="43"/>
      <c r="AYD198" s="43"/>
      <c r="AYE198" s="43"/>
      <c r="AYF198" s="43"/>
      <c r="AYG198" s="43"/>
      <c r="AYH198" s="43"/>
      <c r="AYI198" s="43"/>
      <c r="AYJ198" s="43"/>
      <c r="AYK198" s="43"/>
      <c r="AYL198" s="43"/>
      <c r="AYM198" s="43"/>
      <c r="AYN198" s="43"/>
      <c r="AYO198" s="43"/>
      <c r="AYP198" s="43"/>
      <c r="AYQ198" s="43"/>
      <c r="AYR198" s="43"/>
      <c r="AYS198" s="43"/>
      <c r="AYT198" s="43"/>
      <c r="AYU198" s="43"/>
      <c r="AYV198" s="43"/>
      <c r="AYW198" s="43"/>
      <c r="AYX198" s="43"/>
      <c r="AYY198" s="43"/>
      <c r="AYZ198" s="43"/>
      <c r="AZA198" s="43"/>
      <c r="AZB198" s="43"/>
      <c r="AZC198" s="43"/>
      <c r="AZD198" s="43"/>
      <c r="AZE198" s="43"/>
      <c r="AZF198" s="43"/>
      <c r="AZG198" s="43"/>
      <c r="AZH198" s="43"/>
      <c r="AZI198" s="43"/>
      <c r="AZJ198" s="43"/>
      <c r="AZK198" s="43"/>
      <c r="AZL198" s="43"/>
      <c r="AZM198" s="43"/>
      <c r="AZN198" s="43"/>
      <c r="AZO198" s="43"/>
      <c r="AZP198" s="43"/>
      <c r="AZQ198" s="43"/>
      <c r="AZR198" s="43"/>
      <c r="AZS198" s="43"/>
      <c r="AZT198" s="43"/>
      <c r="AZU198" s="43"/>
      <c r="AZV198" s="43"/>
      <c r="AZW198" s="43"/>
      <c r="AZX198" s="43"/>
      <c r="AZY198" s="43"/>
      <c r="AZZ198" s="43"/>
      <c r="BAA198" s="43"/>
      <c r="BAB198" s="43"/>
      <c r="BAC198" s="43"/>
      <c r="BAD198" s="43"/>
      <c r="BAE198" s="43"/>
      <c r="BAF198" s="43"/>
      <c r="BAG198" s="43"/>
      <c r="BAH198" s="43"/>
      <c r="BAI198" s="43"/>
      <c r="BAJ198" s="43"/>
      <c r="BAK198" s="43"/>
      <c r="BAL198" s="43"/>
      <c r="BAM198" s="43"/>
      <c r="BAN198" s="43"/>
      <c r="BAO198" s="43"/>
      <c r="BAP198" s="43"/>
      <c r="BAQ198" s="43"/>
      <c r="BAR198" s="43"/>
      <c r="BAS198" s="43"/>
      <c r="BAT198" s="43"/>
      <c r="BAU198" s="43"/>
      <c r="BAV198" s="43"/>
      <c r="BAW198" s="43"/>
      <c r="BAX198" s="43"/>
      <c r="BAY198" s="43"/>
      <c r="BAZ198" s="43"/>
      <c r="BBA198" s="43"/>
      <c r="BBB198" s="43"/>
      <c r="BBC198" s="43"/>
      <c r="BBD198" s="43"/>
      <c r="BBE198" s="43"/>
      <c r="BBF198" s="43"/>
      <c r="BBG198" s="43"/>
      <c r="BBH198" s="43"/>
      <c r="BBI198" s="43"/>
      <c r="BBJ198" s="43"/>
      <c r="BBK198" s="43"/>
      <c r="BBL198" s="43"/>
      <c r="BBM198" s="43"/>
      <c r="BBN198" s="43"/>
      <c r="BBO198" s="43"/>
      <c r="BBP198" s="43"/>
      <c r="BBQ198" s="43"/>
      <c r="BBR198" s="43"/>
      <c r="BBS198" s="43"/>
      <c r="BBT198" s="43"/>
      <c r="BBU198" s="43"/>
      <c r="BBV198" s="43"/>
      <c r="BBW198" s="43"/>
      <c r="BBX198" s="43"/>
      <c r="BBY198" s="43"/>
      <c r="BBZ198" s="43"/>
      <c r="BCA198" s="43"/>
      <c r="BCB198" s="43"/>
      <c r="BCC198" s="43"/>
      <c r="BCD198" s="43"/>
      <c r="BCE198" s="43"/>
      <c r="BCF198" s="43"/>
      <c r="BCG198" s="43"/>
      <c r="BCH198" s="43"/>
      <c r="BCI198" s="43"/>
      <c r="BCJ198" s="43"/>
      <c r="BCK198" s="43"/>
      <c r="BCL198" s="43"/>
      <c r="BCM198" s="43"/>
      <c r="BCN198" s="43"/>
      <c r="BCO198" s="43"/>
      <c r="BCP198" s="43"/>
      <c r="BCQ198" s="43"/>
      <c r="BCR198" s="43"/>
      <c r="BCS198" s="43"/>
      <c r="BCT198" s="43"/>
      <c r="BCU198" s="43"/>
      <c r="BCV198" s="43"/>
      <c r="BCW198" s="43"/>
      <c r="BCX198" s="43"/>
      <c r="BCY198" s="43"/>
      <c r="BCZ198" s="43"/>
      <c r="BDA198" s="43"/>
      <c r="BDB198" s="43"/>
      <c r="BDC198" s="43"/>
      <c r="BDD198" s="43"/>
      <c r="BDE198" s="43"/>
      <c r="BDF198" s="43"/>
      <c r="BDG198" s="43"/>
      <c r="BDH198" s="43"/>
      <c r="BDI198" s="43"/>
      <c r="BDJ198" s="43"/>
      <c r="BDK198" s="43"/>
      <c r="BDL198" s="43"/>
      <c r="BDM198" s="43"/>
      <c r="BDN198" s="43"/>
      <c r="BDO198" s="43"/>
      <c r="BDP198" s="43"/>
      <c r="BDQ198" s="43"/>
      <c r="BDR198" s="43"/>
      <c r="BDS198" s="43"/>
      <c r="BDT198" s="43"/>
      <c r="BDU198" s="43"/>
      <c r="BDV198" s="43"/>
      <c r="BDW198" s="43"/>
      <c r="BDX198" s="43"/>
      <c r="BDY198" s="43"/>
      <c r="BDZ198" s="43"/>
      <c r="BEA198" s="43"/>
      <c r="BEB198" s="43"/>
      <c r="BEC198" s="43"/>
      <c r="BED198" s="43"/>
      <c r="BEE198" s="43"/>
      <c r="BEF198" s="43"/>
      <c r="BEG198" s="43"/>
      <c r="BEH198" s="43"/>
      <c r="BEI198" s="43"/>
      <c r="BEJ198" s="43"/>
      <c r="BEK198" s="43"/>
      <c r="BEL198" s="43"/>
      <c r="BEM198" s="43"/>
      <c r="BEN198" s="43"/>
      <c r="BEO198" s="43"/>
      <c r="BEP198" s="43"/>
      <c r="BEQ198" s="43"/>
      <c r="BER198" s="43"/>
      <c r="BES198" s="43"/>
      <c r="BET198" s="43"/>
      <c r="BEU198" s="43"/>
      <c r="BEV198" s="43"/>
      <c r="BEW198" s="43"/>
      <c r="BEX198" s="43"/>
      <c r="BEY198" s="43"/>
      <c r="BEZ198" s="43"/>
      <c r="BFA198" s="43"/>
      <c r="BFB198" s="43"/>
      <c r="BFC198" s="43"/>
      <c r="BFD198" s="43"/>
      <c r="BFE198" s="43"/>
      <c r="BFF198" s="43"/>
      <c r="BFG198" s="43"/>
      <c r="BFH198" s="43"/>
      <c r="BFI198" s="43"/>
      <c r="BFJ198" s="43"/>
      <c r="BFK198" s="43"/>
      <c r="BFL198" s="43"/>
      <c r="BFM198" s="43"/>
      <c r="BFN198" s="43"/>
      <c r="BFO198" s="43"/>
      <c r="BFP198" s="43"/>
      <c r="BFQ198" s="43"/>
      <c r="BFR198" s="43"/>
      <c r="BFS198" s="43"/>
      <c r="BFT198" s="43"/>
      <c r="BFU198" s="43"/>
      <c r="BFV198" s="43"/>
      <c r="BFW198" s="43"/>
      <c r="BFX198" s="43"/>
      <c r="BFY198" s="43"/>
      <c r="BFZ198" s="43"/>
      <c r="BGA198" s="43"/>
      <c r="BGB198" s="43"/>
      <c r="BGC198" s="43"/>
      <c r="BGD198" s="43"/>
      <c r="BGE198" s="43"/>
      <c r="BGF198" s="43"/>
      <c r="BGG198" s="43"/>
      <c r="BGH198" s="43"/>
      <c r="BGI198" s="43"/>
      <c r="BGJ198" s="43"/>
      <c r="BGK198" s="43"/>
      <c r="BGL198" s="43"/>
      <c r="BGM198" s="43"/>
      <c r="BGN198" s="43"/>
      <c r="BGO198" s="43"/>
      <c r="BGP198" s="43"/>
      <c r="BGQ198" s="43"/>
      <c r="BGR198" s="43"/>
      <c r="BGS198" s="43"/>
      <c r="BGT198" s="43"/>
      <c r="BGU198" s="43"/>
      <c r="BGV198" s="43"/>
      <c r="BGW198" s="43"/>
      <c r="BGX198" s="43"/>
      <c r="BGY198" s="43"/>
      <c r="BGZ198" s="43"/>
      <c r="BHA198" s="43"/>
      <c r="BHB198" s="43"/>
      <c r="BHC198" s="43"/>
      <c r="BHD198" s="43"/>
      <c r="BHE198" s="43"/>
      <c r="BHF198" s="43"/>
      <c r="BHG198" s="43"/>
      <c r="BHH198" s="43"/>
      <c r="BHI198" s="43"/>
      <c r="BHJ198" s="43"/>
      <c r="BHK198" s="43"/>
      <c r="BHL198" s="43"/>
      <c r="BHM198" s="43"/>
      <c r="BHN198" s="43"/>
      <c r="BHO198" s="43"/>
      <c r="BHP198" s="43"/>
      <c r="BHQ198" s="43"/>
      <c r="BHR198" s="43"/>
      <c r="BHS198" s="43"/>
      <c r="BHT198" s="43"/>
      <c r="BHU198" s="43"/>
      <c r="BHV198" s="43"/>
      <c r="BHW198" s="43"/>
      <c r="BHX198" s="43"/>
      <c r="BHY198" s="43"/>
      <c r="BHZ198" s="43"/>
      <c r="BIA198" s="43"/>
      <c r="BIB198" s="43"/>
      <c r="BIC198" s="43"/>
      <c r="BID198" s="43"/>
      <c r="BIE198" s="43"/>
      <c r="BIF198" s="43"/>
      <c r="BIG198" s="43"/>
      <c r="BIH198" s="43"/>
      <c r="BII198" s="43"/>
      <c r="BIJ198" s="43"/>
      <c r="BIK198" s="43"/>
      <c r="BIL198" s="43"/>
      <c r="BIM198" s="43"/>
      <c r="BIN198" s="43"/>
      <c r="BIO198" s="43"/>
      <c r="BIP198" s="43"/>
      <c r="BIQ198" s="43"/>
      <c r="BIR198" s="43"/>
      <c r="BIS198" s="43"/>
      <c r="BIT198" s="43"/>
      <c r="BIU198" s="43"/>
      <c r="BIV198" s="43"/>
      <c r="BIW198" s="43"/>
      <c r="BIX198" s="43"/>
      <c r="BIY198" s="43"/>
      <c r="BIZ198" s="43"/>
      <c r="BJA198" s="43"/>
      <c r="BJB198" s="43"/>
      <c r="BJC198" s="43"/>
      <c r="BJD198" s="43"/>
      <c r="BJE198" s="43"/>
      <c r="BJF198" s="43"/>
      <c r="BJG198" s="43"/>
      <c r="BJH198" s="43"/>
      <c r="BJI198" s="43"/>
      <c r="BJJ198" s="43"/>
      <c r="BJK198" s="43"/>
      <c r="BJL198" s="43"/>
      <c r="BJM198" s="43"/>
      <c r="BJN198" s="43"/>
      <c r="BJO198" s="43"/>
      <c r="BJP198" s="43"/>
      <c r="BJQ198" s="43"/>
      <c r="BJR198" s="43"/>
      <c r="BJS198" s="43"/>
      <c r="BJT198" s="43"/>
      <c r="BJU198" s="43"/>
      <c r="BJV198" s="43"/>
      <c r="BJW198" s="43"/>
      <c r="BJX198" s="43"/>
      <c r="BJY198" s="43"/>
      <c r="BJZ198" s="43"/>
      <c r="BKA198" s="43"/>
      <c r="BKB198" s="43"/>
      <c r="BKC198" s="43"/>
      <c r="BKD198" s="43"/>
      <c r="BKE198" s="43"/>
      <c r="BKF198" s="43"/>
      <c r="BKG198" s="43"/>
      <c r="BKH198" s="43"/>
      <c r="BKI198" s="43"/>
      <c r="BKJ198" s="43"/>
      <c r="BKK198" s="43"/>
      <c r="BKL198" s="43"/>
      <c r="BKM198" s="43"/>
      <c r="BKN198" s="43"/>
      <c r="BKO198" s="43"/>
      <c r="BKP198" s="43"/>
      <c r="BKQ198" s="43"/>
      <c r="BKR198" s="43"/>
      <c r="BKS198" s="43"/>
      <c r="BKT198" s="43"/>
      <c r="BKU198" s="43"/>
      <c r="BKV198" s="43"/>
      <c r="BKW198" s="43"/>
      <c r="BKX198" s="43"/>
      <c r="BKY198" s="43"/>
      <c r="BKZ198" s="43"/>
      <c r="BLA198" s="43"/>
      <c r="BLB198" s="43"/>
      <c r="BLC198" s="43"/>
      <c r="BLD198" s="43"/>
      <c r="BLE198" s="43"/>
      <c r="BLF198" s="43"/>
      <c r="BLG198" s="43"/>
      <c r="BLH198" s="43"/>
      <c r="BLI198" s="43"/>
      <c r="BLJ198" s="43"/>
      <c r="BLK198" s="43"/>
      <c r="BLL198" s="43"/>
      <c r="BLM198" s="43"/>
      <c r="BLN198" s="43"/>
      <c r="BLO198" s="43"/>
      <c r="BLP198" s="43"/>
      <c r="BLQ198" s="43"/>
      <c r="BLR198" s="43"/>
      <c r="BLS198" s="43"/>
      <c r="BLT198" s="43"/>
      <c r="BLU198" s="43"/>
      <c r="BLV198" s="43"/>
      <c r="BLW198" s="43"/>
      <c r="BLX198" s="43"/>
      <c r="BLY198" s="43"/>
      <c r="BLZ198" s="43"/>
      <c r="BMA198" s="43"/>
      <c r="BMB198" s="43"/>
      <c r="BMC198" s="43"/>
      <c r="BMD198" s="43"/>
      <c r="BME198" s="43"/>
      <c r="BMF198" s="43"/>
      <c r="BMG198" s="43"/>
      <c r="BMH198" s="43"/>
      <c r="BMI198" s="43"/>
      <c r="BMJ198" s="43"/>
      <c r="BMK198" s="43"/>
      <c r="BML198" s="43"/>
      <c r="BMM198" s="43"/>
      <c r="BMN198" s="43"/>
      <c r="BMO198" s="43"/>
      <c r="BMP198" s="43"/>
      <c r="BMQ198" s="43"/>
      <c r="BMR198" s="43"/>
      <c r="BMS198" s="43"/>
      <c r="BMT198" s="43"/>
      <c r="BMU198" s="43"/>
      <c r="BMV198" s="43"/>
      <c r="BMW198" s="43"/>
      <c r="BMX198" s="43"/>
      <c r="BMY198" s="43"/>
      <c r="BMZ198" s="43"/>
      <c r="BNA198" s="43"/>
      <c r="BNB198" s="43"/>
      <c r="BNC198" s="43"/>
      <c r="BND198" s="43"/>
      <c r="BNE198" s="43"/>
      <c r="BNF198" s="43"/>
      <c r="BNG198" s="43"/>
      <c r="BNH198" s="43"/>
      <c r="BNI198" s="43"/>
      <c r="BNJ198" s="43"/>
      <c r="BNK198" s="43"/>
      <c r="BNL198" s="43"/>
      <c r="BNM198" s="43"/>
      <c r="BNN198" s="43"/>
      <c r="BNO198" s="43"/>
      <c r="BNP198" s="43"/>
      <c r="BNQ198" s="43"/>
      <c r="BNR198" s="43"/>
      <c r="BNS198" s="43"/>
      <c r="BNT198" s="43"/>
      <c r="BNU198" s="43"/>
      <c r="BNV198" s="43"/>
      <c r="BNW198" s="43"/>
      <c r="BNX198" s="43"/>
      <c r="BNY198" s="43"/>
      <c r="BNZ198" s="43"/>
      <c r="BOA198" s="43"/>
      <c r="BOB198" s="43"/>
      <c r="BOC198" s="43"/>
      <c r="BOD198" s="43"/>
      <c r="BOE198" s="43"/>
      <c r="BOF198" s="43"/>
      <c r="BOG198" s="43"/>
      <c r="BOH198" s="43"/>
      <c r="BOI198" s="43"/>
      <c r="BOJ198" s="43"/>
      <c r="BOK198" s="43"/>
      <c r="BOL198" s="43"/>
      <c r="BOM198" s="43"/>
      <c r="BON198" s="43"/>
      <c r="BOO198" s="43"/>
      <c r="BOP198" s="43"/>
      <c r="BOQ198" s="43"/>
      <c r="BOR198" s="43"/>
      <c r="BOS198" s="43"/>
      <c r="BOT198" s="43"/>
      <c r="BOU198" s="43"/>
      <c r="BOV198" s="43"/>
      <c r="BOW198" s="43"/>
      <c r="BOX198" s="43"/>
      <c r="BOY198" s="43"/>
      <c r="BOZ198" s="43"/>
      <c r="BPA198" s="43"/>
      <c r="BPB198" s="43"/>
      <c r="BPC198" s="43"/>
      <c r="BPD198" s="43"/>
      <c r="BPE198" s="43"/>
      <c r="BPF198" s="43"/>
      <c r="BPG198" s="43"/>
      <c r="BPH198" s="43"/>
      <c r="BPI198" s="43"/>
      <c r="BPJ198" s="43"/>
      <c r="BPK198" s="43"/>
      <c r="BPL198" s="43"/>
      <c r="BPM198" s="43"/>
      <c r="BPN198" s="43"/>
      <c r="BPO198" s="43"/>
      <c r="BPP198" s="43"/>
      <c r="BPQ198" s="43"/>
      <c r="BPR198" s="43"/>
      <c r="BPS198" s="43"/>
      <c r="BPT198" s="43"/>
      <c r="BPU198" s="43"/>
      <c r="BPV198" s="43"/>
      <c r="BPW198" s="43"/>
      <c r="BPX198" s="43"/>
      <c r="BPY198" s="43"/>
      <c r="BPZ198" s="43"/>
      <c r="BQA198" s="43"/>
      <c r="BQB198" s="43"/>
      <c r="BQC198" s="43"/>
      <c r="BQD198" s="43"/>
      <c r="BQE198" s="43"/>
      <c r="BQF198" s="43"/>
      <c r="BQG198" s="43"/>
      <c r="BQH198" s="43"/>
      <c r="BQI198" s="43"/>
      <c r="BQJ198" s="43"/>
      <c r="BQK198" s="43"/>
      <c r="BQL198" s="43"/>
      <c r="BQM198" s="43"/>
      <c r="BQN198" s="43"/>
      <c r="BQO198" s="43"/>
      <c r="BQP198" s="43"/>
      <c r="BQQ198" s="43"/>
      <c r="BQR198" s="43"/>
      <c r="BQS198" s="43"/>
      <c r="BQT198" s="43"/>
      <c r="BQU198" s="43"/>
      <c r="BQV198" s="43"/>
      <c r="BQW198" s="43"/>
      <c r="BQX198" s="43"/>
      <c r="BQY198" s="43"/>
      <c r="BQZ198" s="43"/>
      <c r="BRA198" s="43"/>
      <c r="BRB198" s="43"/>
      <c r="BRC198" s="43"/>
      <c r="BRD198" s="43"/>
      <c r="BRE198" s="43"/>
      <c r="BRF198" s="43"/>
      <c r="BRG198" s="43"/>
      <c r="BRH198" s="43"/>
      <c r="BRI198" s="43"/>
      <c r="BRJ198" s="43"/>
      <c r="BRK198" s="43"/>
      <c r="BRL198" s="43"/>
      <c r="BRM198" s="43"/>
      <c r="BRN198" s="43"/>
      <c r="BRO198" s="43"/>
      <c r="BRP198" s="43"/>
      <c r="BRQ198" s="43"/>
      <c r="BRR198" s="43"/>
      <c r="BRS198" s="43"/>
      <c r="BRT198" s="43"/>
      <c r="BRU198" s="43"/>
      <c r="BRV198" s="43"/>
      <c r="BRW198" s="43"/>
      <c r="BRX198" s="43"/>
      <c r="BRY198" s="43"/>
      <c r="BRZ198" s="43"/>
      <c r="BSA198" s="43"/>
      <c r="BSB198" s="43"/>
      <c r="BSC198" s="43"/>
      <c r="BSD198" s="43"/>
      <c r="BSE198" s="43"/>
      <c r="BSF198" s="43"/>
      <c r="BSG198" s="43"/>
      <c r="BSH198" s="43"/>
      <c r="BSI198" s="43"/>
      <c r="BSJ198" s="43"/>
      <c r="BSK198" s="43"/>
      <c r="BSL198" s="43"/>
      <c r="BSM198" s="43"/>
      <c r="BSN198" s="43"/>
      <c r="BSO198" s="43"/>
      <c r="BSP198" s="43"/>
      <c r="BSQ198" s="43"/>
      <c r="BSR198" s="43"/>
      <c r="BSS198" s="43"/>
      <c r="BST198" s="43"/>
      <c r="BSU198" s="43"/>
      <c r="BSV198" s="43"/>
      <c r="BSW198" s="43"/>
      <c r="BSX198" s="43"/>
      <c r="BSY198" s="43"/>
      <c r="BSZ198" s="43"/>
      <c r="BTA198" s="43"/>
      <c r="BTB198" s="43"/>
      <c r="BTC198" s="43"/>
      <c r="BTD198" s="43"/>
      <c r="BTE198" s="43"/>
      <c r="BTF198" s="43"/>
      <c r="BTG198" s="43"/>
      <c r="BTH198" s="43"/>
      <c r="BTI198" s="43"/>
      <c r="BTJ198" s="43"/>
      <c r="BTK198" s="43"/>
      <c r="BTL198" s="43"/>
      <c r="BTM198" s="43"/>
      <c r="BTN198" s="43"/>
      <c r="BTO198" s="43"/>
      <c r="BTP198" s="43"/>
      <c r="BTQ198" s="43"/>
      <c r="BTR198" s="43"/>
      <c r="BTS198" s="43"/>
      <c r="BTT198" s="43"/>
      <c r="BTU198" s="43"/>
      <c r="BTV198" s="43"/>
      <c r="BTW198" s="43"/>
      <c r="BTX198" s="43"/>
      <c r="BTY198" s="43"/>
      <c r="BTZ198" s="43"/>
      <c r="BUA198" s="43"/>
      <c r="BUB198" s="43"/>
      <c r="BUC198" s="43"/>
      <c r="BUD198" s="43"/>
      <c r="BUE198" s="43"/>
      <c r="BUF198" s="43"/>
      <c r="BUG198" s="43"/>
      <c r="BUH198" s="43"/>
      <c r="BUI198" s="43"/>
      <c r="BUJ198" s="43"/>
      <c r="BUK198" s="43"/>
      <c r="BUL198" s="43"/>
      <c r="BUM198" s="43"/>
      <c r="BUN198" s="43"/>
      <c r="BUO198" s="43"/>
      <c r="BUP198" s="43"/>
      <c r="BUQ198" s="43"/>
      <c r="BUR198" s="43"/>
      <c r="BUS198" s="43"/>
      <c r="BUT198" s="43"/>
      <c r="BUU198" s="43"/>
      <c r="BUV198" s="43"/>
      <c r="BUW198" s="43"/>
      <c r="BUX198" s="43"/>
      <c r="BUY198" s="43"/>
      <c r="BUZ198" s="43"/>
      <c r="BVA198" s="43"/>
      <c r="BVB198" s="43"/>
      <c r="BVC198" s="43"/>
      <c r="BVD198" s="43"/>
      <c r="BVE198" s="43"/>
      <c r="BVF198" s="43"/>
      <c r="BVG198" s="43"/>
      <c r="BVH198" s="43"/>
      <c r="BVI198" s="43"/>
      <c r="BVJ198" s="43"/>
      <c r="BVK198" s="43"/>
      <c r="BVL198" s="43"/>
      <c r="BVM198" s="43"/>
      <c r="BVN198" s="43"/>
      <c r="BVO198" s="43"/>
      <c r="BVP198" s="43"/>
      <c r="BVQ198" s="43"/>
      <c r="BVR198" s="43"/>
      <c r="BVS198" s="43"/>
      <c r="BVT198" s="43"/>
      <c r="BVU198" s="43"/>
      <c r="BVV198" s="43"/>
      <c r="BVW198" s="43"/>
      <c r="BVX198" s="43"/>
      <c r="BVY198" s="43"/>
      <c r="BVZ198" s="43"/>
      <c r="BWA198" s="43"/>
      <c r="BWB198" s="43"/>
      <c r="BWC198" s="43"/>
      <c r="BWD198" s="43"/>
      <c r="BWE198" s="43"/>
      <c r="BWF198" s="43"/>
      <c r="BWG198" s="43"/>
      <c r="BWH198" s="43"/>
      <c r="BWI198" s="43"/>
      <c r="BWJ198" s="43"/>
      <c r="BWK198" s="43"/>
      <c r="BWL198" s="43"/>
      <c r="BWM198" s="43"/>
      <c r="BWN198" s="43"/>
      <c r="BWO198" s="43"/>
      <c r="BWP198" s="43"/>
      <c r="BWQ198" s="43"/>
      <c r="BWR198" s="43"/>
      <c r="BWS198" s="43"/>
      <c r="BWT198" s="43"/>
      <c r="BWU198" s="43"/>
      <c r="BWV198" s="43"/>
      <c r="BWW198" s="43"/>
      <c r="BWX198" s="43"/>
      <c r="BWY198" s="43"/>
      <c r="BWZ198" s="43"/>
      <c r="BXA198" s="43"/>
      <c r="BXB198" s="43"/>
      <c r="BXC198" s="43"/>
      <c r="BXD198" s="43"/>
      <c r="BXE198" s="43"/>
      <c r="BXF198" s="43"/>
      <c r="BXG198" s="43"/>
      <c r="BXH198" s="43"/>
      <c r="BXI198" s="43"/>
      <c r="BXJ198" s="43"/>
      <c r="BXK198" s="43"/>
      <c r="BXL198" s="43"/>
      <c r="BXM198" s="43"/>
      <c r="BXN198" s="43"/>
      <c r="BXO198" s="43"/>
      <c r="BXP198" s="43"/>
      <c r="BXQ198" s="43"/>
      <c r="BXR198" s="43"/>
      <c r="BXS198" s="43"/>
      <c r="BXT198" s="43"/>
      <c r="BXU198" s="43"/>
      <c r="BXV198" s="43"/>
      <c r="BXW198" s="43"/>
      <c r="BXX198" s="43"/>
      <c r="BXY198" s="43"/>
      <c r="BXZ198" s="43"/>
      <c r="BYA198" s="43"/>
      <c r="BYB198" s="43"/>
      <c r="BYC198" s="43"/>
      <c r="BYD198" s="43"/>
      <c r="BYE198" s="43"/>
      <c r="BYF198" s="43"/>
      <c r="BYG198" s="43"/>
      <c r="BYH198" s="43"/>
      <c r="BYI198" s="43"/>
      <c r="BYJ198" s="43"/>
      <c r="BYK198" s="43"/>
      <c r="BYL198" s="43"/>
      <c r="BYM198" s="43"/>
      <c r="BYN198" s="43"/>
      <c r="BYO198" s="43"/>
      <c r="BYP198" s="43"/>
      <c r="BYQ198" s="43"/>
      <c r="BYR198" s="43"/>
      <c r="BYS198" s="43"/>
      <c r="BYT198" s="43"/>
      <c r="BYU198" s="43"/>
      <c r="BYV198" s="43"/>
      <c r="BYW198" s="43"/>
      <c r="BYX198" s="43"/>
      <c r="BYY198" s="43"/>
      <c r="BYZ198" s="43"/>
      <c r="BZA198" s="43"/>
      <c r="BZB198" s="43"/>
      <c r="BZC198" s="43"/>
      <c r="BZD198" s="43"/>
      <c r="BZE198" s="43"/>
      <c r="BZF198" s="43"/>
      <c r="BZG198" s="43"/>
      <c r="BZH198" s="43"/>
      <c r="BZI198" s="43"/>
      <c r="BZJ198" s="43"/>
      <c r="BZK198" s="43"/>
      <c r="BZL198" s="43"/>
      <c r="BZM198" s="43"/>
      <c r="BZN198" s="43"/>
      <c r="BZO198" s="43"/>
      <c r="BZP198" s="43"/>
      <c r="BZQ198" s="43"/>
      <c r="BZR198" s="43"/>
      <c r="BZS198" s="43"/>
      <c r="BZT198" s="43"/>
      <c r="BZU198" s="43"/>
      <c r="BZV198" s="43"/>
      <c r="BZW198" s="43"/>
      <c r="BZX198" s="43"/>
      <c r="BZY198" s="43"/>
      <c r="BZZ198" s="43"/>
      <c r="CAA198" s="43"/>
      <c r="CAB198" s="43"/>
      <c r="CAC198" s="43"/>
      <c r="CAD198" s="43"/>
      <c r="CAE198" s="43"/>
      <c r="CAF198" s="43"/>
      <c r="CAG198" s="43"/>
      <c r="CAH198" s="43"/>
      <c r="CAI198" s="43"/>
      <c r="CAJ198" s="43"/>
      <c r="CAK198" s="43"/>
      <c r="CAL198" s="43"/>
      <c r="CAM198" s="43"/>
      <c r="CAN198" s="43"/>
      <c r="CAO198" s="43"/>
      <c r="CAP198" s="43"/>
      <c r="CAQ198" s="43"/>
      <c r="CAR198" s="43"/>
      <c r="CAS198" s="43"/>
      <c r="CAT198" s="43"/>
      <c r="CAU198" s="43"/>
      <c r="CAV198" s="43"/>
      <c r="CAW198" s="43"/>
      <c r="CAX198" s="43"/>
      <c r="CAY198" s="43"/>
      <c r="CAZ198" s="43"/>
      <c r="CBA198" s="43"/>
      <c r="CBB198" s="43"/>
      <c r="CBC198" s="43"/>
      <c r="CBD198" s="43"/>
      <c r="CBE198" s="43"/>
      <c r="CBF198" s="43"/>
      <c r="CBG198" s="43"/>
      <c r="CBH198" s="43"/>
      <c r="CBI198" s="43"/>
      <c r="CBJ198" s="43"/>
      <c r="CBK198" s="43"/>
      <c r="CBL198" s="43"/>
      <c r="CBM198" s="43"/>
      <c r="CBN198" s="43"/>
      <c r="CBO198" s="43"/>
      <c r="CBP198" s="43"/>
      <c r="CBQ198" s="43"/>
      <c r="CBR198" s="43"/>
      <c r="CBS198" s="43"/>
      <c r="CBT198" s="43"/>
      <c r="CBU198" s="43"/>
      <c r="CBV198" s="43"/>
      <c r="CBW198" s="43"/>
      <c r="CBX198" s="43"/>
      <c r="CBY198" s="43"/>
      <c r="CBZ198" s="43"/>
      <c r="CCA198" s="43"/>
      <c r="CCB198" s="43"/>
      <c r="CCC198" s="43"/>
      <c r="CCD198" s="43"/>
      <c r="CCE198" s="43"/>
      <c r="CCF198" s="43"/>
      <c r="CCG198" s="43"/>
      <c r="CCH198" s="43"/>
      <c r="CCI198" s="43"/>
      <c r="CCJ198" s="43"/>
      <c r="CCK198" s="43"/>
      <c r="CCL198" s="43"/>
      <c r="CCM198" s="43"/>
      <c r="CCN198" s="43"/>
      <c r="CCO198" s="43"/>
      <c r="CCP198" s="43"/>
      <c r="CCQ198" s="43"/>
      <c r="CCR198" s="43"/>
      <c r="CCS198" s="43"/>
      <c r="CCT198" s="43"/>
      <c r="CCU198" s="43"/>
      <c r="CCV198" s="43"/>
      <c r="CCW198" s="43"/>
      <c r="CCX198" s="43"/>
      <c r="CCY198" s="43"/>
      <c r="CCZ198" s="43"/>
      <c r="CDA198" s="43"/>
      <c r="CDB198" s="43"/>
      <c r="CDC198" s="43"/>
      <c r="CDD198" s="43"/>
      <c r="CDE198" s="43"/>
      <c r="CDF198" s="43"/>
      <c r="CDG198" s="43"/>
      <c r="CDH198" s="43"/>
      <c r="CDI198" s="43"/>
      <c r="CDJ198" s="43"/>
      <c r="CDK198" s="43"/>
      <c r="CDL198" s="43"/>
      <c r="CDM198" s="43"/>
      <c r="CDN198" s="43"/>
      <c r="CDO198" s="43"/>
      <c r="CDP198" s="43"/>
      <c r="CDQ198" s="43"/>
      <c r="CDR198" s="43"/>
      <c r="CDS198" s="43"/>
      <c r="CDT198" s="43"/>
      <c r="CDU198" s="43"/>
      <c r="CDV198" s="43"/>
      <c r="CDW198" s="43"/>
      <c r="CDX198" s="43"/>
      <c r="CDY198" s="43"/>
      <c r="CDZ198" s="43"/>
      <c r="CEA198" s="43"/>
      <c r="CEB198" s="43"/>
      <c r="CEC198" s="43"/>
      <c r="CED198" s="43"/>
      <c r="CEE198" s="43"/>
      <c r="CEF198" s="43"/>
      <c r="CEG198" s="43"/>
      <c r="CEH198" s="43"/>
      <c r="CEI198" s="43"/>
      <c r="CEJ198" s="43"/>
      <c r="CEK198" s="43"/>
      <c r="CEL198" s="43"/>
      <c r="CEM198" s="43"/>
      <c r="CEN198" s="43"/>
      <c r="CEO198" s="43"/>
      <c r="CEP198" s="43"/>
      <c r="CEQ198" s="43"/>
      <c r="CER198" s="43"/>
      <c r="CES198" s="43"/>
      <c r="CET198" s="43"/>
      <c r="CEU198" s="43"/>
      <c r="CEV198" s="43"/>
      <c r="CEW198" s="43"/>
      <c r="CEX198" s="43"/>
      <c r="CEY198" s="43"/>
      <c r="CEZ198" s="43"/>
      <c r="CFA198" s="43"/>
      <c r="CFB198" s="43"/>
      <c r="CFC198" s="43"/>
      <c r="CFD198" s="43"/>
      <c r="CFE198" s="43"/>
      <c r="CFF198" s="43"/>
      <c r="CFG198" s="43"/>
      <c r="CFH198" s="43"/>
      <c r="CFI198" s="43"/>
      <c r="CFJ198" s="43"/>
      <c r="CFK198" s="43"/>
      <c r="CFL198" s="43"/>
      <c r="CFM198" s="43"/>
      <c r="CFN198" s="43"/>
      <c r="CFO198" s="43"/>
      <c r="CFP198" s="43"/>
      <c r="CFQ198" s="43"/>
      <c r="CFR198" s="43"/>
      <c r="CFS198" s="43"/>
      <c r="CFT198" s="43"/>
      <c r="CFU198" s="43"/>
      <c r="CFV198" s="43"/>
      <c r="CFW198" s="43"/>
      <c r="CFX198" s="43"/>
      <c r="CFY198" s="43"/>
      <c r="CFZ198" s="43"/>
      <c r="CGA198" s="43"/>
      <c r="CGB198" s="43"/>
      <c r="CGC198" s="43"/>
      <c r="CGD198" s="43"/>
      <c r="CGE198" s="43"/>
      <c r="CGF198" s="43"/>
      <c r="CGG198" s="43"/>
      <c r="CGH198" s="43"/>
      <c r="CGI198" s="43"/>
      <c r="CGJ198" s="43"/>
      <c r="CGK198" s="43"/>
      <c r="CGL198" s="43"/>
      <c r="CGM198" s="43"/>
      <c r="CGN198" s="43"/>
      <c r="CGO198" s="43"/>
      <c r="CGP198" s="43"/>
      <c r="CGQ198" s="43"/>
      <c r="CGR198" s="43"/>
      <c r="CGS198" s="43"/>
      <c r="CGT198" s="43"/>
      <c r="CGU198" s="43"/>
      <c r="CGV198" s="43"/>
      <c r="CGW198" s="43"/>
      <c r="CGX198" s="43"/>
      <c r="CGY198" s="43"/>
      <c r="CGZ198" s="43"/>
      <c r="CHA198" s="43"/>
      <c r="CHB198" s="43"/>
      <c r="CHC198" s="43"/>
      <c r="CHD198" s="43"/>
      <c r="CHE198" s="43"/>
      <c r="CHF198" s="43"/>
      <c r="CHG198" s="43"/>
      <c r="CHH198" s="43"/>
      <c r="CHI198" s="43"/>
      <c r="CHJ198" s="43"/>
      <c r="CHK198" s="43"/>
      <c r="CHL198" s="43"/>
      <c r="CHM198" s="43"/>
      <c r="CHN198" s="43"/>
      <c r="CHO198" s="43"/>
      <c r="CHP198" s="43"/>
      <c r="CHQ198" s="43"/>
      <c r="CHR198" s="43"/>
      <c r="CHS198" s="43"/>
      <c r="CHT198" s="43"/>
      <c r="CHU198" s="43"/>
      <c r="CHV198" s="43"/>
      <c r="CHW198" s="43"/>
      <c r="CHX198" s="43"/>
      <c r="CHY198" s="43"/>
      <c r="CHZ198" s="43"/>
      <c r="CIA198" s="43"/>
      <c r="CIB198" s="43"/>
      <c r="CIC198" s="43"/>
      <c r="CID198" s="43"/>
      <c r="CIE198" s="43"/>
      <c r="CIF198" s="43"/>
      <c r="CIG198" s="43"/>
      <c r="CIH198" s="43"/>
      <c r="CII198" s="43"/>
      <c r="CIJ198" s="43"/>
      <c r="CIK198" s="43"/>
      <c r="CIL198" s="43"/>
      <c r="CIM198" s="43"/>
      <c r="CIN198" s="43"/>
      <c r="CIO198" s="43"/>
      <c r="CIP198" s="43"/>
      <c r="CIQ198" s="43"/>
      <c r="CIR198" s="43"/>
      <c r="CIS198" s="43"/>
      <c r="CIT198" s="43"/>
      <c r="CIU198" s="43"/>
      <c r="CIV198" s="43"/>
      <c r="CIW198" s="43"/>
      <c r="CIX198" s="43"/>
      <c r="CIY198" s="43"/>
      <c r="CIZ198" s="43"/>
      <c r="CJA198" s="43"/>
      <c r="CJB198" s="43"/>
      <c r="CJC198" s="43"/>
      <c r="CJD198" s="43"/>
      <c r="CJE198" s="43"/>
      <c r="CJF198" s="43"/>
      <c r="CJG198" s="43"/>
      <c r="CJH198" s="43"/>
      <c r="CJI198" s="43"/>
      <c r="CJJ198" s="43"/>
      <c r="CJK198" s="43"/>
      <c r="CJL198" s="43"/>
      <c r="CJM198" s="43"/>
      <c r="CJN198" s="43"/>
      <c r="CJO198" s="43"/>
      <c r="CJP198" s="43"/>
      <c r="CJQ198" s="43"/>
      <c r="CJR198" s="43"/>
      <c r="CJS198" s="43"/>
      <c r="CJT198" s="43"/>
      <c r="CJU198" s="43"/>
      <c r="CJV198" s="43"/>
      <c r="CJW198" s="43"/>
      <c r="CJX198" s="43"/>
      <c r="CJY198" s="43"/>
      <c r="CJZ198" s="43"/>
      <c r="CKA198" s="43"/>
      <c r="CKB198" s="43"/>
      <c r="CKC198" s="43"/>
      <c r="CKD198" s="43"/>
      <c r="CKE198" s="43"/>
      <c r="CKF198" s="43"/>
      <c r="CKG198" s="43"/>
      <c r="CKH198" s="43"/>
      <c r="CKI198" s="43"/>
      <c r="CKJ198" s="43"/>
      <c r="CKK198" s="43"/>
      <c r="CKL198" s="43"/>
      <c r="CKM198" s="43"/>
      <c r="CKN198" s="43"/>
      <c r="CKO198" s="43"/>
      <c r="CKP198" s="43"/>
      <c r="CKQ198" s="43"/>
      <c r="CKR198" s="43"/>
      <c r="CKS198" s="43"/>
      <c r="CKT198" s="43"/>
      <c r="CKU198" s="43"/>
      <c r="CKV198" s="43"/>
      <c r="CKW198" s="43"/>
      <c r="CKX198" s="43"/>
      <c r="CKY198" s="43"/>
      <c r="CKZ198" s="43"/>
      <c r="CLA198" s="43"/>
      <c r="CLB198" s="43"/>
      <c r="CLC198" s="43"/>
      <c r="CLD198" s="43"/>
      <c r="CLE198" s="43"/>
      <c r="CLF198" s="43"/>
      <c r="CLG198" s="43"/>
      <c r="CLH198" s="43"/>
      <c r="CLI198" s="43"/>
      <c r="CLJ198" s="43"/>
      <c r="CLK198" s="43"/>
      <c r="CLL198" s="43"/>
      <c r="CLM198" s="43"/>
      <c r="CLN198" s="43"/>
      <c r="CLO198" s="43"/>
      <c r="CLP198" s="43"/>
      <c r="CLQ198" s="43"/>
      <c r="CLR198" s="43"/>
      <c r="CLS198" s="43"/>
      <c r="CLT198" s="43"/>
      <c r="CLU198" s="43"/>
      <c r="CLV198" s="43"/>
      <c r="CLW198" s="43"/>
      <c r="CLX198" s="43"/>
      <c r="CLY198" s="43"/>
      <c r="CLZ198" s="43"/>
      <c r="CMA198" s="43"/>
      <c r="CMB198" s="43"/>
      <c r="CMC198" s="43"/>
      <c r="CMD198" s="43"/>
      <c r="CME198" s="43"/>
      <c r="CMF198" s="43"/>
      <c r="CMG198" s="43"/>
      <c r="CMH198" s="43"/>
      <c r="CMI198" s="43"/>
      <c r="CMJ198" s="43"/>
      <c r="CMK198" s="43"/>
      <c r="CML198" s="43"/>
      <c r="CMM198" s="43"/>
      <c r="CMN198" s="43"/>
      <c r="CMO198" s="43"/>
      <c r="CMP198" s="43"/>
      <c r="CMQ198" s="43"/>
      <c r="CMR198" s="43"/>
      <c r="CMS198" s="43"/>
      <c r="CMT198" s="43"/>
      <c r="CMU198" s="43"/>
      <c r="CMV198" s="43"/>
      <c r="CMW198" s="43"/>
      <c r="CMX198" s="43"/>
      <c r="CMY198" s="43"/>
      <c r="CMZ198" s="43"/>
      <c r="CNA198" s="43"/>
      <c r="CNB198" s="43"/>
      <c r="CNC198" s="43"/>
      <c r="CND198" s="43"/>
      <c r="CNE198" s="43"/>
      <c r="CNF198" s="43"/>
      <c r="CNG198" s="43"/>
      <c r="CNH198" s="43"/>
      <c r="CNI198" s="43"/>
      <c r="CNJ198" s="43"/>
      <c r="CNK198" s="43"/>
      <c r="CNL198" s="43"/>
      <c r="CNM198" s="43"/>
      <c r="CNN198" s="43"/>
      <c r="CNO198" s="43"/>
      <c r="CNP198" s="43"/>
      <c r="CNQ198" s="43"/>
      <c r="CNR198" s="43"/>
      <c r="CNS198" s="43"/>
      <c r="CNT198" s="43"/>
      <c r="CNU198" s="43"/>
      <c r="CNV198" s="43"/>
      <c r="CNW198" s="43"/>
      <c r="CNX198" s="43"/>
      <c r="CNY198" s="43"/>
      <c r="CNZ198" s="43"/>
      <c r="COA198" s="43"/>
      <c r="COB198" s="43"/>
      <c r="COC198" s="43"/>
      <c r="COD198" s="43"/>
      <c r="COE198" s="43"/>
      <c r="COF198" s="43"/>
      <c r="COG198" s="43"/>
      <c r="COH198" s="43"/>
      <c r="COI198" s="43"/>
      <c r="COJ198" s="43"/>
      <c r="COK198" s="43"/>
      <c r="COL198" s="43"/>
      <c r="COM198" s="43"/>
      <c r="CON198" s="43"/>
      <c r="COO198" s="43"/>
      <c r="COP198" s="43"/>
      <c r="COQ198" s="43"/>
      <c r="COR198" s="43"/>
      <c r="COS198" s="43"/>
      <c r="COT198" s="43"/>
      <c r="COU198" s="43"/>
      <c r="COV198" s="43"/>
      <c r="COW198" s="43"/>
      <c r="COX198" s="43"/>
      <c r="COY198" s="43"/>
      <c r="COZ198" s="43"/>
      <c r="CPA198" s="43"/>
      <c r="CPB198" s="43"/>
      <c r="CPC198" s="43"/>
      <c r="CPD198" s="43"/>
      <c r="CPE198" s="43"/>
      <c r="CPF198" s="43"/>
      <c r="CPG198" s="43"/>
      <c r="CPH198" s="43"/>
      <c r="CPI198" s="43"/>
      <c r="CPJ198" s="43"/>
      <c r="CPK198" s="43"/>
      <c r="CPL198" s="43"/>
      <c r="CPM198" s="43"/>
      <c r="CPN198" s="43"/>
      <c r="CPO198" s="43"/>
      <c r="CPP198" s="43"/>
      <c r="CPQ198" s="43"/>
      <c r="CPR198" s="43"/>
      <c r="CPS198" s="43"/>
      <c r="CPT198" s="43"/>
      <c r="CPU198" s="43"/>
      <c r="CPV198" s="43"/>
      <c r="CPW198" s="43"/>
      <c r="CPX198" s="43"/>
      <c r="CPY198" s="43"/>
      <c r="CPZ198" s="43"/>
      <c r="CQA198" s="43"/>
      <c r="CQB198" s="43"/>
      <c r="CQC198" s="43"/>
      <c r="CQD198" s="43"/>
      <c r="CQE198" s="43"/>
      <c r="CQF198" s="43"/>
      <c r="CQG198" s="43"/>
      <c r="CQH198" s="43"/>
      <c r="CQI198" s="43"/>
      <c r="CQJ198" s="43"/>
      <c r="CQK198" s="43"/>
      <c r="CQL198" s="43"/>
      <c r="CQM198" s="43"/>
      <c r="CQN198" s="43"/>
      <c r="CQO198" s="43"/>
      <c r="CQP198" s="43"/>
      <c r="CQQ198" s="43"/>
      <c r="CQR198" s="43"/>
      <c r="CQS198" s="43"/>
      <c r="CQT198" s="43"/>
      <c r="CQU198" s="43"/>
      <c r="CQV198" s="43"/>
      <c r="CQW198" s="43"/>
      <c r="CQX198" s="43"/>
      <c r="CQY198" s="43"/>
      <c r="CQZ198" s="43"/>
      <c r="CRA198" s="43"/>
      <c r="CRB198" s="43"/>
      <c r="CRC198" s="43"/>
      <c r="CRD198" s="43"/>
      <c r="CRE198" s="43"/>
      <c r="CRF198" s="43"/>
      <c r="CRG198" s="43"/>
      <c r="CRH198" s="43"/>
      <c r="CRI198" s="43"/>
      <c r="CRJ198" s="43"/>
      <c r="CRK198" s="43"/>
      <c r="CRL198" s="43"/>
      <c r="CRM198" s="43"/>
      <c r="CRN198" s="43"/>
      <c r="CRO198" s="43"/>
      <c r="CRP198" s="43"/>
      <c r="CRQ198" s="43"/>
      <c r="CRR198" s="43"/>
      <c r="CRS198" s="43"/>
      <c r="CRT198" s="43"/>
      <c r="CRU198" s="43"/>
      <c r="CRV198" s="43"/>
      <c r="CRW198" s="43"/>
      <c r="CRX198" s="43"/>
      <c r="CRY198" s="43"/>
      <c r="CRZ198" s="43"/>
      <c r="CSA198" s="43"/>
      <c r="CSB198" s="43"/>
      <c r="CSC198" s="43"/>
      <c r="CSD198" s="43"/>
      <c r="CSE198" s="43"/>
      <c r="CSF198" s="43"/>
      <c r="CSG198" s="43"/>
      <c r="CSH198" s="43"/>
      <c r="CSI198" s="43"/>
      <c r="CSJ198" s="43"/>
      <c r="CSK198" s="43"/>
      <c r="CSL198" s="43"/>
      <c r="CSM198" s="43"/>
      <c r="CSN198" s="43"/>
      <c r="CSO198" s="43"/>
      <c r="CSP198" s="43"/>
      <c r="CSQ198" s="43"/>
      <c r="CSR198" s="43"/>
      <c r="CSS198" s="43"/>
      <c r="CST198" s="43"/>
      <c r="CSU198" s="43"/>
      <c r="CSV198" s="43"/>
      <c r="CSW198" s="43"/>
      <c r="CSX198" s="43"/>
      <c r="CSY198" s="43"/>
      <c r="CSZ198" s="43"/>
      <c r="CTA198" s="43"/>
      <c r="CTB198" s="43"/>
      <c r="CTC198" s="43"/>
      <c r="CTD198" s="43"/>
      <c r="CTE198" s="43"/>
      <c r="CTF198" s="43"/>
      <c r="CTG198" s="43"/>
      <c r="CTH198" s="43"/>
      <c r="CTI198" s="43"/>
      <c r="CTJ198" s="43"/>
      <c r="CTK198" s="43"/>
      <c r="CTL198" s="43"/>
      <c r="CTM198" s="43"/>
      <c r="CTN198" s="43"/>
      <c r="CTO198" s="43"/>
      <c r="CTP198" s="43"/>
      <c r="CTQ198" s="43"/>
      <c r="CTR198" s="43"/>
      <c r="CTS198" s="43"/>
      <c r="CTT198" s="43"/>
      <c r="CTU198" s="43"/>
      <c r="CTV198" s="43"/>
      <c r="CTW198" s="43"/>
      <c r="CTX198" s="43"/>
      <c r="CTY198" s="43"/>
      <c r="CTZ198" s="43"/>
      <c r="CUA198" s="43"/>
      <c r="CUB198" s="43"/>
      <c r="CUC198" s="43"/>
      <c r="CUD198" s="43"/>
      <c r="CUE198" s="43"/>
      <c r="CUF198" s="43"/>
      <c r="CUG198" s="43"/>
      <c r="CUH198" s="43"/>
      <c r="CUI198" s="43"/>
      <c r="CUJ198" s="43"/>
      <c r="CUK198" s="43"/>
      <c r="CUL198" s="43"/>
      <c r="CUM198" s="43"/>
      <c r="CUN198" s="43"/>
      <c r="CUO198" s="43"/>
      <c r="CUP198" s="43"/>
      <c r="CUQ198" s="43"/>
      <c r="CUR198" s="43"/>
      <c r="CUS198" s="43"/>
      <c r="CUT198" s="43"/>
      <c r="CUU198" s="43"/>
      <c r="CUV198" s="43"/>
      <c r="CUW198" s="43"/>
      <c r="CUX198" s="43"/>
      <c r="CUY198" s="43"/>
      <c r="CUZ198" s="43"/>
      <c r="CVA198" s="43"/>
      <c r="CVB198" s="43"/>
      <c r="CVC198" s="43"/>
      <c r="CVD198" s="43"/>
      <c r="CVE198" s="43"/>
      <c r="CVF198" s="43"/>
      <c r="CVG198" s="43"/>
      <c r="CVH198" s="43"/>
      <c r="CVI198" s="43"/>
      <c r="CVJ198" s="43"/>
      <c r="CVK198" s="43"/>
      <c r="CVL198" s="43"/>
      <c r="CVM198" s="43"/>
      <c r="CVN198" s="43"/>
      <c r="CVO198" s="43"/>
      <c r="CVP198" s="43"/>
      <c r="CVQ198" s="43"/>
      <c r="CVR198" s="43"/>
      <c r="CVS198" s="43"/>
      <c r="CVT198" s="43"/>
      <c r="CVU198" s="43"/>
      <c r="CVV198" s="43"/>
      <c r="CVW198" s="43"/>
      <c r="CVX198" s="43"/>
      <c r="CVY198" s="43"/>
      <c r="CVZ198" s="43"/>
      <c r="CWA198" s="43"/>
      <c r="CWB198" s="43"/>
      <c r="CWC198" s="43"/>
      <c r="CWD198" s="43"/>
      <c r="CWE198" s="43"/>
      <c r="CWF198" s="43"/>
      <c r="CWG198" s="43"/>
      <c r="CWH198" s="43"/>
      <c r="CWI198" s="43"/>
      <c r="CWJ198" s="43"/>
      <c r="CWK198" s="43"/>
      <c r="CWL198" s="43"/>
      <c r="CWM198" s="43"/>
      <c r="CWN198" s="43"/>
      <c r="CWO198" s="43"/>
      <c r="CWP198" s="43"/>
      <c r="CWQ198" s="43"/>
      <c r="CWR198" s="43"/>
      <c r="CWS198" s="43"/>
      <c r="CWT198" s="43"/>
      <c r="CWU198" s="43"/>
      <c r="CWV198" s="43"/>
      <c r="CWW198" s="43"/>
      <c r="CWX198" s="43"/>
      <c r="CWY198" s="43"/>
      <c r="CWZ198" s="43"/>
      <c r="CXA198" s="43"/>
      <c r="CXB198" s="43"/>
      <c r="CXC198" s="43"/>
      <c r="CXD198" s="43"/>
      <c r="CXE198" s="43"/>
      <c r="CXF198" s="43"/>
      <c r="CXG198" s="43"/>
      <c r="CXH198" s="43"/>
      <c r="CXI198" s="43"/>
      <c r="CXJ198" s="43"/>
      <c r="CXK198" s="43"/>
      <c r="CXL198" s="43"/>
      <c r="CXM198" s="43"/>
      <c r="CXN198" s="43"/>
      <c r="CXO198" s="43"/>
      <c r="CXP198" s="43"/>
      <c r="CXQ198" s="43"/>
      <c r="CXR198" s="43"/>
      <c r="CXS198" s="43"/>
      <c r="CXT198" s="43"/>
      <c r="CXU198" s="43"/>
      <c r="CXV198" s="43"/>
      <c r="CXW198" s="43"/>
      <c r="CXX198" s="43"/>
      <c r="CXY198" s="43"/>
      <c r="CXZ198" s="43"/>
      <c r="CYA198" s="43"/>
      <c r="CYB198" s="43"/>
      <c r="CYC198" s="43"/>
      <c r="CYD198" s="43"/>
      <c r="CYE198" s="43"/>
      <c r="CYF198" s="43"/>
      <c r="CYG198" s="43"/>
      <c r="CYH198" s="43"/>
      <c r="CYI198" s="43"/>
      <c r="CYJ198" s="43"/>
      <c r="CYK198" s="43"/>
      <c r="CYL198" s="43"/>
      <c r="CYM198" s="43"/>
      <c r="CYN198" s="43"/>
      <c r="CYO198" s="43"/>
      <c r="CYP198" s="43"/>
      <c r="CYQ198" s="43"/>
      <c r="CYR198" s="43"/>
      <c r="CYS198" s="43"/>
      <c r="CYT198" s="43"/>
      <c r="CYU198" s="43"/>
      <c r="CYV198" s="43"/>
      <c r="CYW198" s="43"/>
      <c r="CYX198" s="43"/>
      <c r="CYY198" s="43"/>
      <c r="CYZ198" s="43"/>
      <c r="CZA198" s="43"/>
      <c r="CZB198" s="43"/>
      <c r="CZC198" s="43"/>
      <c r="CZD198" s="43"/>
      <c r="CZE198" s="43"/>
      <c r="CZF198" s="43"/>
      <c r="CZG198" s="43"/>
      <c r="CZH198" s="43"/>
      <c r="CZI198" s="43"/>
      <c r="CZJ198" s="43"/>
      <c r="CZK198" s="43"/>
      <c r="CZL198" s="43"/>
      <c r="CZM198" s="43"/>
      <c r="CZN198" s="43"/>
      <c r="CZO198" s="43"/>
      <c r="CZP198" s="43"/>
      <c r="CZQ198" s="43"/>
      <c r="CZR198" s="43"/>
      <c r="CZS198" s="43"/>
      <c r="CZT198" s="43"/>
      <c r="CZU198" s="43"/>
      <c r="CZV198" s="43"/>
      <c r="CZW198" s="43"/>
      <c r="CZX198" s="43"/>
      <c r="CZY198" s="43"/>
      <c r="CZZ198" s="43"/>
      <c r="DAA198" s="43"/>
      <c r="DAB198" s="43"/>
      <c r="DAC198" s="43"/>
      <c r="DAD198" s="43"/>
      <c r="DAE198" s="43"/>
      <c r="DAF198" s="43"/>
      <c r="DAG198" s="43"/>
      <c r="DAH198" s="43"/>
      <c r="DAI198" s="43"/>
      <c r="DAJ198" s="43"/>
      <c r="DAK198" s="43"/>
      <c r="DAL198" s="43"/>
      <c r="DAM198" s="43"/>
      <c r="DAN198" s="43"/>
      <c r="DAO198" s="43"/>
      <c r="DAP198" s="43"/>
      <c r="DAQ198" s="43"/>
      <c r="DAR198" s="43"/>
      <c r="DAS198" s="43"/>
      <c r="DAT198" s="43"/>
      <c r="DAU198" s="43"/>
      <c r="DAV198" s="43"/>
      <c r="DAW198" s="43"/>
      <c r="DAX198" s="43"/>
      <c r="DAY198" s="43"/>
      <c r="DAZ198" s="43"/>
      <c r="DBA198" s="43"/>
      <c r="DBB198" s="43"/>
      <c r="DBC198" s="43"/>
      <c r="DBD198" s="43"/>
      <c r="DBE198" s="43"/>
      <c r="DBF198" s="43"/>
      <c r="DBG198" s="43"/>
      <c r="DBH198" s="43"/>
      <c r="DBI198" s="43"/>
      <c r="DBJ198" s="43"/>
      <c r="DBK198" s="43"/>
      <c r="DBL198" s="43"/>
      <c r="DBM198" s="43"/>
      <c r="DBN198" s="43"/>
      <c r="DBO198" s="43"/>
      <c r="DBP198" s="43"/>
      <c r="DBQ198" s="43"/>
      <c r="DBR198" s="43"/>
      <c r="DBS198" s="43"/>
      <c r="DBT198" s="43"/>
      <c r="DBU198" s="43"/>
      <c r="DBV198" s="43"/>
      <c r="DBW198" s="43"/>
      <c r="DBX198" s="43"/>
      <c r="DBY198" s="43"/>
      <c r="DBZ198" s="43"/>
      <c r="DCA198" s="43"/>
      <c r="DCB198" s="43"/>
      <c r="DCC198" s="43"/>
      <c r="DCD198" s="43"/>
      <c r="DCE198" s="43"/>
      <c r="DCF198" s="43"/>
      <c r="DCG198" s="43"/>
      <c r="DCH198" s="43"/>
      <c r="DCI198" s="43"/>
      <c r="DCJ198" s="43"/>
      <c r="DCK198" s="43"/>
      <c r="DCL198" s="43"/>
      <c r="DCM198" s="43"/>
      <c r="DCN198" s="43"/>
      <c r="DCO198" s="43"/>
      <c r="DCP198" s="43"/>
      <c r="DCQ198" s="43"/>
      <c r="DCR198" s="43"/>
      <c r="DCS198" s="43"/>
      <c r="DCT198" s="43"/>
      <c r="DCU198" s="43"/>
      <c r="DCV198" s="43"/>
      <c r="DCW198" s="43"/>
      <c r="DCX198" s="43"/>
      <c r="DCY198" s="43"/>
      <c r="DCZ198" s="43"/>
      <c r="DDA198" s="43"/>
      <c r="DDB198" s="43"/>
      <c r="DDC198" s="43"/>
      <c r="DDD198" s="43"/>
      <c r="DDE198" s="43"/>
      <c r="DDF198" s="43"/>
      <c r="DDG198" s="43"/>
      <c r="DDH198" s="43"/>
      <c r="DDI198" s="43"/>
      <c r="DDJ198" s="43"/>
      <c r="DDK198" s="43"/>
      <c r="DDL198" s="43"/>
      <c r="DDM198" s="43"/>
      <c r="DDN198" s="43"/>
      <c r="DDO198" s="43"/>
      <c r="DDP198" s="43"/>
      <c r="DDQ198" s="43"/>
      <c r="DDR198" s="43"/>
      <c r="DDS198" s="43"/>
      <c r="DDT198" s="43"/>
      <c r="DDU198" s="43"/>
      <c r="DDV198" s="43"/>
      <c r="DDW198" s="43"/>
      <c r="DDX198" s="43"/>
      <c r="DDY198" s="43"/>
      <c r="DDZ198" s="43"/>
      <c r="DEA198" s="43"/>
      <c r="DEB198" s="43"/>
      <c r="DEC198" s="43"/>
      <c r="DED198" s="43"/>
      <c r="DEE198" s="43"/>
      <c r="DEF198" s="43"/>
      <c r="DEG198" s="43"/>
      <c r="DEH198" s="43"/>
      <c r="DEI198" s="43"/>
      <c r="DEJ198" s="43"/>
      <c r="DEK198" s="43"/>
      <c r="DEL198" s="43"/>
      <c r="DEM198" s="43"/>
      <c r="DEN198" s="43"/>
      <c r="DEO198" s="43"/>
      <c r="DEP198" s="43"/>
      <c r="DEQ198" s="43"/>
      <c r="DER198" s="43"/>
      <c r="DES198" s="43"/>
      <c r="DET198" s="43"/>
      <c r="DEU198" s="43"/>
      <c r="DEV198" s="43"/>
      <c r="DEW198" s="43"/>
      <c r="DEX198" s="43"/>
      <c r="DEY198" s="43"/>
      <c r="DEZ198" s="43"/>
      <c r="DFA198" s="43"/>
      <c r="DFB198" s="43"/>
      <c r="DFC198" s="43"/>
      <c r="DFD198" s="43"/>
      <c r="DFE198" s="43"/>
      <c r="DFF198" s="43"/>
      <c r="DFG198" s="43"/>
      <c r="DFH198" s="43"/>
      <c r="DFI198" s="43"/>
      <c r="DFJ198" s="43"/>
      <c r="DFK198" s="43"/>
      <c r="DFL198" s="43"/>
      <c r="DFM198" s="43"/>
      <c r="DFN198" s="43"/>
      <c r="DFO198" s="43"/>
      <c r="DFP198" s="43"/>
      <c r="DFQ198" s="43"/>
      <c r="DFR198" s="43"/>
      <c r="DFS198" s="43"/>
      <c r="DFT198" s="43"/>
      <c r="DFU198" s="43"/>
      <c r="DFV198" s="43"/>
      <c r="DFW198" s="43"/>
      <c r="DFX198" s="43"/>
      <c r="DFY198" s="43"/>
      <c r="DFZ198" s="43"/>
      <c r="DGA198" s="43"/>
      <c r="DGB198" s="43"/>
      <c r="DGC198" s="43"/>
      <c r="DGD198" s="43"/>
      <c r="DGE198" s="43"/>
      <c r="DGF198" s="43"/>
      <c r="DGG198" s="43"/>
      <c r="DGH198" s="43"/>
      <c r="DGI198" s="43"/>
      <c r="DGJ198" s="43"/>
      <c r="DGK198" s="43"/>
      <c r="DGL198" s="43"/>
      <c r="DGM198" s="43"/>
      <c r="DGN198" s="43"/>
      <c r="DGO198" s="43"/>
      <c r="DGP198" s="43"/>
      <c r="DGQ198" s="43"/>
      <c r="DGR198" s="43"/>
      <c r="DGS198" s="43"/>
      <c r="DGT198" s="43"/>
      <c r="DGU198" s="43"/>
      <c r="DGV198" s="43"/>
      <c r="DGW198" s="43"/>
      <c r="DGX198" s="43"/>
      <c r="DGY198" s="43"/>
      <c r="DGZ198" s="43"/>
      <c r="DHA198" s="43"/>
      <c r="DHB198" s="43"/>
      <c r="DHC198" s="43"/>
      <c r="DHD198" s="43"/>
      <c r="DHE198" s="43"/>
      <c r="DHF198" s="43"/>
      <c r="DHG198" s="43"/>
      <c r="DHH198" s="43"/>
      <c r="DHI198" s="43"/>
      <c r="DHJ198" s="43"/>
      <c r="DHK198" s="43"/>
      <c r="DHL198" s="43"/>
      <c r="DHM198" s="43"/>
      <c r="DHN198" s="43"/>
      <c r="DHO198" s="43"/>
      <c r="DHP198" s="43"/>
      <c r="DHQ198" s="43"/>
      <c r="DHR198" s="43"/>
      <c r="DHS198" s="43"/>
      <c r="DHT198" s="43"/>
      <c r="DHU198" s="43"/>
      <c r="DHV198" s="43"/>
      <c r="DHW198" s="43"/>
      <c r="DHX198" s="43"/>
      <c r="DHY198" s="43"/>
      <c r="DHZ198" s="43"/>
      <c r="DIA198" s="43"/>
      <c r="DIB198" s="43"/>
      <c r="DIC198" s="43"/>
      <c r="DID198" s="43"/>
      <c r="DIE198" s="43"/>
      <c r="DIF198" s="43"/>
      <c r="DIG198" s="43"/>
      <c r="DIH198" s="43"/>
      <c r="DII198" s="43"/>
      <c r="DIJ198" s="43"/>
      <c r="DIK198" s="43"/>
      <c r="DIL198" s="43"/>
      <c r="DIM198" s="43"/>
      <c r="DIN198" s="43"/>
      <c r="DIO198" s="43"/>
      <c r="DIP198" s="43"/>
      <c r="DIQ198" s="43"/>
      <c r="DIR198" s="43"/>
      <c r="DIS198" s="43"/>
      <c r="DIT198" s="43"/>
      <c r="DIU198" s="43"/>
      <c r="DIV198" s="43"/>
      <c r="DIW198" s="43"/>
      <c r="DIX198" s="43"/>
      <c r="DIY198" s="43"/>
      <c r="DIZ198" s="43"/>
      <c r="DJA198" s="43"/>
      <c r="DJB198" s="43"/>
      <c r="DJC198" s="43"/>
      <c r="DJD198" s="43"/>
      <c r="DJE198" s="43"/>
      <c r="DJF198" s="43"/>
      <c r="DJG198" s="43"/>
      <c r="DJH198" s="43"/>
      <c r="DJI198" s="43"/>
      <c r="DJJ198" s="43"/>
      <c r="DJK198" s="43"/>
      <c r="DJL198" s="43"/>
      <c r="DJM198" s="43"/>
      <c r="DJN198" s="43"/>
      <c r="DJO198" s="43"/>
      <c r="DJP198" s="43"/>
      <c r="DJQ198" s="43"/>
      <c r="DJR198" s="43"/>
      <c r="DJS198" s="43"/>
      <c r="DJT198" s="43"/>
      <c r="DJU198" s="43"/>
      <c r="DJV198" s="43"/>
      <c r="DJW198" s="43"/>
      <c r="DJX198" s="43"/>
      <c r="DJY198" s="43"/>
      <c r="DJZ198" s="43"/>
      <c r="DKA198" s="43"/>
      <c r="DKB198" s="43"/>
      <c r="DKC198" s="43"/>
      <c r="DKD198" s="43"/>
      <c r="DKE198" s="43"/>
      <c r="DKF198" s="43"/>
      <c r="DKG198" s="43"/>
      <c r="DKH198" s="43"/>
      <c r="DKI198" s="43"/>
      <c r="DKJ198" s="43"/>
      <c r="DKK198" s="43"/>
      <c r="DKL198" s="43"/>
      <c r="DKM198" s="43"/>
      <c r="DKN198" s="43"/>
      <c r="DKO198" s="43"/>
      <c r="DKP198" s="43"/>
      <c r="DKQ198" s="43"/>
      <c r="DKR198" s="43"/>
      <c r="DKS198" s="43"/>
      <c r="DKT198" s="43"/>
      <c r="DKU198" s="43"/>
      <c r="DKV198" s="43"/>
      <c r="DKW198" s="43"/>
      <c r="DKX198" s="43"/>
      <c r="DKY198" s="43"/>
      <c r="DKZ198" s="43"/>
      <c r="DLA198" s="43"/>
      <c r="DLB198" s="43"/>
      <c r="DLC198" s="43"/>
      <c r="DLD198" s="43"/>
      <c r="DLE198" s="43"/>
      <c r="DLF198" s="43"/>
      <c r="DLG198" s="43"/>
      <c r="DLH198" s="43"/>
      <c r="DLI198" s="43"/>
      <c r="DLJ198" s="43"/>
      <c r="DLK198" s="43"/>
      <c r="DLL198" s="43"/>
      <c r="DLM198" s="43"/>
      <c r="DLN198" s="43"/>
      <c r="DLO198" s="43"/>
      <c r="DLP198" s="43"/>
      <c r="DLQ198" s="43"/>
      <c r="DLR198" s="43"/>
      <c r="DLS198" s="43"/>
      <c r="DLT198" s="43"/>
      <c r="DLU198" s="43"/>
      <c r="DLV198" s="43"/>
      <c r="DLW198" s="43"/>
      <c r="DLX198" s="43"/>
      <c r="DLY198" s="43"/>
      <c r="DLZ198" s="43"/>
      <c r="DMA198" s="43"/>
      <c r="DMB198" s="43"/>
      <c r="DMC198" s="43"/>
      <c r="DMD198" s="43"/>
      <c r="DME198" s="43"/>
      <c r="DMF198" s="43"/>
      <c r="DMG198" s="43"/>
      <c r="DMH198" s="43"/>
      <c r="DMI198" s="43"/>
      <c r="DMJ198" s="43"/>
      <c r="DMK198" s="43"/>
      <c r="DML198" s="43"/>
      <c r="DMM198" s="43"/>
      <c r="DMN198" s="43"/>
      <c r="DMO198" s="43"/>
      <c r="DMP198" s="43"/>
      <c r="DMQ198" s="43"/>
      <c r="DMR198" s="43"/>
      <c r="DMS198" s="43"/>
      <c r="DMT198" s="43"/>
      <c r="DMU198" s="43"/>
      <c r="DMV198" s="43"/>
      <c r="DMW198" s="43"/>
      <c r="DMX198" s="43"/>
      <c r="DMY198" s="43"/>
      <c r="DMZ198" s="43"/>
      <c r="DNA198" s="43"/>
      <c r="DNB198" s="43"/>
      <c r="DNC198" s="43"/>
      <c r="DND198" s="43"/>
      <c r="DNE198" s="43"/>
      <c r="DNF198" s="43"/>
      <c r="DNG198" s="43"/>
      <c r="DNH198" s="43"/>
      <c r="DNI198" s="43"/>
      <c r="DNJ198" s="43"/>
      <c r="DNK198" s="43"/>
      <c r="DNL198" s="43"/>
      <c r="DNM198" s="43"/>
      <c r="DNN198" s="43"/>
      <c r="DNO198" s="43"/>
      <c r="DNP198" s="43"/>
      <c r="DNQ198" s="43"/>
      <c r="DNR198" s="43"/>
      <c r="DNS198" s="43"/>
      <c r="DNT198" s="43"/>
      <c r="DNU198" s="43"/>
      <c r="DNV198" s="43"/>
      <c r="DNW198" s="43"/>
      <c r="DNX198" s="43"/>
      <c r="DNY198" s="43"/>
      <c r="DNZ198" s="43"/>
      <c r="DOA198" s="43"/>
      <c r="DOB198" s="43"/>
      <c r="DOC198" s="43"/>
      <c r="DOD198" s="43"/>
      <c r="DOE198" s="43"/>
      <c r="DOF198" s="43"/>
      <c r="DOG198" s="43"/>
      <c r="DOH198" s="43"/>
      <c r="DOI198" s="43"/>
      <c r="DOJ198" s="43"/>
      <c r="DOK198" s="43"/>
      <c r="DOL198" s="43"/>
      <c r="DOM198" s="43"/>
      <c r="DON198" s="43"/>
      <c r="DOO198" s="43"/>
      <c r="DOP198" s="43"/>
      <c r="DOQ198" s="43"/>
      <c r="DOR198" s="43"/>
      <c r="DOS198" s="43"/>
      <c r="DOT198" s="43"/>
      <c r="DOU198" s="43"/>
      <c r="DOV198" s="43"/>
      <c r="DOW198" s="43"/>
      <c r="DOX198" s="43"/>
      <c r="DOY198" s="43"/>
      <c r="DOZ198" s="43"/>
      <c r="DPA198" s="43"/>
      <c r="DPB198" s="43"/>
      <c r="DPC198" s="43"/>
      <c r="DPD198" s="43"/>
      <c r="DPE198" s="43"/>
      <c r="DPF198" s="43"/>
      <c r="DPG198" s="43"/>
      <c r="DPH198" s="43"/>
      <c r="DPI198" s="43"/>
      <c r="DPJ198" s="43"/>
      <c r="DPK198" s="43"/>
      <c r="DPL198" s="43"/>
      <c r="DPM198" s="43"/>
      <c r="DPN198" s="43"/>
      <c r="DPO198" s="43"/>
      <c r="DPP198" s="43"/>
      <c r="DPQ198" s="43"/>
      <c r="DPR198" s="43"/>
      <c r="DPS198" s="43"/>
      <c r="DPT198" s="43"/>
      <c r="DPU198" s="43"/>
      <c r="DPV198" s="43"/>
      <c r="DPW198" s="43"/>
      <c r="DPX198" s="43"/>
      <c r="DPY198" s="43"/>
      <c r="DPZ198" s="43"/>
      <c r="DQA198" s="43"/>
      <c r="DQB198" s="43"/>
      <c r="DQC198" s="43"/>
      <c r="DQD198" s="43"/>
      <c r="DQE198" s="43"/>
      <c r="DQF198" s="43"/>
      <c r="DQG198" s="43"/>
      <c r="DQH198" s="43"/>
      <c r="DQI198" s="43"/>
      <c r="DQJ198" s="43"/>
      <c r="DQK198" s="43"/>
      <c r="DQL198" s="43"/>
      <c r="DQM198" s="43"/>
      <c r="DQN198" s="43"/>
      <c r="DQO198" s="43"/>
      <c r="DQP198" s="43"/>
      <c r="DQQ198" s="43"/>
      <c r="DQR198" s="43"/>
      <c r="DQS198" s="43"/>
      <c r="DQT198" s="43"/>
      <c r="DQU198" s="43"/>
      <c r="DQV198" s="43"/>
      <c r="DQW198" s="43"/>
      <c r="DQX198" s="43"/>
      <c r="DQY198" s="43"/>
      <c r="DQZ198" s="43"/>
      <c r="DRA198" s="43"/>
      <c r="DRB198" s="43"/>
      <c r="DRC198" s="43"/>
      <c r="DRD198" s="43"/>
      <c r="DRE198" s="43"/>
      <c r="DRF198" s="43"/>
      <c r="DRG198" s="43"/>
      <c r="DRH198" s="43"/>
      <c r="DRI198" s="43"/>
      <c r="DRJ198" s="43"/>
      <c r="DRK198" s="43"/>
      <c r="DRL198" s="43"/>
      <c r="DRM198" s="43"/>
      <c r="DRN198" s="43"/>
      <c r="DRO198" s="43"/>
      <c r="DRP198" s="43"/>
      <c r="DRQ198" s="43"/>
      <c r="DRR198" s="43"/>
      <c r="DRS198" s="43"/>
      <c r="DRT198" s="43"/>
      <c r="DRU198" s="43"/>
      <c r="DRV198" s="43"/>
      <c r="DRW198" s="43"/>
      <c r="DRX198" s="43"/>
      <c r="DRY198" s="43"/>
      <c r="DRZ198" s="43"/>
      <c r="DSA198" s="43"/>
      <c r="DSB198" s="43"/>
      <c r="DSC198" s="43"/>
      <c r="DSD198" s="43"/>
      <c r="DSE198" s="43"/>
      <c r="DSF198" s="43"/>
      <c r="DSG198" s="43"/>
      <c r="DSH198" s="43"/>
      <c r="DSI198" s="43"/>
      <c r="DSJ198" s="43"/>
      <c r="DSK198" s="43"/>
      <c r="DSL198" s="43"/>
      <c r="DSM198" s="43"/>
      <c r="DSN198" s="43"/>
      <c r="DSO198" s="43"/>
      <c r="DSP198" s="43"/>
      <c r="DSQ198" s="43"/>
      <c r="DSR198" s="43"/>
      <c r="DSS198" s="43"/>
      <c r="DST198" s="43"/>
      <c r="DSU198" s="43"/>
      <c r="DSV198" s="43"/>
      <c r="DSW198" s="43"/>
      <c r="DSX198" s="43"/>
      <c r="DSY198" s="43"/>
      <c r="DSZ198" s="43"/>
      <c r="DTA198" s="43"/>
      <c r="DTB198" s="43"/>
      <c r="DTC198" s="43"/>
      <c r="DTD198" s="43"/>
      <c r="DTE198" s="43"/>
      <c r="DTF198" s="43"/>
      <c r="DTG198" s="43"/>
      <c r="DTH198" s="43"/>
      <c r="DTI198" s="43"/>
      <c r="DTJ198" s="43"/>
      <c r="DTK198" s="43"/>
      <c r="DTL198" s="43"/>
      <c r="DTM198" s="43"/>
      <c r="DTN198" s="43"/>
      <c r="DTO198" s="43"/>
      <c r="DTP198" s="43"/>
      <c r="DTQ198" s="43"/>
      <c r="DTR198" s="43"/>
      <c r="DTS198" s="43"/>
      <c r="DTT198" s="43"/>
      <c r="DTU198" s="43"/>
      <c r="DTV198" s="43"/>
      <c r="DTW198" s="43"/>
      <c r="DTX198" s="43"/>
      <c r="DTY198" s="43"/>
      <c r="DTZ198" s="43"/>
      <c r="DUA198" s="43"/>
      <c r="DUB198" s="43"/>
      <c r="DUC198" s="43"/>
      <c r="DUD198" s="43"/>
      <c r="DUE198" s="43"/>
      <c r="DUF198" s="43"/>
      <c r="DUG198" s="43"/>
      <c r="DUH198" s="43"/>
      <c r="DUI198" s="43"/>
      <c r="DUJ198" s="43"/>
      <c r="DUK198" s="43"/>
      <c r="DUL198" s="43"/>
      <c r="DUM198" s="43"/>
      <c r="DUN198" s="43"/>
      <c r="DUO198" s="43"/>
      <c r="DUP198" s="43"/>
      <c r="DUQ198" s="43"/>
      <c r="DUR198" s="43"/>
      <c r="DUS198" s="43"/>
      <c r="DUT198" s="43"/>
      <c r="DUU198" s="43"/>
      <c r="DUV198" s="43"/>
      <c r="DUW198" s="43"/>
      <c r="DUX198" s="43"/>
      <c r="DUY198" s="43"/>
      <c r="DUZ198" s="43"/>
      <c r="DVA198" s="43"/>
      <c r="DVB198" s="43"/>
      <c r="DVC198" s="43"/>
      <c r="DVD198" s="43"/>
      <c r="DVE198" s="43"/>
      <c r="DVF198" s="43"/>
      <c r="DVG198" s="43"/>
      <c r="DVH198" s="43"/>
      <c r="DVI198" s="43"/>
      <c r="DVJ198" s="43"/>
      <c r="DVK198" s="43"/>
      <c r="DVL198" s="43"/>
      <c r="DVM198" s="43"/>
      <c r="DVN198" s="43"/>
      <c r="DVO198" s="43"/>
      <c r="DVP198" s="43"/>
      <c r="DVQ198" s="43"/>
      <c r="DVR198" s="43"/>
      <c r="DVS198" s="43"/>
      <c r="DVT198" s="43"/>
      <c r="DVU198" s="43"/>
      <c r="DVV198" s="43"/>
      <c r="DVW198" s="43"/>
      <c r="DVX198" s="43"/>
      <c r="DVY198" s="43"/>
      <c r="DVZ198" s="43"/>
      <c r="DWA198" s="43"/>
      <c r="DWB198" s="43"/>
      <c r="DWC198" s="43"/>
      <c r="DWD198" s="43"/>
      <c r="DWE198" s="43"/>
      <c r="DWF198" s="43"/>
      <c r="DWG198" s="43"/>
      <c r="DWH198" s="43"/>
      <c r="DWI198" s="43"/>
      <c r="DWJ198" s="43"/>
      <c r="DWK198" s="43"/>
      <c r="DWL198" s="43"/>
      <c r="DWM198" s="43"/>
      <c r="DWN198" s="43"/>
      <c r="DWO198" s="43"/>
      <c r="DWP198" s="43"/>
      <c r="DWQ198" s="43"/>
      <c r="DWR198" s="43"/>
      <c r="DWS198" s="43"/>
      <c r="DWT198" s="43"/>
      <c r="DWU198" s="43"/>
      <c r="DWV198" s="43"/>
      <c r="DWW198" s="43"/>
      <c r="DWX198" s="43"/>
      <c r="DWY198" s="43"/>
      <c r="DWZ198" s="43"/>
      <c r="DXA198" s="43"/>
      <c r="DXB198" s="43"/>
      <c r="DXC198" s="43"/>
      <c r="DXD198" s="43"/>
      <c r="DXE198" s="43"/>
      <c r="DXF198" s="43"/>
      <c r="DXG198" s="43"/>
      <c r="DXH198" s="43"/>
      <c r="DXI198" s="43"/>
      <c r="DXJ198" s="43"/>
      <c r="DXK198" s="43"/>
      <c r="DXL198" s="43"/>
      <c r="DXM198" s="43"/>
      <c r="DXN198" s="43"/>
      <c r="DXO198" s="43"/>
      <c r="DXP198" s="43"/>
      <c r="DXQ198" s="43"/>
      <c r="DXR198" s="43"/>
      <c r="DXS198" s="43"/>
      <c r="DXT198" s="43"/>
      <c r="DXU198" s="43"/>
      <c r="DXV198" s="43"/>
      <c r="DXW198" s="43"/>
      <c r="DXX198" s="43"/>
      <c r="DXY198" s="43"/>
      <c r="DXZ198" s="43"/>
      <c r="DYA198" s="43"/>
      <c r="DYB198" s="43"/>
      <c r="DYC198" s="43"/>
      <c r="DYD198" s="43"/>
      <c r="DYE198" s="43"/>
      <c r="DYF198" s="43"/>
      <c r="DYG198" s="43"/>
      <c r="DYH198" s="43"/>
      <c r="DYI198" s="43"/>
      <c r="DYJ198" s="43"/>
      <c r="DYK198" s="43"/>
      <c r="DYL198" s="43"/>
      <c r="DYM198" s="43"/>
      <c r="DYN198" s="43"/>
      <c r="DYO198" s="43"/>
      <c r="DYP198" s="43"/>
      <c r="DYQ198" s="43"/>
      <c r="DYR198" s="43"/>
      <c r="DYS198" s="43"/>
      <c r="DYT198" s="43"/>
      <c r="DYU198" s="43"/>
      <c r="DYV198" s="43"/>
      <c r="DYW198" s="43"/>
      <c r="DYX198" s="43"/>
      <c r="DYY198" s="43"/>
      <c r="DYZ198" s="43"/>
      <c r="DZA198" s="43"/>
      <c r="DZB198" s="43"/>
      <c r="DZC198" s="43"/>
      <c r="DZD198" s="43"/>
      <c r="DZE198" s="43"/>
      <c r="DZF198" s="43"/>
      <c r="DZG198" s="43"/>
      <c r="DZH198" s="43"/>
      <c r="DZI198" s="43"/>
      <c r="DZJ198" s="43"/>
      <c r="DZK198" s="43"/>
      <c r="DZL198" s="43"/>
      <c r="DZM198" s="43"/>
      <c r="DZN198" s="43"/>
      <c r="DZO198" s="43"/>
      <c r="DZP198" s="43"/>
      <c r="DZQ198" s="43"/>
      <c r="DZR198" s="43"/>
      <c r="DZS198" s="43"/>
      <c r="DZT198" s="43"/>
      <c r="DZU198" s="43"/>
      <c r="DZV198" s="43"/>
      <c r="DZW198" s="43"/>
      <c r="DZX198" s="43"/>
      <c r="DZY198" s="43"/>
      <c r="DZZ198" s="43"/>
      <c r="EAA198" s="43"/>
      <c r="EAB198" s="43"/>
      <c r="EAC198" s="43"/>
      <c r="EAD198" s="43"/>
      <c r="EAE198" s="43"/>
      <c r="EAF198" s="43"/>
      <c r="EAG198" s="43"/>
      <c r="EAH198" s="43"/>
      <c r="EAI198" s="43"/>
      <c r="EAJ198" s="43"/>
      <c r="EAK198" s="43"/>
      <c r="EAL198" s="43"/>
      <c r="EAM198" s="43"/>
      <c r="EAN198" s="43"/>
      <c r="EAO198" s="43"/>
      <c r="EAP198" s="43"/>
      <c r="EAQ198" s="43"/>
      <c r="EAR198" s="43"/>
      <c r="EAS198" s="43"/>
      <c r="EAT198" s="43"/>
      <c r="EAU198" s="43"/>
      <c r="EAV198" s="43"/>
      <c r="EAW198" s="43"/>
      <c r="EAX198" s="43"/>
      <c r="EAY198" s="43"/>
      <c r="EAZ198" s="43"/>
      <c r="EBA198" s="43"/>
      <c r="EBB198" s="43"/>
      <c r="EBC198" s="43"/>
      <c r="EBD198" s="43"/>
      <c r="EBE198" s="43"/>
      <c r="EBF198" s="43"/>
      <c r="EBG198" s="43"/>
      <c r="EBH198" s="43"/>
      <c r="EBI198" s="43"/>
      <c r="EBJ198" s="43"/>
      <c r="EBK198" s="43"/>
      <c r="EBL198" s="43"/>
      <c r="EBM198" s="43"/>
      <c r="EBN198" s="43"/>
      <c r="EBO198" s="43"/>
      <c r="EBP198" s="43"/>
      <c r="EBQ198" s="43"/>
      <c r="EBR198" s="43"/>
      <c r="EBS198" s="43"/>
      <c r="EBT198" s="43"/>
      <c r="EBU198" s="43"/>
      <c r="EBV198" s="43"/>
      <c r="EBW198" s="43"/>
      <c r="EBX198" s="43"/>
      <c r="EBY198" s="43"/>
      <c r="EBZ198" s="43"/>
      <c r="ECA198" s="43"/>
      <c r="ECB198" s="43"/>
      <c r="ECC198" s="43"/>
      <c r="ECD198" s="43"/>
      <c r="ECE198" s="43"/>
      <c r="ECF198" s="43"/>
      <c r="ECG198" s="43"/>
      <c r="ECH198" s="43"/>
      <c r="ECI198" s="43"/>
      <c r="ECJ198" s="43"/>
      <c r="ECK198" s="43"/>
      <c r="ECL198" s="43"/>
      <c r="ECM198" s="43"/>
      <c r="ECN198" s="43"/>
      <c r="ECO198" s="43"/>
      <c r="ECP198" s="43"/>
      <c r="ECQ198" s="43"/>
      <c r="ECR198" s="43"/>
      <c r="ECS198" s="43"/>
      <c r="ECT198" s="43"/>
      <c r="ECU198" s="43"/>
      <c r="ECV198" s="43"/>
      <c r="ECW198" s="43"/>
      <c r="ECX198" s="43"/>
      <c r="ECY198" s="43"/>
      <c r="ECZ198" s="43"/>
      <c r="EDA198" s="43"/>
      <c r="EDB198" s="43"/>
      <c r="EDC198" s="43"/>
      <c r="EDD198" s="43"/>
      <c r="EDE198" s="43"/>
      <c r="EDF198" s="43"/>
      <c r="EDG198" s="43"/>
      <c r="EDH198" s="43"/>
      <c r="EDI198" s="43"/>
      <c r="EDJ198" s="43"/>
      <c r="EDK198" s="43"/>
      <c r="EDL198" s="43"/>
      <c r="EDM198" s="43"/>
      <c r="EDN198" s="43"/>
      <c r="EDO198" s="43"/>
      <c r="EDP198" s="43"/>
      <c r="EDQ198" s="43"/>
      <c r="EDR198" s="43"/>
      <c r="EDS198" s="43"/>
      <c r="EDT198" s="43"/>
      <c r="EDU198" s="43"/>
      <c r="EDV198" s="43"/>
      <c r="EDW198" s="43"/>
      <c r="EDX198" s="43"/>
      <c r="EDY198" s="43"/>
      <c r="EDZ198" s="43"/>
      <c r="EEA198" s="43"/>
      <c r="EEB198" s="43"/>
      <c r="EEC198" s="43"/>
      <c r="EED198" s="43"/>
      <c r="EEE198" s="43"/>
      <c r="EEF198" s="43"/>
      <c r="EEG198" s="43"/>
      <c r="EEH198" s="43"/>
      <c r="EEI198" s="43"/>
      <c r="EEJ198" s="43"/>
      <c r="EEK198" s="43"/>
      <c r="EEL198" s="43"/>
      <c r="EEM198" s="43"/>
      <c r="EEN198" s="43"/>
      <c r="EEO198" s="43"/>
      <c r="EEP198" s="43"/>
      <c r="EEQ198" s="43"/>
      <c r="EER198" s="43"/>
      <c r="EES198" s="43"/>
      <c r="EET198" s="43"/>
      <c r="EEU198" s="43"/>
      <c r="EEV198" s="43"/>
      <c r="EEW198" s="43"/>
      <c r="EEX198" s="43"/>
      <c r="EEY198" s="43"/>
      <c r="EEZ198" s="43"/>
      <c r="EFA198" s="43"/>
      <c r="EFB198" s="43"/>
      <c r="EFC198" s="43"/>
      <c r="EFD198" s="43"/>
      <c r="EFE198" s="43"/>
      <c r="EFF198" s="43"/>
      <c r="EFG198" s="43"/>
      <c r="EFH198" s="43"/>
      <c r="EFI198" s="43"/>
      <c r="EFJ198" s="43"/>
      <c r="EFK198" s="43"/>
      <c r="EFL198" s="43"/>
      <c r="EFM198" s="43"/>
      <c r="EFN198" s="43"/>
      <c r="EFO198" s="43"/>
      <c r="EFP198" s="43"/>
      <c r="EFQ198" s="43"/>
      <c r="EFR198" s="43"/>
      <c r="EFS198" s="43"/>
      <c r="EFT198" s="43"/>
      <c r="EFU198" s="43"/>
      <c r="EFV198" s="43"/>
      <c r="EFW198" s="43"/>
      <c r="EFX198" s="43"/>
      <c r="EFY198" s="43"/>
      <c r="EFZ198" s="43"/>
      <c r="EGA198" s="43"/>
      <c r="EGB198" s="43"/>
      <c r="EGC198" s="43"/>
      <c r="EGD198" s="43"/>
      <c r="EGE198" s="43"/>
      <c r="EGF198" s="43"/>
      <c r="EGG198" s="43"/>
      <c r="EGH198" s="43"/>
      <c r="EGI198" s="43"/>
      <c r="EGJ198" s="43"/>
      <c r="EGK198" s="43"/>
      <c r="EGL198" s="43"/>
      <c r="EGM198" s="43"/>
      <c r="EGN198" s="43"/>
      <c r="EGO198" s="43"/>
      <c r="EGP198" s="43"/>
      <c r="EGQ198" s="43"/>
      <c r="EGR198" s="43"/>
      <c r="EGS198" s="43"/>
      <c r="EGT198" s="43"/>
      <c r="EGU198" s="43"/>
      <c r="EGV198" s="43"/>
      <c r="EGW198" s="43"/>
      <c r="EGX198" s="43"/>
      <c r="EGY198" s="43"/>
      <c r="EGZ198" s="43"/>
      <c r="EHA198" s="43"/>
      <c r="EHB198" s="43"/>
      <c r="EHC198" s="43"/>
      <c r="EHD198" s="43"/>
      <c r="EHE198" s="43"/>
      <c r="EHF198" s="43"/>
      <c r="EHG198" s="43"/>
      <c r="EHH198" s="43"/>
      <c r="EHI198" s="43"/>
      <c r="EHJ198" s="43"/>
      <c r="EHK198" s="43"/>
      <c r="EHL198" s="43"/>
      <c r="EHM198" s="43"/>
      <c r="EHN198" s="43"/>
      <c r="EHO198" s="43"/>
      <c r="EHP198" s="43"/>
      <c r="EHQ198" s="43"/>
      <c r="EHR198" s="43"/>
      <c r="EHS198" s="43"/>
      <c r="EHT198" s="43"/>
      <c r="EHU198" s="43"/>
      <c r="EHV198" s="43"/>
      <c r="EHW198" s="43"/>
      <c r="EHX198" s="43"/>
      <c r="EHY198" s="43"/>
      <c r="EHZ198" s="43"/>
      <c r="EIA198" s="43"/>
      <c r="EIB198" s="43"/>
      <c r="EIC198" s="43"/>
      <c r="EID198" s="43"/>
      <c r="EIE198" s="43"/>
      <c r="EIF198" s="43"/>
      <c r="EIG198" s="43"/>
      <c r="EIH198" s="43"/>
      <c r="EII198" s="43"/>
      <c r="EIJ198" s="43"/>
      <c r="EIK198" s="43"/>
      <c r="EIL198" s="43"/>
      <c r="EIM198" s="43"/>
      <c r="EIN198" s="43"/>
      <c r="EIO198" s="43"/>
      <c r="EIP198" s="43"/>
      <c r="EIQ198" s="43"/>
      <c r="EIR198" s="43"/>
      <c r="EIS198" s="43"/>
      <c r="EIT198" s="43"/>
      <c r="EIU198" s="43"/>
      <c r="EIV198" s="43"/>
      <c r="EIW198" s="43"/>
      <c r="EIX198" s="43"/>
      <c r="EIY198" s="43"/>
      <c r="EIZ198" s="43"/>
      <c r="EJA198" s="43"/>
      <c r="EJB198" s="43"/>
      <c r="EJC198" s="43"/>
      <c r="EJD198" s="43"/>
      <c r="EJE198" s="43"/>
      <c r="EJF198" s="43"/>
      <c r="EJG198" s="43"/>
      <c r="EJH198" s="43"/>
      <c r="EJI198" s="43"/>
      <c r="EJJ198" s="43"/>
      <c r="EJK198" s="43"/>
      <c r="EJL198" s="43"/>
      <c r="EJM198" s="43"/>
      <c r="EJN198" s="43"/>
      <c r="EJO198" s="43"/>
      <c r="EJP198" s="43"/>
      <c r="EJQ198" s="43"/>
      <c r="EJR198" s="43"/>
      <c r="EJS198" s="43"/>
      <c r="EJT198" s="43"/>
      <c r="EJU198" s="43"/>
      <c r="EJV198" s="43"/>
      <c r="EJW198" s="43"/>
      <c r="EJX198" s="43"/>
      <c r="EJY198" s="43"/>
      <c r="EJZ198" s="43"/>
      <c r="EKA198" s="43"/>
      <c r="EKB198" s="43"/>
      <c r="EKC198" s="43"/>
      <c r="EKD198" s="43"/>
      <c r="EKE198" s="43"/>
      <c r="EKF198" s="43"/>
      <c r="EKG198" s="43"/>
      <c r="EKH198" s="43"/>
      <c r="EKI198" s="43"/>
      <c r="EKJ198" s="43"/>
      <c r="EKK198" s="43"/>
      <c r="EKL198" s="43"/>
      <c r="EKM198" s="43"/>
      <c r="EKN198" s="43"/>
      <c r="EKO198" s="43"/>
      <c r="EKP198" s="43"/>
      <c r="EKQ198" s="43"/>
      <c r="EKR198" s="43"/>
      <c r="EKS198" s="43"/>
      <c r="EKT198" s="43"/>
      <c r="EKU198" s="43"/>
      <c r="EKV198" s="43"/>
      <c r="EKW198" s="43"/>
      <c r="EKX198" s="43"/>
      <c r="EKY198" s="43"/>
      <c r="EKZ198" s="43"/>
      <c r="ELA198" s="43"/>
      <c r="ELB198" s="43"/>
      <c r="ELC198" s="43"/>
      <c r="ELD198" s="43"/>
      <c r="ELE198" s="43"/>
      <c r="ELF198" s="43"/>
      <c r="ELG198" s="43"/>
      <c r="ELH198" s="43"/>
      <c r="ELI198" s="43"/>
      <c r="ELJ198" s="43"/>
      <c r="ELK198" s="43"/>
      <c r="ELL198" s="43"/>
      <c r="ELM198" s="43"/>
      <c r="ELN198" s="43"/>
      <c r="ELO198" s="43"/>
      <c r="ELP198" s="43"/>
      <c r="ELQ198" s="43"/>
      <c r="ELR198" s="43"/>
      <c r="ELS198" s="43"/>
      <c r="ELT198" s="43"/>
      <c r="ELU198" s="43"/>
      <c r="ELV198" s="43"/>
      <c r="ELW198" s="43"/>
      <c r="ELX198" s="43"/>
      <c r="ELY198" s="43"/>
      <c r="ELZ198" s="43"/>
      <c r="EMA198" s="43"/>
      <c r="EMB198" s="43"/>
      <c r="EMC198" s="43"/>
      <c r="EMD198" s="43"/>
      <c r="EME198" s="43"/>
      <c r="EMF198" s="43"/>
      <c r="EMG198" s="43"/>
      <c r="EMH198" s="43"/>
      <c r="EMI198" s="43"/>
      <c r="EMJ198" s="43"/>
      <c r="EMK198" s="43"/>
      <c r="EML198" s="43"/>
      <c r="EMM198" s="43"/>
      <c r="EMN198" s="43"/>
      <c r="EMO198" s="43"/>
      <c r="EMP198" s="43"/>
      <c r="EMQ198" s="43"/>
      <c r="EMR198" s="43"/>
      <c r="EMS198" s="43"/>
      <c r="EMT198" s="43"/>
      <c r="EMU198" s="43"/>
      <c r="EMV198" s="43"/>
      <c r="EMW198" s="43"/>
      <c r="EMX198" s="43"/>
      <c r="EMY198" s="43"/>
      <c r="EMZ198" s="43"/>
      <c r="ENA198" s="43"/>
      <c r="ENB198" s="43"/>
      <c r="ENC198" s="43"/>
      <c r="END198" s="43"/>
      <c r="ENE198" s="43"/>
      <c r="ENF198" s="43"/>
      <c r="ENG198" s="43"/>
      <c r="ENH198" s="43"/>
      <c r="ENI198" s="43"/>
      <c r="ENJ198" s="43"/>
      <c r="ENK198" s="43"/>
      <c r="ENL198" s="43"/>
      <c r="ENM198" s="43"/>
      <c r="ENN198" s="43"/>
      <c r="ENO198" s="43"/>
      <c r="ENP198" s="43"/>
      <c r="ENQ198" s="43"/>
      <c r="ENR198" s="43"/>
      <c r="ENS198" s="43"/>
      <c r="ENT198" s="43"/>
      <c r="ENU198" s="43"/>
      <c r="ENV198" s="43"/>
      <c r="ENW198" s="43"/>
      <c r="ENX198" s="43"/>
      <c r="ENY198" s="43"/>
      <c r="ENZ198" s="43"/>
      <c r="EOA198" s="43"/>
      <c r="EOB198" s="43"/>
      <c r="EOC198" s="43"/>
      <c r="EOD198" s="43"/>
      <c r="EOE198" s="43"/>
      <c r="EOF198" s="43"/>
      <c r="EOG198" s="43"/>
      <c r="EOH198" s="43"/>
      <c r="EOI198" s="43"/>
      <c r="EOJ198" s="43"/>
      <c r="EOK198" s="43"/>
      <c r="EOL198" s="43"/>
      <c r="EOM198" s="43"/>
      <c r="EON198" s="43"/>
      <c r="EOO198" s="43"/>
      <c r="EOP198" s="43"/>
      <c r="EOQ198" s="43"/>
      <c r="EOR198" s="43"/>
      <c r="EOS198" s="43"/>
      <c r="EOT198" s="43"/>
      <c r="EOU198" s="43"/>
      <c r="EOV198" s="43"/>
      <c r="EOW198" s="43"/>
      <c r="EOX198" s="43"/>
      <c r="EOY198" s="43"/>
      <c r="EOZ198" s="43"/>
      <c r="EPA198" s="43"/>
      <c r="EPB198" s="43"/>
      <c r="EPC198" s="43"/>
      <c r="EPD198" s="43"/>
      <c r="EPE198" s="43"/>
      <c r="EPF198" s="43"/>
      <c r="EPG198" s="43"/>
      <c r="EPH198" s="43"/>
      <c r="EPI198" s="43"/>
      <c r="EPJ198" s="43"/>
      <c r="EPK198" s="43"/>
      <c r="EPL198" s="43"/>
      <c r="EPM198" s="43"/>
      <c r="EPN198" s="43"/>
      <c r="EPO198" s="43"/>
      <c r="EPP198" s="43"/>
      <c r="EPQ198" s="43"/>
      <c r="EPR198" s="43"/>
      <c r="EPS198" s="43"/>
      <c r="EPT198" s="43"/>
      <c r="EPU198" s="43"/>
      <c r="EPV198" s="43"/>
      <c r="EPW198" s="43"/>
      <c r="EPX198" s="43"/>
      <c r="EPY198" s="43"/>
      <c r="EPZ198" s="43"/>
      <c r="EQA198" s="43"/>
      <c r="EQB198" s="43"/>
      <c r="EQC198" s="43"/>
      <c r="EQD198" s="43"/>
      <c r="EQE198" s="43"/>
      <c r="EQF198" s="43"/>
      <c r="EQG198" s="43"/>
      <c r="EQH198" s="43"/>
      <c r="EQI198" s="43"/>
      <c r="EQJ198" s="43"/>
      <c r="EQK198" s="43"/>
      <c r="EQL198" s="43"/>
      <c r="EQM198" s="43"/>
      <c r="EQN198" s="43"/>
      <c r="EQO198" s="43"/>
      <c r="EQP198" s="43"/>
      <c r="EQQ198" s="43"/>
      <c r="EQR198" s="43"/>
      <c r="EQS198" s="43"/>
      <c r="EQT198" s="43"/>
      <c r="EQU198" s="43"/>
      <c r="EQV198" s="43"/>
      <c r="EQW198" s="43"/>
      <c r="EQX198" s="43"/>
      <c r="EQY198" s="43"/>
      <c r="EQZ198" s="43"/>
      <c r="ERA198" s="43"/>
      <c r="ERB198" s="43"/>
      <c r="ERC198" s="43"/>
      <c r="ERD198" s="43"/>
      <c r="ERE198" s="43"/>
      <c r="ERF198" s="43"/>
      <c r="ERG198" s="43"/>
      <c r="ERH198" s="43"/>
      <c r="ERI198" s="43"/>
      <c r="ERJ198" s="43"/>
      <c r="ERK198" s="43"/>
      <c r="ERL198" s="43"/>
      <c r="ERM198" s="43"/>
      <c r="ERN198" s="43"/>
      <c r="ERO198" s="43"/>
      <c r="ERP198" s="43"/>
      <c r="ERQ198" s="43"/>
      <c r="ERR198" s="43"/>
      <c r="ERS198" s="43"/>
      <c r="ERT198" s="43"/>
      <c r="ERU198" s="43"/>
      <c r="ERV198" s="43"/>
      <c r="ERW198" s="43"/>
      <c r="ERX198" s="43"/>
      <c r="ERY198" s="43"/>
      <c r="ERZ198" s="43"/>
      <c r="ESA198" s="43"/>
      <c r="ESB198" s="43"/>
      <c r="ESC198" s="43"/>
      <c r="ESD198" s="43"/>
      <c r="ESE198" s="43"/>
      <c r="ESF198" s="43"/>
      <c r="ESG198" s="43"/>
      <c r="ESH198" s="43"/>
      <c r="ESI198" s="43"/>
      <c r="ESJ198" s="43"/>
      <c r="ESK198" s="43"/>
      <c r="ESL198" s="43"/>
      <c r="ESM198" s="43"/>
      <c r="ESN198" s="43"/>
      <c r="ESO198" s="43"/>
      <c r="ESP198" s="43"/>
      <c r="ESQ198" s="43"/>
      <c r="ESR198" s="43"/>
      <c r="ESS198" s="43"/>
      <c r="EST198" s="43"/>
      <c r="ESU198" s="43"/>
      <c r="ESV198" s="43"/>
      <c r="ESW198" s="43"/>
      <c r="ESX198" s="43"/>
      <c r="ESY198" s="43"/>
      <c r="ESZ198" s="43"/>
      <c r="ETA198" s="43"/>
      <c r="ETB198" s="43"/>
      <c r="ETC198" s="43"/>
      <c r="ETD198" s="43"/>
      <c r="ETE198" s="43"/>
      <c r="ETF198" s="43"/>
      <c r="ETG198" s="43"/>
      <c r="ETH198" s="43"/>
      <c r="ETI198" s="43"/>
      <c r="ETJ198" s="43"/>
      <c r="ETK198" s="43"/>
      <c r="ETL198" s="43"/>
      <c r="ETM198" s="43"/>
      <c r="ETN198" s="43"/>
      <c r="ETO198" s="43"/>
      <c r="ETP198" s="43"/>
      <c r="ETQ198" s="43"/>
      <c r="ETR198" s="43"/>
      <c r="ETS198" s="43"/>
      <c r="ETT198" s="43"/>
      <c r="ETU198" s="43"/>
      <c r="ETV198" s="43"/>
      <c r="ETW198" s="43"/>
      <c r="ETX198" s="43"/>
      <c r="ETY198" s="43"/>
      <c r="ETZ198" s="43"/>
      <c r="EUA198" s="43"/>
      <c r="EUB198" s="43"/>
      <c r="EUC198" s="43"/>
      <c r="EUD198" s="43"/>
      <c r="EUE198" s="43"/>
      <c r="EUF198" s="43"/>
      <c r="EUG198" s="43"/>
      <c r="EUH198" s="43"/>
      <c r="EUI198" s="43"/>
      <c r="EUJ198" s="43"/>
      <c r="EUK198" s="43"/>
      <c r="EUL198" s="43"/>
      <c r="EUM198" s="43"/>
      <c r="EUN198" s="43"/>
      <c r="EUO198" s="43"/>
      <c r="EUP198" s="43"/>
      <c r="EUQ198" s="43"/>
      <c r="EUR198" s="43"/>
      <c r="EUS198" s="43"/>
      <c r="EUT198" s="43"/>
      <c r="EUU198" s="43"/>
      <c r="EUV198" s="43"/>
      <c r="EUW198" s="43"/>
      <c r="EUX198" s="43"/>
      <c r="EUY198" s="43"/>
      <c r="EUZ198" s="43"/>
      <c r="EVA198" s="43"/>
      <c r="EVB198" s="43"/>
      <c r="EVC198" s="43"/>
      <c r="EVD198" s="43"/>
      <c r="EVE198" s="43"/>
      <c r="EVF198" s="43"/>
      <c r="EVG198" s="43"/>
      <c r="EVH198" s="43"/>
      <c r="EVI198" s="43"/>
      <c r="EVJ198" s="43"/>
      <c r="EVK198" s="43"/>
      <c r="EVL198" s="43"/>
      <c r="EVM198" s="43"/>
      <c r="EVN198" s="43"/>
      <c r="EVO198" s="43"/>
      <c r="EVP198" s="43"/>
      <c r="EVQ198" s="43"/>
      <c r="EVR198" s="43"/>
      <c r="EVS198" s="43"/>
      <c r="EVT198" s="43"/>
      <c r="EVU198" s="43"/>
      <c r="EVV198" s="43"/>
      <c r="EVW198" s="43"/>
      <c r="EVX198" s="43"/>
      <c r="EVY198" s="43"/>
      <c r="EVZ198" s="43"/>
      <c r="EWA198" s="43"/>
      <c r="EWB198" s="43"/>
      <c r="EWC198" s="43"/>
      <c r="EWD198" s="43"/>
      <c r="EWE198" s="43"/>
      <c r="EWF198" s="43"/>
      <c r="EWG198" s="43"/>
      <c r="EWH198" s="43"/>
      <c r="EWI198" s="43"/>
      <c r="EWJ198" s="43"/>
      <c r="EWK198" s="43"/>
      <c r="EWL198" s="43"/>
      <c r="EWM198" s="43"/>
      <c r="EWN198" s="43"/>
      <c r="EWO198" s="43"/>
      <c r="EWP198" s="43"/>
      <c r="EWQ198" s="43"/>
      <c r="EWR198" s="43"/>
      <c r="EWS198" s="43"/>
      <c r="EWT198" s="43"/>
      <c r="EWU198" s="43"/>
      <c r="EWV198" s="43"/>
      <c r="EWW198" s="43"/>
      <c r="EWX198" s="43"/>
      <c r="EWY198" s="43"/>
      <c r="EWZ198" s="43"/>
      <c r="EXA198" s="43"/>
      <c r="EXB198" s="43"/>
      <c r="EXC198" s="43"/>
      <c r="EXD198" s="43"/>
      <c r="EXE198" s="43"/>
      <c r="EXF198" s="43"/>
      <c r="EXG198" s="43"/>
      <c r="EXH198" s="43"/>
      <c r="EXI198" s="43"/>
      <c r="EXJ198" s="43"/>
      <c r="EXK198" s="43"/>
      <c r="EXL198" s="43"/>
      <c r="EXM198" s="43"/>
      <c r="EXN198" s="43"/>
      <c r="EXO198" s="43"/>
      <c r="EXP198" s="43"/>
      <c r="EXQ198" s="43"/>
      <c r="EXR198" s="43"/>
      <c r="EXS198" s="43"/>
      <c r="EXT198" s="43"/>
      <c r="EXU198" s="43"/>
      <c r="EXV198" s="43"/>
      <c r="EXW198" s="43"/>
      <c r="EXX198" s="43"/>
      <c r="EXY198" s="43"/>
      <c r="EXZ198" s="43"/>
      <c r="EYA198" s="43"/>
      <c r="EYB198" s="43"/>
      <c r="EYC198" s="43"/>
      <c r="EYD198" s="43"/>
      <c r="EYE198" s="43"/>
      <c r="EYF198" s="43"/>
      <c r="EYG198" s="43"/>
      <c r="EYH198" s="43"/>
      <c r="EYI198" s="43"/>
      <c r="EYJ198" s="43"/>
      <c r="EYK198" s="43"/>
      <c r="EYL198" s="43"/>
      <c r="EYM198" s="43"/>
      <c r="EYN198" s="43"/>
      <c r="EYO198" s="43"/>
      <c r="EYP198" s="43"/>
      <c r="EYQ198" s="43"/>
      <c r="EYR198" s="43"/>
      <c r="EYS198" s="43"/>
      <c r="EYT198" s="43"/>
      <c r="EYU198" s="43"/>
      <c r="EYV198" s="43"/>
      <c r="EYW198" s="43"/>
      <c r="EYX198" s="43"/>
      <c r="EYY198" s="43"/>
      <c r="EYZ198" s="43"/>
      <c r="EZA198" s="43"/>
      <c r="EZB198" s="43"/>
      <c r="EZC198" s="43"/>
      <c r="EZD198" s="43"/>
      <c r="EZE198" s="43"/>
      <c r="EZF198" s="43"/>
      <c r="EZG198" s="43"/>
      <c r="EZH198" s="43"/>
      <c r="EZI198" s="43"/>
      <c r="EZJ198" s="43"/>
      <c r="EZK198" s="43"/>
      <c r="EZL198" s="43"/>
      <c r="EZM198" s="43"/>
      <c r="EZN198" s="43"/>
      <c r="EZO198" s="43"/>
      <c r="EZP198" s="43"/>
      <c r="EZQ198" s="43"/>
      <c r="EZR198" s="43"/>
      <c r="EZS198" s="43"/>
      <c r="EZT198" s="43"/>
      <c r="EZU198" s="43"/>
      <c r="EZV198" s="43"/>
      <c r="EZW198" s="43"/>
      <c r="EZX198" s="43"/>
      <c r="EZY198" s="43"/>
      <c r="EZZ198" s="43"/>
      <c r="FAA198" s="43"/>
      <c r="FAB198" s="43"/>
      <c r="FAC198" s="43"/>
      <c r="FAD198" s="43"/>
      <c r="FAE198" s="43"/>
      <c r="FAF198" s="43"/>
      <c r="FAG198" s="43"/>
      <c r="FAH198" s="43"/>
      <c r="FAI198" s="43"/>
      <c r="FAJ198" s="43"/>
      <c r="FAK198" s="43"/>
      <c r="FAL198" s="43"/>
      <c r="FAM198" s="43"/>
      <c r="FAN198" s="43"/>
      <c r="FAO198" s="43"/>
      <c r="FAP198" s="43"/>
      <c r="FAQ198" s="43"/>
      <c r="FAR198" s="43"/>
      <c r="FAS198" s="43"/>
      <c r="FAT198" s="43"/>
      <c r="FAU198" s="43"/>
      <c r="FAV198" s="43"/>
      <c r="FAW198" s="43"/>
      <c r="FAX198" s="43"/>
      <c r="FAY198" s="43"/>
      <c r="FAZ198" s="43"/>
      <c r="FBA198" s="43"/>
      <c r="FBB198" s="43"/>
      <c r="FBC198" s="43"/>
      <c r="FBD198" s="43"/>
      <c r="FBE198" s="43"/>
      <c r="FBF198" s="43"/>
      <c r="FBG198" s="43"/>
      <c r="FBH198" s="43"/>
      <c r="FBI198" s="43"/>
      <c r="FBJ198" s="43"/>
      <c r="FBK198" s="43"/>
      <c r="FBL198" s="43"/>
      <c r="FBM198" s="43"/>
      <c r="FBN198" s="43"/>
      <c r="FBO198" s="43"/>
      <c r="FBP198" s="43"/>
      <c r="FBQ198" s="43"/>
      <c r="FBR198" s="43"/>
      <c r="FBS198" s="43"/>
      <c r="FBT198" s="43"/>
      <c r="FBU198" s="43"/>
      <c r="FBV198" s="43"/>
      <c r="FBW198" s="43"/>
      <c r="FBX198" s="43"/>
      <c r="FBY198" s="43"/>
      <c r="FBZ198" s="43"/>
      <c r="FCA198" s="43"/>
      <c r="FCB198" s="43"/>
      <c r="FCC198" s="43"/>
      <c r="FCD198" s="43"/>
      <c r="FCE198" s="43"/>
      <c r="FCF198" s="43"/>
      <c r="FCG198" s="43"/>
      <c r="FCH198" s="43"/>
      <c r="FCI198" s="43"/>
      <c r="FCJ198" s="43"/>
      <c r="FCK198" s="43"/>
      <c r="FCL198" s="43"/>
      <c r="FCM198" s="43"/>
      <c r="FCN198" s="43"/>
      <c r="FCO198" s="43"/>
      <c r="FCP198" s="43"/>
      <c r="FCQ198" s="43"/>
      <c r="FCR198" s="43"/>
      <c r="FCS198" s="43"/>
      <c r="FCT198" s="43"/>
      <c r="FCU198" s="43"/>
      <c r="FCV198" s="43"/>
      <c r="FCW198" s="43"/>
      <c r="FCX198" s="43"/>
      <c r="FCY198" s="43"/>
      <c r="FCZ198" s="43"/>
      <c r="FDA198" s="43"/>
      <c r="FDB198" s="43"/>
      <c r="FDC198" s="43"/>
      <c r="FDD198" s="43"/>
      <c r="FDE198" s="43"/>
      <c r="FDF198" s="43"/>
      <c r="FDG198" s="43"/>
      <c r="FDH198" s="43"/>
      <c r="FDI198" s="43"/>
      <c r="FDJ198" s="43"/>
      <c r="FDK198" s="43"/>
      <c r="FDL198" s="43"/>
      <c r="FDM198" s="43"/>
      <c r="FDN198" s="43"/>
      <c r="FDO198" s="43"/>
      <c r="FDP198" s="43"/>
      <c r="FDQ198" s="43"/>
      <c r="FDR198" s="43"/>
      <c r="FDS198" s="43"/>
      <c r="FDT198" s="43"/>
      <c r="FDU198" s="43"/>
      <c r="FDV198" s="43"/>
      <c r="FDW198" s="43"/>
      <c r="FDX198" s="43"/>
      <c r="FDY198" s="43"/>
      <c r="FDZ198" s="43"/>
      <c r="FEA198" s="43"/>
      <c r="FEB198" s="43"/>
      <c r="FEC198" s="43"/>
      <c r="FED198" s="43"/>
      <c r="FEE198" s="43"/>
      <c r="FEF198" s="43"/>
      <c r="FEG198" s="43"/>
      <c r="FEH198" s="43"/>
      <c r="FEI198" s="43"/>
      <c r="FEJ198" s="43"/>
      <c r="FEK198" s="43"/>
      <c r="FEL198" s="43"/>
      <c r="FEM198" s="43"/>
      <c r="FEN198" s="43"/>
      <c r="FEO198" s="43"/>
      <c r="FEP198" s="43"/>
      <c r="FEQ198" s="43"/>
      <c r="FER198" s="43"/>
      <c r="FES198" s="43"/>
      <c r="FET198" s="43"/>
      <c r="FEU198" s="43"/>
      <c r="FEV198" s="43"/>
      <c r="FEW198" s="43"/>
      <c r="FEX198" s="43"/>
      <c r="FEY198" s="43"/>
      <c r="FEZ198" s="43"/>
      <c r="FFA198" s="43"/>
      <c r="FFB198" s="43"/>
      <c r="FFC198" s="43"/>
      <c r="FFD198" s="43"/>
      <c r="FFE198" s="43"/>
      <c r="FFF198" s="43"/>
      <c r="FFG198" s="43"/>
      <c r="FFH198" s="43"/>
      <c r="FFI198" s="43"/>
      <c r="FFJ198" s="43"/>
      <c r="FFK198" s="43"/>
      <c r="FFL198" s="43"/>
      <c r="FFM198" s="43"/>
      <c r="FFN198" s="43"/>
      <c r="FFO198" s="43"/>
      <c r="FFP198" s="43"/>
      <c r="FFQ198" s="43"/>
      <c r="FFR198" s="43"/>
      <c r="FFS198" s="43"/>
      <c r="FFT198" s="43"/>
      <c r="FFU198" s="43"/>
      <c r="FFV198" s="43"/>
      <c r="FFW198" s="43"/>
      <c r="FFX198" s="43"/>
      <c r="FFY198" s="43"/>
      <c r="FFZ198" s="43"/>
      <c r="FGA198" s="43"/>
      <c r="FGB198" s="43"/>
      <c r="FGC198" s="43"/>
      <c r="FGD198" s="43"/>
      <c r="FGE198" s="43"/>
      <c r="FGF198" s="43"/>
      <c r="FGG198" s="43"/>
      <c r="FGH198" s="43"/>
      <c r="FGI198" s="43"/>
      <c r="FGJ198" s="43"/>
      <c r="FGK198" s="43"/>
      <c r="FGL198" s="43"/>
      <c r="FGM198" s="43"/>
      <c r="FGN198" s="43"/>
      <c r="FGO198" s="43"/>
      <c r="FGP198" s="43"/>
      <c r="FGQ198" s="43"/>
      <c r="FGR198" s="43"/>
      <c r="FGS198" s="43"/>
      <c r="FGT198" s="43"/>
      <c r="FGU198" s="43"/>
      <c r="FGV198" s="43"/>
      <c r="FGW198" s="43"/>
      <c r="FGX198" s="43"/>
      <c r="FGY198" s="43"/>
      <c r="FGZ198" s="43"/>
      <c r="FHA198" s="43"/>
      <c r="FHB198" s="43"/>
      <c r="FHC198" s="43"/>
      <c r="FHD198" s="43"/>
      <c r="FHE198" s="43"/>
      <c r="FHF198" s="43"/>
      <c r="FHG198" s="43"/>
      <c r="FHH198" s="43"/>
      <c r="FHI198" s="43"/>
      <c r="FHJ198" s="43"/>
      <c r="FHK198" s="43"/>
      <c r="FHL198" s="43"/>
      <c r="FHM198" s="43"/>
      <c r="FHN198" s="43"/>
      <c r="FHO198" s="43"/>
      <c r="FHP198" s="43"/>
      <c r="FHQ198" s="43"/>
      <c r="FHR198" s="43"/>
      <c r="FHS198" s="43"/>
      <c r="FHT198" s="43"/>
      <c r="FHU198" s="43"/>
      <c r="FHV198" s="43"/>
      <c r="FHW198" s="43"/>
      <c r="FHX198" s="43"/>
      <c r="FHY198" s="43"/>
      <c r="FHZ198" s="43"/>
      <c r="FIA198" s="43"/>
      <c r="FIB198" s="43"/>
      <c r="FIC198" s="43"/>
      <c r="FID198" s="43"/>
      <c r="FIE198" s="43"/>
      <c r="FIF198" s="43"/>
      <c r="FIG198" s="43"/>
      <c r="FIH198" s="43"/>
      <c r="FII198" s="43"/>
      <c r="FIJ198" s="43"/>
      <c r="FIK198" s="43"/>
      <c r="FIL198" s="43"/>
      <c r="FIM198" s="43"/>
      <c r="FIN198" s="43"/>
      <c r="FIO198" s="43"/>
      <c r="FIP198" s="43"/>
      <c r="FIQ198" s="43"/>
      <c r="FIR198" s="43"/>
      <c r="FIS198" s="43"/>
      <c r="FIT198" s="43"/>
      <c r="FIU198" s="43"/>
      <c r="FIV198" s="43"/>
      <c r="FIW198" s="43"/>
      <c r="FIX198" s="43"/>
      <c r="FIY198" s="43"/>
      <c r="FIZ198" s="43"/>
      <c r="FJA198" s="43"/>
      <c r="FJB198" s="43"/>
      <c r="FJC198" s="43"/>
      <c r="FJD198" s="43"/>
      <c r="FJE198" s="43"/>
      <c r="FJF198" s="43"/>
      <c r="FJG198" s="43"/>
      <c r="FJH198" s="43"/>
      <c r="FJI198" s="43"/>
      <c r="FJJ198" s="43"/>
      <c r="FJK198" s="43"/>
      <c r="FJL198" s="43"/>
      <c r="FJM198" s="43"/>
      <c r="FJN198" s="43"/>
      <c r="FJO198" s="43"/>
      <c r="FJP198" s="43"/>
      <c r="FJQ198" s="43"/>
      <c r="FJR198" s="43"/>
      <c r="FJS198" s="43"/>
      <c r="FJT198" s="43"/>
      <c r="FJU198" s="43"/>
      <c r="FJV198" s="43"/>
      <c r="FJW198" s="43"/>
      <c r="FJX198" s="43"/>
      <c r="FJY198" s="43"/>
      <c r="FJZ198" s="43"/>
      <c r="FKA198" s="43"/>
      <c r="FKB198" s="43"/>
      <c r="FKC198" s="43"/>
      <c r="FKD198" s="43"/>
      <c r="FKE198" s="43"/>
      <c r="FKF198" s="43"/>
      <c r="FKG198" s="43"/>
      <c r="FKH198" s="43"/>
      <c r="FKI198" s="43"/>
      <c r="FKJ198" s="43"/>
      <c r="FKK198" s="43"/>
      <c r="FKL198" s="43"/>
      <c r="FKM198" s="43"/>
      <c r="FKN198" s="43"/>
      <c r="FKO198" s="43"/>
      <c r="FKP198" s="43"/>
      <c r="FKQ198" s="43"/>
      <c r="FKR198" s="43"/>
      <c r="FKS198" s="43"/>
      <c r="FKT198" s="43"/>
      <c r="FKU198" s="43"/>
      <c r="FKV198" s="43"/>
      <c r="FKW198" s="43"/>
      <c r="FKX198" s="43"/>
      <c r="FKY198" s="43"/>
      <c r="FKZ198" s="43"/>
      <c r="FLA198" s="43"/>
      <c r="FLB198" s="43"/>
      <c r="FLC198" s="43"/>
      <c r="FLD198" s="43"/>
      <c r="FLE198" s="43"/>
      <c r="FLF198" s="43"/>
      <c r="FLG198" s="43"/>
      <c r="FLH198" s="43"/>
      <c r="FLI198" s="43"/>
      <c r="FLJ198" s="43"/>
      <c r="FLK198" s="43"/>
      <c r="FLL198" s="43"/>
      <c r="FLM198" s="43"/>
      <c r="FLN198" s="43"/>
      <c r="FLO198" s="43"/>
      <c r="FLP198" s="43"/>
      <c r="FLQ198" s="43"/>
      <c r="FLR198" s="43"/>
      <c r="FLS198" s="43"/>
      <c r="FLT198" s="43"/>
      <c r="FLU198" s="43"/>
      <c r="FLV198" s="43"/>
      <c r="FLW198" s="43"/>
      <c r="FLX198" s="43"/>
      <c r="FLY198" s="43"/>
      <c r="FLZ198" s="43"/>
      <c r="FMA198" s="43"/>
      <c r="FMB198" s="43"/>
      <c r="FMC198" s="43"/>
      <c r="FMD198" s="43"/>
      <c r="FME198" s="43"/>
      <c r="FMF198" s="43"/>
      <c r="FMG198" s="43"/>
      <c r="FMH198" s="43"/>
      <c r="FMI198" s="43"/>
      <c r="FMJ198" s="43"/>
      <c r="FMK198" s="43"/>
      <c r="FML198" s="43"/>
      <c r="FMM198" s="43"/>
      <c r="FMN198" s="43"/>
      <c r="FMO198" s="43"/>
      <c r="FMP198" s="43"/>
      <c r="FMQ198" s="43"/>
      <c r="FMR198" s="43"/>
      <c r="FMS198" s="43"/>
      <c r="FMT198" s="43"/>
      <c r="FMU198" s="43"/>
      <c r="FMV198" s="43"/>
      <c r="FMW198" s="43"/>
      <c r="FMX198" s="43"/>
      <c r="FMY198" s="43"/>
      <c r="FMZ198" s="43"/>
      <c r="FNA198" s="43"/>
      <c r="FNB198" s="43"/>
      <c r="FNC198" s="43"/>
      <c r="FND198" s="43"/>
      <c r="FNE198" s="43"/>
      <c r="FNF198" s="43"/>
      <c r="FNG198" s="43"/>
      <c r="FNH198" s="43"/>
      <c r="FNI198" s="43"/>
      <c r="FNJ198" s="43"/>
      <c r="FNK198" s="43"/>
      <c r="FNL198" s="43"/>
      <c r="FNM198" s="43"/>
      <c r="FNN198" s="43"/>
      <c r="FNO198" s="43"/>
      <c r="FNP198" s="43"/>
      <c r="FNQ198" s="43"/>
      <c r="FNR198" s="43"/>
      <c r="FNS198" s="43"/>
      <c r="FNT198" s="43"/>
      <c r="FNU198" s="43"/>
      <c r="FNV198" s="43"/>
      <c r="FNW198" s="43"/>
      <c r="FNX198" s="43"/>
      <c r="FNY198" s="43"/>
      <c r="FNZ198" s="43"/>
      <c r="FOA198" s="43"/>
      <c r="FOB198" s="43"/>
      <c r="FOC198" s="43"/>
      <c r="FOD198" s="43"/>
      <c r="FOE198" s="43"/>
      <c r="FOF198" s="43"/>
      <c r="FOG198" s="43"/>
      <c r="FOH198" s="43"/>
      <c r="FOI198" s="43"/>
      <c r="FOJ198" s="43"/>
      <c r="FOK198" s="43"/>
      <c r="FOL198" s="43"/>
      <c r="FOM198" s="43"/>
      <c r="FON198" s="43"/>
      <c r="FOO198" s="43"/>
      <c r="FOP198" s="43"/>
      <c r="FOQ198" s="43"/>
      <c r="FOR198" s="43"/>
      <c r="FOS198" s="43"/>
      <c r="FOT198" s="43"/>
      <c r="FOU198" s="43"/>
      <c r="FOV198" s="43"/>
      <c r="FOW198" s="43"/>
      <c r="FOX198" s="43"/>
      <c r="FOY198" s="43"/>
      <c r="FOZ198" s="43"/>
      <c r="FPA198" s="43"/>
      <c r="FPB198" s="43"/>
      <c r="FPC198" s="43"/>
      <c r="FPD198" s="43"/>
      <c r="FPE198" s="43"/>
      <c r="FPF198" s="43"/>
      <c r="FPG198" s="43"/>
      <c r="FPH198" s="43"/>
      <c r="FPI198" s="43"/>
      <c r="FPJ198" s="43"/>
      <c r="FPK198" s="43"/>
      <c r="FPL198" s="43"/>
      <c r="FPM198" s="43"/>
      <c r="FPN198" s="43"/>
      <c r="FPO198" s="43"/>
      <c r="FPP198" s="43"/>
      <c r="FPQ198" s="43"/>
      <c r="FPR198" s="43"/>
      <c r="FPS198" s="43"/>
      <c r="FPT198" s="43"/>
      <c r="FPU198" s="43"/>
      <c r="FPV198" s="43"/>
      <c r="FPW198" s="43"/>
      <c r="FPX198" s="43"/>
      <c r="FPY198" s="43"/>
      <c r="FPZ198" s="43"/>
      <c r="FQA198" s="43"/>
      <c r="FQB198" s="43"/>
      <c r="FQC198" s="43"/>
      <c r="FQD198" s="43"/>
      <c r="FQE198" s="43"/>
      <c r="FQF198" s="43"/>
      <c r="FQG198" s="43"/>
      <c r="FQH198" s="43"/>
      <c r="FQI198" s="43"/>
      <c r="FQJ198" s="43"/>
      <c r="FQK198" s="43"/>
      <c r="FQL198" s="43"/>
      <c r="FQM198" s="43"/>
      <c r="FQN198" s="43"/>
      <c r="FQO198" s="43"/>
      <c r="FQP198" s="43"/>
      <c r="FQQ198" s="43"/>
      <c r="FQR198" s="43"/>
      <c r="FQS198" s="43"/>
      <c r="FQT198" s="43"/>
      <c r="FQU198" s="43"/>
      <c r="FQV198" s="43"/>
      <c r="FQW198" s="43"/>
      <c r="FQX198" s="43"/>
      <c r="FQY198" s="43"/>
      <c r="FQZ198" s="43"/>
      <c r="FRA198" s="43"/>
      <c r="FRB198" s="43"/>
      <c r="FRC198" s="43"/>
      <c r="FRD198" s="43"/>
      <c r="FRE198" s="43"/>
      <c r="FRF198" s="43"/>
      <c r="FRG198" s="43"/>
      <c r="FRH198" s="43"/>
      <c r="FRI198" s="43"/>
      <c r="FRJ198" s="43"/>
      <c r="FRK198" s="43"/>
      <c r="FRL198" s="43"/>
      <c r="FRM198" s="43"/>
      <c r="FRN198" s="43"/>
      <c r="FRO198" s="43"/>
      <c r="FRP198" s="43"/>
      <c r="FRQ198" s="43"/>
      <c r="FRR198" s="43"/>
      <c r="FRS198" s="43"/>
      <c r="FRT198" s="43"/>
      <c r="FRU198" s="43"/>
      <c r="FRV198" s="43"/>
      <c r="FRW198" s="43"/>
      <c r="FRX198" s="43"/>
      <c r="FRY198" s="43"/>
      <c r="FRZ198" s="43"/>
      <c r="FSA198" s="43"/>
      <c r="FSB198" s="43"/>
      <c r="FSC198" s="43"/>
      <c r="FSD198" s="43"/>
      <c r="FSE198" s="43"/>
      <c r="FSF198" s="43"/>
      <c r="FSG198" s="43"/>
      <c r="FSH198" s="43"/>
      <c r="FSI198" s="43"/>
      <c r="FSJ198" s="43"/>
      <c r="FSK198" s="43"/>
      <c r="FSL198" s="43"/>
      <c r="FSM198" s="43"/>
      <c r="FSN198" s="43"/>
      <c r="FSO198" s="43"/>
      <c r="FSP198" s="43"/>
      <c r="FSQ198" s="43"/>
      <c r="FSR198" s="43"/>
      <c r="FSS198" s="43"/>
      <c r="FST198" s="43"/>
      <c r="FSU198" s="43"/>
      <c r="FSV198" s="43"/>
      <c r="FSW198" s="43"/>
      <c r="FSX198" s="43"/>
      <c r="FSY198" s="43"/>
      <c r="FSZ198" s="43"/>
      <c r="FTA198" s="43"/>
      <c r="FTB198" s="43"/>
      <c r="FTC198" s="43"/>
      <c r="FTD198" s="43"/>
      <c r="FTE198" s="43"/>
      <c r="FTF198" s="43"/>
      <c r="FTG198" s="43"/>
      <c r="FTH198" s="43"/>
      <c r="FTI198" s="43"/>
      <c r="FTJ198" s="43"/>
      <c r="FTK198" s="43"/>
      <c r="FTL198" s="43"/>
      <c r="FTM198" s="43"/>
      <c r="FTN198" s="43"/>
      <c r="FTO198" s="43"/>
      <c r="FTP198" s="43"/>
      <c r="FTQ198" s="43"/>
      <c r="FTR198" s="43"/>
      <c r="FTS198" s="43"/>
      <c r="FTT198" s="43"/>
      <c r="FTU198" s="43"/>
      <c r="FTV198" s="43"/>
      <c r="FTW198" s="43"/>
      <c r="FTX198" s="43"/>
      <c r="FTY198" s="43"/>
      <c r="FTZ198" s="43"/>
      <c r="FUA198" s="43"/>
      <c r="FUB198" s="43"/>
      <c r="FUC198" s="43"/>
      <c r="FUD198" s="43"/>
      <c r="FUE198" s="43"/>
      <c r="FUF198" s="43"/>
      <c r="FUG198" s="43"/>
      <c r="FUH198" s="43"/>
      <c r="FUI198" s="43"/>
      <c r="FUJ198" s="43"/>
      <c r="FUK198" s="43"/>
      <c r="FUL198" s="43"/>
      <c r="FUM198" s="43"/>
      <c r="FUN198" s="43"/>
      <c r="FUO198" s="43"/>
      <c r="FUP198" s="43"/>
      <c r="FUQ198" s="43"/>
      <c r="FUR198" s="43"/>
      <c r="FUS198" s="43"/>
      <c r="FUT198" s="43"/>
      <c r="FUU198" s="43"/>
      <c r="FUV198" s="43"/>
      <c r="FUW198" s="43"/>
      <c r="FUX198" s="43"/>
      <c r="FUY198" s="43"/>
      <c r="FUZ198" s="43"/>
      <c r="FVA198" s="43"/>
      <c r="FVB198" s="43"/>
      <c r="FVC198" s="43"/>
      <c r="FVD198" s="43"/>
      <c r="FVE198" s="43"/>
      <c r="FVF198" s="43"/>
      <c r="FVG198" s="43"/>
      <c r="FVH198" s="43"/>
      <c r="FVI198" s="43"/>
      <c r="FVJ198" s="43"/>
      <c r="FVK198" s="43"/>
      <c r="FVL198" s="43"/>
      <c r="FVM198" s="43"/>
      <c r="FVN198" s="43"/>
      <c r="FVO198" s="43"/>
      <c r="FVP198" s="43"/>
      <c r="FVQ198" s="43"/>
      <c r="FVR198" s="43"/>
      <c r="FVS198" s="43"/>
      <c r="FVT198" s="43"/>
      <c r="FVU198" s="43"/>
      <c r="FVV198" s="43"/>
      <c r="FVW198" s="43"/>
      <c r="FVX198" s="43"/>
      <c r="FVY198" s="43"/>
      <c r="FVZ198" s="43"/>
      <c r="FWA198" s="43"/>
      <c r="FWB198" s="43"/>
      <c r="FWC198" s="43"/>
      <c r="FWD198" s="43"/>
      <c r="FWE198" s="43"/>
      <c r="FWF198" s="43"/>
      <c r="FWG198" s="43"/>
      <c r="FWH198" s="43"/>
      <c r="FWI198" s="43"/>
      <c r="FWJ198" s="43"/>
      <c r="FWK198" s="43"/>
      <c r="FWL198" s="43"/>
      <c r="FWM198" s="43"/>
      <c r="FWN198" s="43"/>
      <c r="FWO198" s="43"/>
      <c r="FWP198" s="43"/>
      <c r="FWQ198" s="43"/>
      <c r="FWR198" s="43"/>
      <c r="FWS198" s="43"/>
      <c r="FWT198" s="43"/>
      <c r="FWU198" s="43"/>
      <c r="FWV198" s="43"/>
      <c r="FWW198" s="43"/>
      <c r="FWX198" s="43"/>
      <c r="FWY198" s="43"/>
      <c r="FWZ198" s="43"/>
      <c r="FXA198" s="43"/>
      <c r="FXB198" s="43"/>
      <c r="FXC198" s="43"/>
      <c r="FXD198" s="43"/>
      <c r="FXE198" s="43"/>
      <c r="FXF198" s="43"/>
      <c r="FXG198" s="43"/>
      <c r="FXH198" s="43"/>
      <c r="FXI198" s="43"/>
      <c r="FXJ198" s="43"/>
      <c r="FXK198" s="43"/>
      <c r="FXL198" s="43"/>
      <c r="FXM198" s="43"/>
      <c r="FXN198" s="43"/>
      <c r="FXO198" s="43"/>
      <c r="FXP198" s="43"/>
      <c r="FXQ198" s="43"/>
      <c r="FXR198" s="43"/>
      <c r="FXS198" s="43"/>
      <c r="FXT198" s="43"/>
      <c r="FXU198" s="43"/>
      <c r="FXV198" s="43"/>
      <c r="FXW198" s="43"/>
      <c r="FXX198" s="43"/>
      <c r="FXY198" s="43"/>
      <c r="FXZ198" s="43"/>
      <c r="FYA198" s="43"/>
      <c r="FYB198" s="43"/>
      <c r="FYC198" s="43"/>
      <c r="FYD198" s="43"/>
      <c r="FYE198" s="43"/>
      <c r="FYF198" s="43"/>
      <c r="FYG198" s="43"/>
      <c r="FYH198" s="43"/>
      <c r="FYI198" s="43"/>
      <c r="FYJ198" s="43"/>
      <c r="FYK198" s="43"/>
      <c r="FYL198" s="43"/>
      <c r="FYM198" s="43"/>
      <c r="FYN198" s="43"/>
      <c r="FYO198" s="43"/>
      <c r="FYP198" s="43"/>
      <c r="FYQ198" s="43"/>
      <c r="FYR198" s="43"/>
      <c r="FYS198" s="43"/>
      <c r="FYT198" s="43"/>
      <c r="FYU198" s="43"/>
      <c r="FYV198" s="43"/>
      <c r="FYW198" s="43"/>
      <c r="FYX198" s="43"/>
      <c r="FYY198" s="43"/>
      <c r="FYZ198" s="43"/>
      <c r="FZA198" s="43"/>
      <c r="FZB198" s="43"/>
      <c r="FZC198" s="43"/>
      <c r="FZD198" s="43"/>
      <c r="FZE198" s="43"/>
      <c r="FZF198" s="43"/>
      <c r="FZG198" s="43"/>
      <c r="FZH198" s="43"/>
      <c r="FZI198" s="43"/>
      <c r="FZJ198" s="43"/>
      <c r="FZK198" s="43"/>
      <c r="FZL198" s="43"/>
      <c r="FZM198" s="43"/>
      <c r="FZN198" s="43"/>
      <c r="FZO198" s="43"/>
      <c r="FZP198" s="43"/>
      <c r="FZQ198" s="43"/>
      <c r="FZR198" s="43"/>
      <c r="FZS198" s="43"/>
      <c r="FZT198" s="43"/>
      <c r="FZU198" s="43"/>
      <c r="FZV198" s="43"/>
      <c r="FZW198" s="43"/>
      <c r="FZX198" s="43"/>
      <c r="FZY198" s="43"/>
      <c r="FZZ198" s="43"/>
      <c r="GAA198" s="43"/>
      <c r="GAB198" s="43"/>
      <c r="GAC198" s="43"/>
      <c r="GAD198" s="43"/>
      <c r="GAE198" s="43"/>
      <c r="GAF198" s="43"/>
      <c r="GAG198" s="43"/>
      <c r="GAH198" s="43"/>
      <c r="GAI198" s="43"/>
      <c r="GAJ198" s="43"/>
      <c r="GAK198" s="43"/>
      <c r="GAL198" s="43"/>
      <c r="GAM198" s="43"/>
      <c r="GAN198" s="43"/>
      <c r="GAO198" s="43"/>
      <c r="GAP198" s="43"/>
      <c r="GAQ198" s="43"/>
      <c r="GAR198" s="43"/>
      <c r="GAS198" s="43"/>
      <c r="GAT198" s="43"/>
      <c r="GAU198" s="43"/>
      <c r="GAV198" s="43"/>
      <c r="GAW198" s="43"/>
      <c r="GAX198" s="43"/>
      <c r="GAY198" s="43"/>
      <c r="GAZ198" s="43"/>
      <c r="GBA198" s="43"/>
      <c r="GBB198" s="43"/>
      <c r="GBC198" s="43"/>
      <c r="GBD198" s="43"/>
      <c r="GBE198" s="43"/>
      <c r="GBF198" s="43"/>
      <c r="GBG198" s="43"/>
      <c r="GBH198" s="43"/>
      <c r="GBI198" s="43"/>
      <c r="GBJ198" s="43"/>
      <c r="GBK198" s="43"/>
      <c r="GBL198" s="43"/>
      <c r="GBM198" s="43"/>
      <c r="GBN198" s="43"/>
      <c r="GBO198" s="43"/>
      <c r="GBP198" s="43"/>
      <c r="GBQ198" s="43"/>
      <c r="GBR198" s="43"/>
      <c r="GBS198" s="43"/>
      <c r="GBT198" s="43"/>
      <c r="GBU198" s="43"/>
      <c r="GBV198" s="43"/>
      <c r="GBW198" s="43"/>
      <c r="GBX198" s="43"/>
      <c r="GBY198" s="43"/>
      <c r="GBZ198" s="43"/>
      <c r="GCA198" s="43"/>
      <c r="GCB198" s="43"/>
      <c r="GCC198" s="43"/>
      <c r="GCD198" s="43"/>
      <c r="GCE198" s="43"/>
      <c r="GCF198" s="43"/>
      <c r="GCG198" s="43"/>
      <c r="GCH198" s="43"/>
      <c r="GCI198" s="43"/>
      <c r="GCJ198" s="43"/>
      <c r="GCK198" s="43"/>
      <c r="GCL198" s="43"/>
      <c r="GCM198" s="43"/>
      <c r="GCN198" s="43"/>
      <c r="GCO198" s="43"/>
      <c r="GCP198" s="43"/>
      <c r="GCQ198" s="43"/>
      <c r="GCR198" s="43"/>
      <c r="GCS198" s="43"/>
      <c r="GCT198" s="43"/>
      <c r="GCU198" s="43"/>
      <c r="GCV198" s="43"/>
      <c r="GCW198" s="43"/>
      <c r="GCX198" s="43"/>
      <c r="GCY198" s="43"/>
      <c r="GCZ198" s="43"/>
      <c r="GDA198" s="43"/>
      <c r="GDB198" s="43"/>
      <c r="GDC198" s="43"/>
      <c r="GDD198" s="43"/>
      <c r="GDE198" s="43"/>
      <c r="GDF198" s="43"/>
      <c r="GDG198" s="43"/>
      <c r="GDH198" s="43"/>
      <c r="GDI198" s="43"/>
      <c r="GDJ198" s="43"/>
      <c r="GDK198" s="43"/>
      <c r="GDL198" s="43"/>
      <c r="GDM198" s="43"/>
      <c r="GDN198" s="43"/>
      <c r="GDO198" s="43"/>
      <c r="GDP198" s="43"/>
      <c r="GDQ198" s="43"/>
      <c r="GDR198" s="43"/>
      <c r="GDS198" s="43"/>
      <c r="GDT198" s="43"/>
      <c r="GDU198" s="43"/>
      <c r="GDV198" s="43"/>
      <c r="GDW198" s="43"/>
      <c r="GDX198" s="43"/>
      <c r="GDY198" s="43"/>
      <c r="GDZ198" s="43"/>
      <c r="GEA198" s="43"/>
      <c r="GEB198" s="43"/>
      <c r="GEC198" s="43"/>
      <c r="GED198" s="43"/>
      <c r="GEE198" s="43"/>
      <c r="GEF198" s="43"/>
      <c r="GEG198" s="43"/>
      <c r="GEH198" s="43"/>
      <c r="GEI198" s="43"/>
      <c r="GEJ198" s="43"/>
      <c r="GEK198" s="43"/>
      <c r="GEL198" s="43"/>
      <c r="GEM198" s="43"/>
      <c r="GEN198" s="43"/>
      <c r="GEO198" s="43"/>
      <c r="GEP198" s="43"/>
      <c r="GEQ198" s="43"/>
      <c r="GER198" s="43"/>
      <c r="GES198" s="43"/>
      <c r="GET198" s="43"/>
      <c r="GEU198" s="43"/>
      <c r="GEV198" s="43"/>
      <c r="GEW198" s="43"/>
      <c r="GEX198" s="43"/>
      <c r="GEY198" s="43"/>
      <c r="GEZ198" s="43"/>
      <c r="GFA198" s="43"/>
      <c r="GFB198" s="43"/>
      <c r="GFC198" s="43"/>
      <c r="GFD198" s="43"/>
      <c r="GFE198" s="43"/>
      <c r="GFF198" s="43"/>
      <c r="GFG198" s="43"/>
      <c r="GFH198" s="43"/>
      <c r="GFI198" s="43"/>
      <c r="GFJ198" s="43"/>
      <c r="GFK198" s="43"/>
      <c r="GFL198" s="43"/>
      <c r="GFM198" s="43"/>
      <c r="GFN198" s="43"/>
      <c r="GFO198" s="43"/>
      <c r="GFP198" s="43"/>
      <c r="GFQ198" s="43"/>
      <c r="GFR198" s="43"/>
      <c r="GFS198" s="43"/>
      <c r="GFT198" s="43"/>
      <c r="GFU198" s="43"/>
      <c r="GFV198" s="43"/>
      <c r="GFW198" s="43"/>
      <c r="GFX198" s="43"/>
      <c r="GFY198" s="43"/>
      <c r="GFZ198" s="43"/>
      <c r="GGA198" s="43"/>
      <c r="GGB198" s="43"/>
      <c r="GGC198" s="43"/>
      <c r="GGD198" s="43"/>
      <c r="GGE198" s="43"/>
      <c r="GGF198" s="43"/>
      <c r="GGG198" s="43"/>
      <c r="GGH198" s="43"/>
      <c r="GGI198" s="43"/>
      <c r="GGJ198" s="43"/>
      <c r="GGK198" s="43"/>
      <c r="GGL198" s="43"/>
      <c r="GGM198" s="43"/>
      <c r="GGN198" s="43"/>
      <c r="GGO198" s="43"/>
      <c r="GGP198" s="43"/>
      <c r="GGQ198" s="43"/>
      <c r="GGR198" s="43"/>
      <c r="GGS198" s="43"/>
      <c r="GGT198" s="43"/>
      <c r="GGU198" s="43"/>
      <c r="GGV198" s="43"/>
      <c r="GGW198" s="43"/>
      <c r="GGX198" s="43"/>
      <c r="GGY198" s="43"/>
      <c r="GGZ198" s="43"/>
      <c r="GHA198" s="43"/>
      <c r="GHB198" s="43"/>
      <c r="GHC198" s="43"/>
      <c r="GHD198" s="43"/>
      <c r="GHE198" s="43"/>
      <c r="GHF198" s="43"/>
      <c r="GHG198" s="43"/>
      <c r="GHH198" s="43"/>
      <c r="GHI198" s="43"/>
      <c r="GHJ198" s="43"/>
      <c r="GHK198" s="43"/>
      <c r="GHL198" s="43"/>
      <c r="GHM198" s="43"/>
      <c r="GHN198" s="43"/>
      <c r="GHO198" s="43"/>
      <c r="GHP198" s="43"/>
      <c r="GHQ198" s="43"/>
      <c r="GHR198" s="43"/>
      <c r="GHS198" s="43"/>
      <c r="GHT198" s="43"/>
      <c r="GHU198" s="43"/>
      <c r="GHV198" s="43"/>
      <c r="GHW198" s="43"/>
      <c r="GHX198" s="43"/>
      <c r="GHY198" s="43"/>
      <c r="GHZ198" s="43"/>
      <c r="GIA198" s="43"/>
      <c r="GIB198" s="43"/>
      <c r="GIC198" s="43"/>
      <c r="GID198" s="43"/>
      <c r="GIE198" s="43"/>
      <c r="GIF198" s="43"/>
      <c r="GIG198" s="43"/>
      <c r="GIH198" s="43"/>
      <c r="GII198" s="43"/>
      <c r="GIJ198" s="43"/>
      <c r="GIK198" s="43"/>
      <c r="GIL198" s="43"/>
      <c r="GIM198" s="43"/>
      <c r="GIN198" s="43"/>
      <c r="GIO198" s="43"/>
      <c r="GIP198" s="43"/>
      <c r="GIQ198" s="43"/>
      <c r="GIR198" s="43"/>
      <c r="GIS198" s="43"/>
      <c r="GIT198" s="43"/>
      <c r="GIU198" s="43"/>
      <c r="GIV198" s="43"/>
      <c r="GIW198" s="43"/>
      <c r="GIX198" s="43"/>
      <c r="GIY198" s="43"/>
      <c r="GIZ198" s="43"/>
      <c r="GJA198" s="43"/>
      <c r="GJB198" s="43"/>
      <c r="GJC198" s="43"/>
      <c r="GJD198" s="43"/>
      <c r="GJE198" s="43"/>
      <c r="GJF198" s="43"/>
      <c r="GJG198" s="43"/>
      <c r="GJH198" s="43"/>
      <c r="GJI198" s="43"/>
      <c r="GJJ198" s="43"/>
      <c r="GJK198" s="43"/>
      <c r="GJL198" s="43"/>
      <c r="GJM198" s="43"/>
      <c r="GJN198" s="43"/>
      <c r="GJO198" s="43"/>
      <c r="GJP198" s="43"/>
      <c r="GJQ198" s="43"/>
      <c r="GJR198" s="43"/>
      <c r="GJS198" s="43"/>
      <c r="GJT198" s="43"/>
      <c r="GJU198" s="43"/>
      <c r="GJV198" s="43"/>
      <c r="GJW198" s="43"/>
      <c r="GJX198" s="43"/>
      <c r="GJY198" s="43"/>
      <c r="GJZ198" s="43"/>
      <c r="GKA198" s="43"/>
      <c r="GKB198" s="43"/>
      <c r="GKC198" s="43"/>
      <c r="GKD198" s="43"/>
      <c r="GKE198" s="43"/>
      <c r="GKF198" s="43"/>
      <c r="GKG198" s="43"/>
      <c r="GKH198" s="43"/>
      <c r="GKI198" s="43"/>
      <c r="GKJ198" s="43"/>
      <c r="GKK198" s="43"/>
      <c r="GKL198" s="43"/>
      <c r="GKM198" s="43"/>
      <c r="GKN198" s="43"/>
      <c r="GKO198" s="43"/>
      <c r="GKP198" s="43"/>
      <c r="GKQ198" s="43"/>
      <c r="GKR198" s="43"/>
      <c r="GKS198" s="43"/>
      <c r="GKT198" s="43"/>
      <c r="GKU198" s="43"/>
      <c r="GKV198" s="43"/>
      <c r="GKW198" s="43"/>
      <c r="GKX198" s="43"/>
      <c r="GKY198" s="43"/>
      <c r="GKZ198" s="43"/>
      <c r="GLA198" s="43"/>
      <c r="GLB198" s="43"/>
      <c r="GLC198" s="43"/>
      <c r="GLD198" s="43"/>
      <c r="GLE198" s="43"/>
      <c r="GLF198" s="43"/>
      <c r="GLG198" s="43"/>
      <c r="GLH198" s="43"/>
      <c r="GLI198" s="43"/>
      <c r="GLJ198" s="43"/>
      <c r="GLK198" s="43"/>
      <c r="GLL198" s="43"/>
      <c r="GLM198" s="43"/>
      <c r="GLN198" s="43"/>
      <c r="GLO198" s="43"/>
      <c r="GLP198" s="43"/>
      <c r="GLQ198" s="43"/>
      <c r="GLR198" s="43"/>
      <c r="GLS198" s="43"/>
      <c r="GLT198" s="43"/>
      <c r="GLU198" s="43"/>
      <c r="GLV198" s="43"/>
      <c r="GLW198" s="43"/>
      <c r="GLX198" s="43"/>
      <c r="GLY198" s="43"/>
      <c r="GLZ198" s="43"/>
      <c r="GMA198" s="43"/>
      <c r="GMB198" s="43"/>
      <c r="GMC198" s="43"/>
      <c r="GMD198" s="43"/>
      <c r="GME198" s="43"/>
      <c r="GMF198" s="43"/>
      <c r="GMG198" s="43"/>
      <c r="GMH198" s="43"/>
      <c r="GMI198" s="43"/>
      <c r="GMJ198" s="43"/>
      <c r="GMK198" s="43"/>
      <c r="GML198" s="43"/>
      <c r="GMM198" s="43"/>
      <c r="GMN198" s="43"/>
      <c r="GMO198" s="43"/>
      <c r="GMP198" s="43"/>
      <c r="GMQ198" s="43"/>
      <c r="GMR198" s="43"/>
      <c r="GMS198" s="43"/>
      <c r="GMT198" s="43"/>
      <c r="GMU198" s="43"/>
      <c r="GMV198" s="43"/>
      <c r="GMW198" s="43"/>
      <c r="GMX198" s="43"/>
      <c r="GMY198" s="43"/>
      <c r="GMZ198" s="43"/>
      <c r="GNA198" s="43"/>
      <c r="GNB198" s="43"/>
      <c r="GNC198" s="43"/>
      <c r="GND198" s="43"/>
      <c r="GNE198" s="43"/>
      <c r="GNF198" s="43"/>
      <c r="GNG198" s="43"/>
      <c r="GNH198" s="43"/>
      <c r="GNI198" s="43"/>
      <c r="GNJ198" s="43"/>
      <c r="GNK198" s="43"/>
      <c r="GNL198" s="43"/>
      <c r="GNM198" s="43"/>
      <c r="GNN198" s="43"/>
      <c r="GNO198" s="43"/>
      <c r="GNP198" s="43"/>
      <c r="GNQ198" s="43"/>
      <c r="GNR198" s="43"/>
      <c r="GNS198" s="43"/>
      <c r="GNT198" s="43"/>
      <c r="GNU198" s="43"/>
      <c r="GNV198" s="43"/>
      <c r="GNW198" s="43"/>
      <c r="GNX198" s="43"/>
      <c r="GNY198" s="43"/>
      <c r="GNZ198" s="43"/>
      <c r="GOA198" s="43"/>
      <c r="GOB198" s="43"/>
      <c r="GOC198" s="43"/>
      <c r="GOD198" s="43"/>
      <c r="GOE198" s="43"/>
      <c r="GOF198" s="43"/>
      <c r="GOG198" s="43"/>
      <c r="GOH198" s="43"/>
      <c r="GOI198" s="43"/>
      <c r="GOJ198" s="43"/>
      <c r="GOK198" s="43"/>
      <c r="GOL198" s="43"/>
      <c r="GOM198" s="43"/>
      <c r="GON198" s="43"/>
      <c r="GOO198" s="43"/>
      <c r="GOP198" s="43"/>
      <c r="GOQ198" s="43"/>
      <c r="GOR198" s="43"/>
      <c r="GOS198" s="43"/>
      <c r="GOT198" s="43"/>
      <c r="GOU198" s="43"/>
      <c r="GOV198" s="43"/>
      <c r="GOW198" s="43"/>
      <c r="GOX198" s="43"/>
      <c r="GOY198" s="43"/>
      <c r="GOZ198" s="43"/>
      <c r="GPA198" s="43"/>
      <c r="GPB198" s="43"/>
      <c r="GPC198" s="43"/>
      <c r="GPD198" s="43"/>
      <c r="GPE198" s="43"/>
      <c r="GPF198" s="43"/>
      <c r="GPG198" s="43"/>
      <c r="GPH198" s="43"/>
      <c r="GPI198" s="43"/>
      <c r="GPJ198" s="43"/>
      <c r="GPK198" s="43"/>
      <c r="GPL198" s="43"/>
      <c r="GPM198" s="43"/>
      <c r="GPN198" s="43"/>
      <c r="GPO198" s="43"/>
      <c r="GPP198" s="43"/>
      <c r="GPQ198" s="43"/>
      <c r="GPR198" s="43"/>
      <c r="GPS198" s="43"/>
      <c r="GPT198" s="43"/>
      <c r="GPU198" s="43"/>
      <c r="GPV198" s="43"/>
      <c r="GPW198" s="43"/>
      <c r="GPX198" s="43"/>
      <c r="GPY198" s="43"/>
      <c r="GPZ198" s="43"/>
      <c r="GQA198" s="43"/>
      <c r="GQB198" s="43"/>
      <c r="GQC198" s="43"/>
      <c r="GQD198" s="43"/>
      <c r="GQE198" s="43"/>
      <c r="GQF198" s="43"/>
      <c r="GQG198" s="43"/>
      <c r="GQH198" s="43"/>
      <c r="GQI198" s="43"/>
      <c r="GQJ198" s="43"/>
      <c r="GQK198" s="43"/>
      <c r="GQL198" s="43"/>
      <c r="GQM198" s="43"/>
      <c r="GQN198" s="43"/>
      <c r="GQO198" s="43"/>
      <c r="GQP198" s="43"/>
      <c r="GQQ198" s="43"/>
      <c r="GQR198" s="43"/>
      <c r="GQS198" s="43"/>
      <c r="GQT198" s="43"/>
      <c r="GQU198" s="43"/>
      <c r="GQV198" s="43"/>
      <c r="GQW198" s="43"/>
      <c r="GQX198" s="43"/>
      <c r="GQY198" s="43"/>
      <c r="GQZ198" s="43"/>
      <c r="GRA198" s="43"/>
      <c r="GRB198" s="43"/>
      <c r="GRC198" s="43"/>
      <c r="GRD198" s="43"/>
      <c r="GRE198" s="43"/>
      <c r="GRF198" s="43"/>
      <c r="GRG198" s="43"/>
      <c r="GRH198" s="43"/>
      <c r="GRI198" s="43"/>
      <c r="GRJ198" s="43"/>
      <c r="GRK198" s="43"/>
      <c r="GRL198" s="43"/>
      <c r="GRM198" s="43"/>
      <c r="GRN198" s="43"/>
      <c r="GRO198" s="43"/>
      <c r="GRP198" s="43"/>
      <c r="GRQ198" s="43"/>
      <c r="GRR198" s="43"/>
      <c r="GRS198" s="43"/>
      <c r="GRT198" s="43"/>
      <c r="GRU198" s="43"/>
      <c r="GRV198" s="43"/>
      <c r="GRW198" s="43"/>
      <c r="GRX198" s="43"/>
      <c r="GRY198" s="43"/>
      <c r="GRZ198" s="43"/>
      <c r="GSA198" s="43"/>
      <c r="GSB198" s="43"/>
      <c r="GSC198" s="43"/>
      <c r="GSD198" s="43"/>
      <c r="GSE198" s="43"/>
      <c r="GSF198" s="43"/>
      <c r="GSG198" s="43"/>
      <c r="GSH198" s="43"/>
      <c r="GSI198" s="43"/>
      <c r="GSJ198" s="43"/>
      <c r="GSK198" s="43"/>
      <c r="GSL198" s="43"/>
      <c r="GSM198" s="43"/>
      <c r="GSN198" s="43"/>
      <c r="GSO198" s="43"/>
      <c r="GSP198" s="43"/>
      <c r="GSQ198" s="43"/>
      <c r="GSR198" s="43"/>
      <c r="GSS198" s="43"/>
      <c r="GST198" s="43"/>
      <c r="GSU198" s="43"/>
      <c r="GSV198" s="43"/>
      <c r="GSW198" s="43"/>
      <c r="GSX198" s="43"/>
      <c r="GSY198" s="43"/>
      <c r="GSZ198" s="43"/>
      <c r="GTA198" s="43"/>
      <c r="GTB198" s="43"/>
      <c r="GTC198" s="43"/>
      <c r="GTD198" s="43"/>
      <c r="GTE198" s="43"/>
      <c r="GTF198" s="43"/>
      <c r="GTG198" s="43"/>
      <c r="GTH198" s="43"/>
      <c r="GTI198" s="43"/>
      <c r="GTJ198" s="43"/>
      <c r="GTK198" s="43"/>
      <c r="GTL198" s="43"/>
      <c r="GTM198" s="43"/>
      <c r="GTN198" s="43"/>
      <c r="GTO198" s="43"/>
      <c r="GTP198" s="43"/>
      <c r="GTQ198" s="43"/>
      <c r="GTR198" s="43"/>
      <c r="GTS198" s="43"/>
      <c r="GTT198" s="43"/>
      <c r="GTU198" s="43"/>
      <c r="GTV198" s="43"/>
      <c r="GTW198" s="43"/>
      <c r="GTX198" s="43"/>
      <c r="GTY198" s="43"/>
      <c r="GTZ198" s="43"/>
      <c r="GUA198" s="43"/>
      <c r="GUB198" s="43"/>
      <c r="GUC198" s="43"/>
      <c r="GUD198" s="43"/>
      <c r="GUE198" s="43"/>
      <c r="GUF198" s="43"/>
      <c r="GUG198" s="43"/>
      <c r="GUH198" s="43"/>
      <c r="GUI198" s="43"/>
      <c r="GUJ198" s="43"/>
      <c r="GUK198" s="43"/>
      <c r="GUL198" s="43"/>
      <c r="GUM198" s="43"/>
      <c r="GUN198" s="43"/>
      <c r="GUO198" s="43"/>
      <c r="GUP198" s="43"/>
      <c r="GUQ198" s="43"/>
      <c r="GUR198" s="43"/>
      <c r="GUS198" s="43"/>
      <c r="GUT198" s="43"/>
      <c r="GUU198" s="43"/>
      <c r="GUV198" s="43"/>
      <c r="GUW198" s="43"/>
      <c r="GUX198" s="43"/>
      <c r="GUY198" s="43"/>
      <c r="GUZ198" s="43"/>
      <c r="GVA198" s="43"/>
      <c r="GVB198" s="43"/>
      <c r="GVC198" s="43"/>
      <c r="GVD198" s="43"/>
      <c r="GVE198" s="43"/>
      <c r="GVF198" s="43"/>
      <c r="GVG198" s="43"/>
      <c r="GVH198" s="43"/>
      <c r="GVI198" s="43"/>
      <c r="GVJ198" s="43"/>
      <c r="GVK198" s="43"/>
      <c r="GVL198" s="43"/>
      <c r="GVM198" s="43"/>
      <c r="GVN198" s="43"/>
      <c r="GVO198" s="43"/>
      <c r="GVP198" s="43"/>
      <c r="GVQ198" s="43"/>
      <c r="GVR198" s="43"/>
      <c r="GVS198" s="43"/>
      <c r="GVT198" s="43"/>
      <c r="GVU198" s="43"/>
      <c r="GVV198" s="43"/>
      <c r="GVW198" s="43"/>
      <c r="GVX198" s="43"/>
      <c r="GVY198" s="43"/>
      <c r="GVZ198" s="43"/>
      <c r="GWA198" s="43"/>
      <c r="GWB198" s="43"/>
      <c r="GWC198" s="43"/>
      <c r="GWD198" s="43"/>
      <c r="GWE198" s="43"/>
      <c r="GWF198" s="43"/>
      <c r="GWG198" s="43"/>
      <c r="GWH198" s="43"/>
      <c r="GWI198" s="43"/>
      <c r="GWJ198" s="43"/>
      <c r="GWK198" s="43"/>
      <c r="GWL198" s="43"/>
      <c r="GWM198" s="43"/>
      <c r="GWN198" s="43"/>
      <c r="GWO198" s="43"/>
      <c r="GWP198" s="43"/>
      <c r="GWQ198" s="43"/>
      <c r="GWR198" s="43"/>
      <c r="GWS198" s="43"/>
      <c r="GWT198" s="43"/>
      <c r="GWU198" s="43"/>
      <c r="GWV198" s="43"/>
      <c r="GWW198" s="43"/>
      <c r="GWX198" s="43"/>
      <c r="GWY198" s="43"/>
      <c r="GWZ198" s="43"/>
      <c r="GXA198" s="43"/>
      <c r="GXB198" s="43"/>
      <c r="GXC198" s="43"/>
      <c r="GXD198" s="43"/>
      <c r="GXE198" s="43"/>
      <c r="GXF198" s="43"/>
      <c r="GXG198" s="43"/>
      <c r="GXH198" s="43"/>
      <c r="GXI198" s="43"/>
      <c r="GXJ198" s="43"/>
      <c r="GXK198" s="43"/>
      <c r="GXL198" s="43"/>
      <c r="GXM198" s="43"/>
      <c r="GXN198" s="43"/>
      <c r="GXO198" s="43"/>
      <c r="GXP198" s="43"/>
      <c r="GXQ198" s="43"/>
      <c r="GXR198" s="43"/>
      <c r="GXS198" s="43"/>
      <c r="GXT198" s="43"/>
      <c r="GXU198" s="43"/>
      <c r="GXV198" s="43"/>
      <c r="GXW198" s="43"/>
      <c r="GXX198" s="43"/>
      <c r="GXY198" s="43"/>
      <c r="GXZ198" s="43"/>
      <c r="GYA198" s="43"/>
      <c r="GYB198" s="43"/>
      <c r="GYC198" s="43"/>
      <c r="GYD198" s="43"/>
      <c r="GYE198" s="43"/>
      <c r="GYF198" s="43"/>
      <c r="GYG198" s="43"/>
      <c r="GYH198" s="43"/>
      <c r="GYI198" s="43"/>
      <c r="GYJ198" s="43"/>
      <c r="GYK198" s="43"/>
      <c r="GYL198" s="43"/>
      <c r="GYM198" s="43"/>
      <c r="GYN198" s="43"/>
      <c r="GYO198" s="43"/>
      <c r="GYP198" s="43"/>
      <c r="GYQ198" s="43"/>
      <c r="GYR198" s="43"/>
      <c r="GYS198" s="43"/>
      <c r="GYT198" s="43"/>
      <c r="GYU198" s="43"/>
      <c r="GYV198" s="43"/>
      <c r="GYW198" s="43"/>
      <c r="GYX198" s="43"/>
      <c r="GYY198" s="43"/>
      <c r="GYZ198" s="43"/>
      <c r="GZA198" s="43"/>
      <c r="GZB198" s="43"/>
      <c r="GZC198" s="43"/>
      <c r="GZD198" s="43"/>
      <c r="GZE198" s="43"/>
      <c r="GZF198" s="43"/>
      <c r="GZG198" s="43"/>
      <c r="GZH198" s="43"/>
      <c r="GZI198" s="43"/>
      <c r="GZJ198" s="43"/>
      <c r="GZK198" s="43"/>
      <c r="GZL198" s="43"/>
      <c r="GZM198" s="43"/>
      <c r="GZN198" s="43"/>
      <c r="GZO198" s="43"/>
      <c r="GZP198" s="43"/>
      <c r="GZQ198" s="43"/>
      <c r="GZR198" s="43"/>
      <c r="GZS198" s="43"/>
      <c r="GZT198" s="43"/>
      <c r="GZU198" s="43"/>
      <c r="GZV198" s="43"/>
      <c r="GZW198" s="43"/>
      <c r="GZX198" s="43"/>
      <c r="GZY198" s="43"/>
      <c r="GZZ198" s="43"/>
      <c r="HAA198" s="43"/>
      <c r="HAB198" s="43"/>
      <c r="HAC198" s="43"/>
      <c r="HAD198" s="43"/>
      <c r="HAE198" s="43"/>
      <c r="HAF198" s="43"/>
      <c r="HAG198" s="43"/>
      <c r="HAH198" s="43"/>
      <c r="HAI198" s="43"/>
      <c r="HAJ198" s="43"/>
      <c r="HAK198" s="43"/>
      <c r="HAL198" s="43"/>
      <c r="HAM198" s="43"/>
      <c r="HAN198" s="43"/>
      <c r="HAO198" s="43"/>
      <c r="HAP198" s="43"/>
      <c r="HAQ198" s="43"/>
      <c r="HAR198" s="43"/>
      <c r="HAS198" s="43"/>
      <c r="HAT198" s="43"/>
      <c r="HAU198" s="43"/>
      <c r="HAV198" s="43"/>
      <c r="HAW198" s="43"/>
      <c r="HAX198" s="43"/>
      <c r="HAY198" s="43"/>
      <c r="HAZ198" s="43"/>
      <c r="HBA198" s="43"/>
      <c r="HBB198" s="43"/>
      <c r="HBC198" s="43"/>
      <c r="HBD198" s="43"/>
      <c r="HBE198" s="43"/>
      <c r="HBF198" s="43"/>
      <c r="HBG198" s="43"/>
      <c r="HBH198" s="43"/>
      <c r="HBI198" s="43"/>
      <c r="HBJ198" s="43"/>
      <c r="HBK198" s="43"/>
      <c r="HBL198" s="43"/>
      <c r="HBM198" s="43"/>
      <c r="HBN198" s="43"/>
      <c r="HBO198" s="43"/>
      <c r="HBP198" s="43"/>
      <c r="HBQ198" s="43"/>
      <c r="HBR198" s="43"/>
      <c r="HBS198" s="43"/>
      <c r="HBT198" s="43"/>
      <c r="HBU198" s="43"/>
      <c r="HBV198" s="43"/>
      <c r="HBW198" s="43"/>
      <c r="HBX198" s="43"/>
      <c r="HBY198" s="43"/>
      <c r="HBZ198" s="43"/>
      <c r="HCA198" s="43"/>
      <c r="HCB198" s="43"/>
      <c r="HCC198" s="43"/>
      <c r="HCD198" s="43"/>
      <c r="HCE198" s="43"/>
      <c r="HCF198" s="43"/>
      <c r="HCG198" s="43"/>
      <c r="HCH198" s="43"/>
      <c r="HCI198" s="43"/>
      <c r="HCJ198" s="43"/>
      <c r="HCK198" s="43"/>
      <c r="HCL198" s="43"/>
      <c r="HCM198" s="43"/>
      <c r="HCN198" s="43"/>
      <c r="HCO198" s="43"/>
      <c r="HCP198" s="43"/>
      <c r="HCQ198" s="43"/>
      <c r="HCR198" s="43"/>
      <c r="HCS198" s="43"/>
      <c r="HCT198" s="43"/>
      <c r="HCU198" s="43"/>
      <c r="HCV198" s="43"/>
      <c r="HCW198" s="43"/>
      <c r="HCX198" s="43"/>
      <c r="HCY198" s="43"/>
      <c r="HCZ198" s="43"/>
      <c r="HDA198" s="43"/>
      <c r="HDB198" s="43"/>
      <c r="HDC198" s="43"/>
      <c r="HDD198" s="43"/>
      <c r="HDE198" s="43"/>
      <c r="HDF198" s="43"/>
      <c r="HDG198" s="43"/>
      <c r="HDH198" s="43"/>
      <c r="HDI198" s="43"/>
      <c r="HDJ198" s="43"/>
      <c r="HDK198" s="43"/>
      <c r="HDL198" s="43"/>
      <c r="HDM198" s="43"/>
      <c r="HDN198" s="43"/>
      <c r="HDO198" s="43"/>
      <c r="HDP198" s="43"/>
      <c r="HDQ198" s="43"/>
      <c r="HDR198" s="43"/>
      <c r="HDS198" s="43"/>
      <c r="HDT198" s="43"/>
      <c r="HDU198" s="43"/>
      <c r="HDV198" s="43"/>
      <c r="HDW198" s="43"/>
      <c r="HDX198" s="43"/>
      <c r="HDY198" s="43"/>
      <c r="HDZ198" s="43"/>
      <c r="HEA198" s="43"/>
      <c r="HEB198" s="43"/>
      <c r="HEC198" s="43"/>
      <c r="HED198" s="43"/>
      <c r="HEE198" s="43"/>
      <c r="HEF198" s="43"/>
      <c r="HEG198" s="43"/>
      <c r="HEH198" s="43"/>
      <c r="HEI198" s="43"/>
      <c r="HEJ198" s="43"/>
      <c r="HEK198" s="43"/>
      <c r="HEL198" s="43"/>
      <c r="HEM198" s="43"/>
      <c r="HEN198" s="43"/>
      <c r="HEO198" s="43"/>
      <c r="HEP198" s="43"/>
      <c r="HEQ198" s="43"/>
      <c r="HER198" s="43"/>
      <c r="HES198" s="43"/>
      <c r="HET198" s="43"/>
      <c r="HEU198" s="43"/>
      <c r="HEV198" s="43"/>
      <c r="HEW198" s="43"/>
      <c r="HEX198" s="43"/>
      <c r="HEY198" s="43"/>
      <c r="HEZ198" s="43"/>
      <c r="HFA198" s="43"/>
      <c r="HFB198" s="43"/>
      <c r="HFC198" s="43"/>
      <c r="HFD198" s="43"/>
      <c r="HFE198" s="43"/>
      <c r="HFF198" s="43"/>
      <c r="HFG198" s="43"/>
      <c r="HFH198" s="43"/>
      <c r="HFI198" s="43"/>
      <c r="HFJ198" s="43"/>
      <c r="HFK198" s="43"/>
      <c r="HFL198" s="43"/>
      <c r="HFM198" s="43"/>
      <c r="HFN198" s="43"/>
      <c r="HFO198" s="43"/>
      <c r="HFP198" s="43"/>
      <c r="HFQ198" s="43"/>
      <c r="HFR198" s="43"/>
      <c r="HFS198" s="43"/>
      <c r="HFT198" s="43"/>
      <c r="HFU198" s="43"/>
      <c r="HFV198" s="43"/>
      <c r="HFW198" s="43"/>
      <c r="HFX198" s="43"/>
      <c r="HFY198" s="43"/>
      <c r="HFZ198" s="43"/>
      <c r="HGA198" s="43"/>
      <c r="HGB198" s="43"/>
      <c r="HGC198" s="43"/>
      <c r="HGD198" s="43"/>
      <c r="HGE198" s="43"/>
      <c r="HGF198" s="43"/>
      <c r="HGG198" s="43"/>
      <c r="HGH198" s="43"/>
      <c r="HGI198" s="43"/>
      <c r="HGJ198" s="43"/>
      <c r="HGK198" s="43"/>
      <c r="HGL198" s="43"/>
      <c r="HGM198" s="43"/>
      <c r="HGN198" s="43"/>
      <c r="HGO198" s="43"/>
      <c r="HGP198" s="43"/>
      <c r="HGQ198" s="43"/>
      <c r="HGR198" s="43"/>
      <c r="HGS198" s="43"/>
      <c r="HGT198" s="43"/>
      <c r="HGU198" s="43"/>
      <c r="HGV198" s="43"/>
      <c r="HGW198" s="43"/>
      <c r="HGX198" s="43"/>
      <c r="HGY198" s="43"/>
      <c r="HGZ198" s="43"/>
      <c r="HHA198" s="43"/>
      <c r="HHB198" s="43"/>
      <c r="HHC198" s="43"/>
      <c r="HHD198" s="43"/>
      <c r="HHE198" s="43"/>
      <c r="HHF198" s="43"/>
      <c r="HHG198" s="43"/>
      <c r="HHH198" s="43"/>
      <c r="HHI198" s="43"/>
      <c r="HHJ198" s="43"/>
      <c r="HHK198" s="43"/>
      <c r="HHL198" s="43"/>
      <c r="HHM198" s="43"/>
      <c r="HHN198" s="43"/>
      <c r="HHO198" s="43"/>
      <c r="HHP198" s="43"/>
      <c r="HHQ198" s="43"/>
      <c r="HHR198" s="43"/>
      <c r="HHS198" s="43"/>
      <c r="HHT198" s="43"/>
      <c r="HHU198" s="43"/>
      <c r="HHV198" s="43"/>
      <c r="HHW198" s="43"/>
      <c r="HHX198" s="43"/>
      <c r="HHY198" s="43"/>
      <c r="HHZ198" s="43"/>
      <c r="HIA198" s="43"/>
      <c r="HIB198" s="43"/>
      <c r="HIC198" s="43"/>
      <c r="HID198" s="43"/>
      <c r="HIE198" s="43"/>
      <c r="HIF198" s="43"/>
      <c r="HIG198" s="43"/>
      <c r="HIH198" s="43"/>
      <c r="HII198" s="43"/>
      <c r="HIJ198" s="43"/>
      <c r="HIK198" s="43"/>
      <c r="HIL198" s="43"/>
      <c r="HIM198" s="43"/>
      <c r="HIN198" s="43"/>
      <c r="HIO198" s="43"/>
      <c r="HIP198" s="43"/>
      <c r="HIQ198" s="43"/>
      <c r="HIR198" s="43"/>
      <c r="HIS198" s="43"/>
      <c r="HIT198" s="43"/>
      <c r="HIU198" s="43"/>
      <c r="HIV198" s="43"/>
      <c r="HIW198" s="43"/>
      <c r="HIX198" s="43"/>
      <c r="HIY198" s="43"/>
      <c r="HIZ198" s="43"/>
      <c r="HJA198" s="43"/>
      <c r="HJB198" s="43"/>
      <c r="HJC198" s="43"/>
      <c r="HJD198" s="43"/>
      <c r="HJE198" s="43"/>
      <c r="HJF198" s="43"/>
      <c r="HJG198" s="43"/>
      <c r="HJH198" s="43"/>
      <c r="HJI198" s="43"/>
      <c r="HJJ198" s="43"/>
      <c r="HJK198" s="43"/>
      <c r="HJL198" s="43"/>
      <c r="HJM198" s="43"/>
      <c r="HJN198" s="43"/>
      <c r="HJO198" s="43"/>
      <c r="HJP198" s="43"/>
      <c r="HJQ198" s="43"/>
      <c r="HJR198" s="43"/>
      <c r="HJS198" s="43"/>
      <c r="HJT198" s="43"/>
      <c r="HJU198" s="43"/>
      <c r="HJV198" s="43"/>
      <c r="HJW198" s="43"/>
      <c r="HJX198" s="43"/>
      <c r="HJY198" s="43"/>
      <c r="HJZ198" s="43"/>
      <c r="HKA198" s="43"/>
      <c r="HKB198" s="43"/>
      <c r="HKC198" s="43"/>
      <c r="HKD198" s="43"/>
      <c r="HKE198" s="43"/>
      <c r="HKF198" s="43"/>
      <c r="HKG198" s="43"/>
      <c r="HKH198" s="43"/>
      <c r="HKI198" s="43"/>
      <c r="HKJ198" s="43"/>
      <c r="HKK198" s="43"/>
      <c r="HKL198" s="43"/>
      <c r="HKM198" s="43"/>
      <c r="HKN198" s="43"/>
      <c r="HKO198" s="43"/>
      <c r="HKP198" s="43"/>
      <c r="HKQ198" s="43"/>
      <c r="HKR198" s="43"/>
      <c r="HKS198" s="43"/>
      <c r="HKT198" s="43"/>
      <c r="HKU198" s="43"/>
      <c r="HKV198" s="43"/>
      <c r="HKW198" s="43"/>
      <c r="HKX198" s="43"/>
      <c r="HKY198" s="43"/>
      <c r="HKZ198" s="43"/>
      <c r="HLA198" s="43"/>
      <c r="HLB198" s="43"/>
      <c r="HLC198" s="43"/>
      <c r="HLD198" s="43"/>
      <c r="HLE198" s="43"/>
      <c r="HLF198" s="43"/>
      <c r="HLG198" s="43"/>
      <c r="HLH198" s="43"/>
      <c r="HLI198" s="43"/>
      <c r="HLJ198" s="43"/>
      <c r="HLK198" s="43"/>
      <c r="HLL198" s="43"/>
      <c r="HLM198" s="43"/>
      <c r="HLN198" s="43"/>
      <c r="HLO198" s="43"/>
      <c r="HLP198" s="43"/>
      <c r="HLQ198" s="43"/>
      <c r="HLR198" s="43"/>
      <c r="HLS198" s="43"/>
      <c r="HLT198" s="43"/>
      <c r="HLU198" s="43"/>
      <c r="HLV198" s="43"/>
      <c r="HLW198" s="43"/>
      <c r="HLX198" s="43"/>
      <c r="HLY198" s="43"/>
      <c r="HLZ198" s="43"/>
      <c r="HMA198" s="43"/>
      <c r="HMB198" s="43"/>
      <c r="HMC198" s="43"/>
      <c r="HMD198" s="43"/>
      <c r="HME198" s="43"/>
      <c r="HMF198" s="43"/>
      <c r="HMG198" s="43"/>
      <c r="HMH198" s="43"/>
      <c r="HMI198" s="43"/>
      <c r="HMJ198" s="43"/>
      <c r="HMK198" s="43"/>
      <c r="HML198" s="43"/>
      <c r="HMM198" s="43"/>
      <c r="HMN198" s="43"/>
      <c r="HMO198" s="43"/>
      <c r="HMP198" s="43"/>
      <c r="HMQ198" s="43"/>
      <c r="HMR198" s="43"/>
      <c r="HMS198" s="43"/>
      <c r="HMT198" s="43"/>
      <c r="HMU198" s="43"/>
      <c r="HMV198" s="43"/>
      <c r="HMW198" s="43"/>
      <c r="HMX198" s="43"/>
      <c r="HMY198" s="43"/>
      <c r="HMZ198" s="43"/>
      <c r="HNA198" s="43"/>
      <c r="HNB198" s="43"/>
      <c r="HNC198" s="43"/>
      <c r="HND198" s="43"/>
      <c r="HNE198" s="43"/>
      <c r="HNF198" s="43"/>
      <c r="HNG198" s="43"/>
      <c r="HNH198" s="43"/>
      <c r="HNI198" s="43"/>
      <c r="HNJ198" s="43"/>
      <c r="HNK198" s="43"/>
      <c r="HNL198" s="43"/>
      <c r="HNM198" s="43"/>
      <c r="HNN198" s="43"/>
      <c r="HNO198" s="43"/>
      <c r="HNP198" s="43"/>
      <c r="HNQ198" s="43"/>
      <c r="HNR198" s="43"/>
      <c r="HNS198" s="43"/>
      <c r="HNT198" s="43"/>
      <c r="HNU198" s="43"/>
      <c r="HNV198" s="43"/>
      <c r="HNW198" s="43"/>
      <c r="HNX198" s="43"/>
      <c r="HNY198" s="43"/>
      <c r="HNZ198" s="43"/>
      <c r="HOA198" s="43"/>
      <c r="HOB198" s="43"/>
      <c r="HOC198" s="43"/>
      <c r="HOD198" s="43"/>
      <c r="HOE198" s="43"/>
      <c r="HOF198" s="43"/>
      <c r="HOG198" s="43"/>
      <c r="HOH198" s="43"/>
      <c r="HOI198" s="43"/>
      <c r="HOJ198" s="43"/>
      <c r="HOK198" s="43"/>
      <c r="HOL198" s="43"/>
      <c r="HOM198" s="43"/>
      <c r="HON198" s="43"/>
      <c r="HOO198" s="43"/>
      <c r="HOP198" s="43"/>
      <c r="HOQ198" s="43"/>
      <c r="HOR198" s="43"/>
      <c r="HOS198" s="43"/>
      <c r="HOT198" s="43"/>
      <c r="HOU198" s="43"/>
      <c r="HOV198" s="43"/>
      <c r="HOW198" s="43"/>
      <c r="HOX198" s="43"/>
      <c r="HOY198" s="43"/>
      <c r="HOZ198" s="43"/>
      <c r="HPA198" s="43"/>
      <c r="HPB198" s="43"/>
      <c r="HPC198" s="43"/>
      <c r="HPD198" s="43"/>
      <c r="HPE198" s="43"/>
      <c r="HPF198" s="43"/>
      <c r="HPG198" s="43"/>
      <c r="HPH198" s="43"/>
      <c r="HPI198" s="43"/>
      <c r="HPJ198" s="43"/>
      <c r="HPK198" s="43"/>
      <c r="HPL198" s="43"/>
      <c r="HPM198" s="43"/>
      <c r="HPN198" s="43"/>
      <c r="HPO198" s="43"/>
      <c r="HPP198" s="43"/>
      <c r="HPQ198" s="43"/>
      <c r="HPR198" s="43"/>
      <c r="HPS198" s="43"/>
      <c r="HPT198" s="43"/>
      <c r="HPU198" s="43"/>
      <c r="HPV198" s="43"/>
      <c r="HPW198" s="43"/>
      <c r="HPX198" s="43"/>
      <c r="HPY198" s="43"/>
      <c r="HPZ198" s="43"/>
      <c r="HQA198" s="43"/>
      <c r="HQB198" s="43"/>
      <c r="HQC198" s="43"/>
      <c r="HQD198" s="43"/>
      <c r="HQE198" s="43"/>
      <c r="HQF198" s="43"/>
      <c r="HQG198" s="43"/>
      <c r="HQH198" s="43"/>
      <c r="HQI198" s="43"/>
      <c r="HQJ198" s="43"/>
      <c r="HQK198" s="43"/>
      <c r="HQL198" s="43"/>
      <c r="HQM198" s="43"/>
      <c r="HQN198" s="43"/>
      <c r="HQO198" s="43"/>
      <c r="HQP198" s="43"/>
      <c r="HQQ198" s="43"/>
      <c r="HQR198" s="43"/>
      <c r="HQS198" s="43"/>
      <c r="HQT198" s="43"/>
      <c r="HQU198" s="43"/>
      <c r="HQV198" s="43"/>
      <c r="HQW198" s="43"/>
      <c r="HQX198" s="43"/>
      <c r="HQY198" s="43"/>
      <c r="HQZ198" s="43"/>
      <c r="HRA198" s="43"/>
      <c r="HRB198" s="43"/>
      <c r="HRC198" s="43"/>
      <c r="HRD198" s="43"/>
      <c r="HRE198" s="43"/>
      <c r="HRF198" s="43"/>
      <c r="HRG198" s="43"/>
      <c r="HRH198" s="43"/>
      <c r="HRI198" s="43"/>
      <c r="HRJ198" s="43"/>
      <c r="HRK198" s="43"/>
      <c r="HRL198" s="43"/>
      <c r="HRM198" s="43"/>
      <c r="HRN198" s="43"/>
      <c r="HRO198" s="43"/>
      <c r="HRP198" s="43"/>
      <c r="HRQ198" s="43"/>
      <c r="HRR198" s="43"/>
      <c r="HRS198" s="43"/>
      <c r="HRT198" s="43"/>
      <c r="HRU198" s="43"/>
      <c r="HRV198" s="43"/>
      <c r="HRW198" s="43"/>
      <c r="HRX198" s="43"/>
      <c r="HRY198" s="43"/>
      <c r="HRZ198" s="43"/>
      <c r="HSA198" s="43"/>
      <c r="HSB198" s="43"/>
      <c r="HSC198" s="43"/>
      <c r="HSD198" s="43"/>
      <c r="HSE198" s="43"/>
      <c r="HSF198" s="43"/>
      <c r="HSG198" s="43"/>
      <c r="HSH198" s="43"/>
      <c r="HSI198" s="43"/>
      <c r="HSJ198" s="43"/>
      <c r="HSK198" s="43"/>
      <c r="HSL198" s="43"/>
      <c r="HSM198" s="43"/>
      <c r="HSN198" s="43"/>
      <c r="HSO198" s="43"/>
      <c r="HSP198" s="43"/>
      <c r="HSQ198" s="43"/>
      <c r="HSR198" s="43"/>
      <c r="HSS198" s="43"/>
      <c r="HST198" s="43"/>
      <c r="HSU198" s="43"/>
      <c r="HSV198" s="43"/>
      <c r="HSW198" s="43"/>
      <c r="HSX198" s="43"/>
      <c r="HSY198" s="43"/>
      <c r="HSZ198" s="43"/>
      <c r="HTA198" s="43"/>
      <c r="HTB198" s="43"/>
      <c r="HTC198" s="43"/>
      <c r="HTD198" s="43"/>
      <c r="HTE198" s="43"/>
      <c r="HTF198" s="43"/>
      <c r="HTG198" s="43"/>
      <c r="HTH198" s="43"/>
      <c r="HTI198" s="43"/>
      <c r="HTJ198" s="43"/>
      <c r="HTK198" s="43"/>
      <c r="HTL198" s="43"/>
      <c r="HTM198" s="43"/>
      <c r="HTN198" s="43"/>
      <c r="HTO198" s="43"/>
      <c r="HTP198" s="43"/>
      <c r="HTQ198" s="43"/>
      <c r="HTR198" s="43"/>
      <c r="HTS198" s="43"/>
      <c r="HTT198" s="43"/>
      <c r="HTU198" s="43"/>
      <c r="HTV198" s="43"/>
      <c r="HTW198" s="43"/>
      <c r="HTX198" s="43"/>
      <c r="HTY198" s="43"/>
      <c r="HTZ198" s="43"/>
      <c r="HUA198" s="43"/>
      <c r="HUB198" s="43"/>
      <c r="HUC198" s="43"/>
      <c r="HUD198" s="43"/>
      <c r="HUE198" s="43"/>
      <c r="HUF198" s="43"/>
      <c r="HUG198" s="43"/>
      <c r="HUH198" s="43"/>
      <c r="HUI198" s="43"/>
      <c r="HUJ198" s="43"/>
      <c r="HUK198" s="43"/>
      <c r="HUL198" s="43"/>
      <c r="HUM198" s="43"/>
      <c r="HUN198" s="43"/>
      <c r="HUO198" s="43"/>
      <c r="HUP198" s="43"/>
      <c r="HUQ198" s="43"/>
      <c r="HUR198" s="43"/>
      <c r="HUS198" s="43"/>
      <c r="HUT198" s="43"/>
      <c r="HUU198" s="43"/>
      <c r="HUV198" s="43"/>
      <c r="HUW198" s="43"/>
      <c r="HUX198" s="43"/>
      <c r="HUY198" s="43"/>
      <c r="HUZ198" s="43"/>
      <c r="HVA198" s="43"/>
      <c r="HVB198" s="43"/>
      <c r="HVC198" s="43"/>
      <c r="HVD198" s="43"/>
      <c r="HVE198" s="43"/>
      <c r="HVF198" s="43"/>
      <c r="HVG198" s="43"/>
      <c r="HVH198" s="43"/>
      <c r="HVI198" s="43"/>
      <c r="HVJ198" s="43"/>
      <c r="HVK198" s="43"/>
      <c r="HVL198" s="43"/>
      <c r="HVM198" s="43"/>
      <c r="HVN198" s="43"/>
      <c r="HVO198" s="43"/>
      <c r="HVP198" s="43"/>
      <c r="HVQ198" s="43"/>
      <c r="HVR198" s="43"/>
      <c r="HVS198" s="43"/>
      <c r="HVT198" s="43"/>
      <c r="HVU198" s="43"/>
      <c r="HVV198" s="43"/>
      <c r="HVW198" s="43"/>
      <c r="HVX198" s="43"/>
      <c r="HVY198" s="43"/>
      <c r="HVZ198" s="43"/>
      <c r="HWA198" s="43"/>
      <c r="HWB198" s="43"/>
      <c r="HWC198" s="43"/>
      <c r="HWD198" s="43"/>
      <c r="HWE198" s="43"/>
      <c r="HWF198" s="43"/>
      <c r="HWG198" s="43"/>
      <c r="HWH198" s="43"/>
      <c r="HWI198" s="43"/>
      <c r="HWJ198" s="43"/>
      <c r="HWK198" s="43"/>
      <c r="HWL198" s="43"/>
      <c r="HWM198" s="43"/>
      <c r="HWN198" s="43"/>
      <c r="HWO198" s="43"/>
      <c r="HWP198" s="43"/>
      <c r="HWQ198" s="43"/>
      <c r="HWR198" s="43"/>
      <c r="HWS198" s="43"/>
      <c r="HWT198" s="43"/>
      <c r="HWU198" s="43"/>
      <c r="HWV198" s="43"/>
      <c r="HWW198" s="43"/>
      <c r="HWX198" s="43"/>
      <c r="HWY198" s="43"/>
      <c r="HWZ198" s="43"/>
      <c r="HXA198" s="43"/>
      <c r="HXB198" s="43"/>
      <c r="HXC198" s="43"/>
      <c r="HXD198" s="43"/>
      <c r="HXE198" s="43"/>
      <c r="HXF198" s="43"/>
      <c r="HXG198" s="43"/>
      <c r="HXH198" s="43"/>
      <c r="HXI198" s="43"/>
      <c r="HXJ198" s="43"/>
      <c r="HXK198" s="43"/>
      <c r="HXL198" s="43"/>
      <c r="HXM198" s="43"/>
      <c r="HXN198" s="43"/>
      <c r="HXO198" s="43"/>
      <c r="HXP198" s="43"/>
      <c r="HXQ198" s="43"/>
      <c r="HXR198" s="43"/>
      <c r="HXS198" s="43"/>
      <c r="HXT198" s="43"/>
      <c r="HXU198" s="43"/>
      <c r="HXV198" s="43"/>
      <c r="HXW198" s="43"/>
      <c r="HXX198" s="43"/>
      <c r="HXY198" s="43"/>
      <c r="HXZ198" s="43"/>
      <c r="HYA198" s="43"/>
      <c r="HYB198" s="43"/>
      <c r="HYC198" s="43"/>
      <c r="HYD198" s="43"/>
      <c r="HYE198" s="43"/>
      <c r="HYF198" s="43"/>
      <c r="HYG198" s="43"/>
      <c r="HYH198" s="43"/>
      <c r="HYI198" s="43"/>
      <c r="HYJ198" s="43"/>
      <c r="HYK198" s="43"/>
      <c r="HYL198" s="43"/>
      <c r="HYM198" s="43"/>
      <c r="HYN198" s="43"/>
      <c r="HYO198" s="43"/>
      <c r="HYP198" s="43"/>
      <c r="HYQ198" s="43"/>
      <c r="HYR198" s="43"/>
      <c r="HYS198" s="43"/>
      <c r="HYT198" s="43"/>
      <c r="HYU198" s="43"/>
      <c r="HYV198" s="43"/>
      <c r="HYW198" s="43"/>
      <c r="HYX198" s="43"/>
      <c r="HYY198" s="43"/>
      <c r="HYZ198" s="43"/>
      <c r="HZA198" s="43"/>
      <c r="HZB198" s="43"/>
      <c r="HZC198" s="43"/>
      <c r="HZD198" s="43"/>
      <c r="HZE198" s="43"/>
      <c r="HZF198" s="43"/>
      <c r="HZG198" s="43"/>
      <c r="HZH198" s="43"/>
      <c r="HZI198" s="43"/>
      <c r="HZJ198" s="43"/>
      <c r="HZK198" s="43"/>
      <c r="HZL198" s="43"/>
      <c r="HZM198" s="43"/>
      <c r="HZN198" s="43"/>
      <c r="HZO198" s="43"/>
      <c r="HZP198" s="43"/>
      <c r="HZQ198" s="43"/>
      <c r="HZR198" s="43"/>
      <c r="HZS198" s="43"/>
      <c r="HZT198" s="43"/>
      <c r="HZU198" s="43"/>
      <c r="HZV198" s="43"/>
      <c r="HZW198" s="43"/>
      <c r="HZX198" s="43"/>
      <c r="HZY198" s="43"/>
      <c r="HZZ198" s="43"/>
      <c r="IAA198" s="43"/>
      <c r="IAB198" s="43"/>
      <c r="IAC198" s="43"/>
      <c r="IAD198" s="43"/>
      <c r="IAE198" s="43"/>
      <c r="IAF198" s="43"/>
      <c r="IAG198" s="43"/>
      <c r="IAH198" s="43"/>
      <c r="IAI198" s="43"/>
      <c r="IAJ198" s="43"/>
      <c r="IAK198" s="43"/>
      <c r="IAL198" s="43"/>
      <c r="IAM198" s="43"/>
      <c r="IAN198" s="43"/>
      <c r="IAO198" s="43"/>
      <c r="IAP198" s="43"/>
      <c r="IAQ198" s="43"/>
      <c r="IAR198" s="43"/>
      <c r="IAS198" s="43"/>
      <c r="IAT198" s="43"/>
      <c r="IAU198" s="43"/>
      <c r="IAV198" s="43"/>
      <c r="IAW198" s="43"/>
      <c r="IAX198" s="43"/>
      <c r="IAY198" s="43"/>
      <c r="IAZ198" s="43"/>
      <c r="IBA198" s="43"/>
      <c r="IBB198" s="43"/>
      <c r="IBC198" s="43"/>
      <c r="IBD198" s="43"/>
      <c r="IBE198" s="43"/>
      <c r="IBF198" s="43"/>
      <c r="IBG198" s="43"/>
      <c r="IBH198" s="43"/>
      <c r="IBI198" s="43"/>
      <c r="IBJ198" s="43"/>
      <c r="IBK198" s="43"/>
      <c r="IBL198" s="43"/>
      <c r="IBM198" s="43"/>
      <c r="IBN198" s="43"/>
      <c r="IBO198" s="43"/>
      <c r="IBP198" s="43"/>
      <c r="IBQ198" s="43"/>
      <c r="IBR198" s="43"/>
      <c r="IBS198" s="43"/>
      <c r="IBT198" s="43"/>
      <c r="IBU198" s="43"/>
      <c r="IBV198" s="43"/>
      <c r="IBW198" s="43"/>
      <c r="IBX198" s="43"/>
      <c r="IBY198" s="43"/>
      <c r="IBZ198" s="43"/>
      <c r="ICA198" s="43"/>
      <c r="ICB198" s="43"/>
      <c r="ICC198" s="43"/>
      <c r="ICD198" s="43"/>
      <c r="ICE198" s="43"/>
      <c r="ICF198" s="43"/>
      <c r="ICG198" s="43"/>
      <c r="ICH198" s="43"/>
      <c r="ICI198" s="43"/>
      <c r="ICJ198" s="43"/>
      <c r="ICK198" s="43"/>
      <c r="ICL198" s="43"/>
      <c r="ICM198" s="43"/>
      <c r="ICN198" s="43"/>
      <c r="ICO198" s="43"/>
      <c r="ICP198" s="43"/>
      <c r="ICQ198" s="43"/>
      <c r="ICR198" s="43"/>
      <c r="ICS198" s="43"/>
      <c r="ICT198" s="43"/>
      <c r="ICU198" s="43"/>
      <c r="ICV198" s="43"/>
      <c r="ICW198" s="43"/>
      <c r="ICX198" s="43"/>
      <c r="ICY198" s="43"/>
      <c r="ICZ198" s="43"/>
      <c r="IDA198" s="43"/>
      <c r="IDB198" s="43"/>
      <c r="IDC198" s="43"/>
      <c r="IDD198" s="43"/>
      <c r="IDE198" s="43"/>
      <c r="IDF198" s="43"/>
      <c r="IDG198" s="43"/>
      <c r="IDH198" s="43"/>
      <c r="IDI198" s="43"/>
      <c r="IDJ198" s="43"/>
      <c r="IDK198" s="43"/>
      <c r="IDL198" s="43"/>
      <c r="IDM198" s="43"/>
      <c r="IDN198" s="43"/>
      <c r="IDO198" s="43"/>
      <c r="IDP198" s="43"/>
      <c r="IDQ198" s="43"/>
      <c r="IDR198" s="43"/>
      <c r="IDS198" s="43"/>
      <c r="IDT198" s="43"/>
      <c r="IDU198" s="43"/>
      <c r="IDV198" s="43"/>
      <c r="IDW198" s="43"/>
      <c r="IDX198" s="43"/>
      <c r="IDY198" s="43"/>
      <c r="IDZ198" s="43"/>
      <c r="IEA198" s="43"/>
      <c r="IEB198" s="43"/>
      <c r="IEC198" s="43"/>
      <c r="IED198" s="43"/>
      <c r="IEE198" s="43"/>
      <c r="IEF198" s="43"/>
      <c r="IEG198" s="43"/>
      <c r="IEH198" s="43"/>
      <c r="IEI198" s="43"/>
      <c r="IEJ198" s="43"/>
      <c r="IEK198" s="43"/>
      <c r="IEL198" s="43"/>
      <c r="IEM198" s="43"/>
      <c r="IEN198" s="43"/>
      <c r="IEO198" s="43"/>
      <c r="IEP198" s="43"/>
      <c r="IEQ198" s="43"/>
      <c r="IER198" s="43"/>
      <c r="IES198" s="43"/>
      <c r="IET198" s="43"/>
      <c r="IEU198" s="43"/>
      <c r="IEV198" s="43"/>
      <c r="IEW198" s="43"/>
      <c r="IEX198" s="43"/>
      <c r="IEY198" s="43"/>
      <c r="IEZ198" s="43"/>
      <c r="IFA198" s="43"/>
      <c r="IFB198" s="43"/>
      <c r="IFC198" s="43"/>
      <c r="IFD198" s="43"/>
      <c r="IFE198" s="43"/>
      <c r="IFF198" s="43"/>
      <c r="IFG198" s="43"/>
      <c r="IFH198" s="43"/>
      <c r="IFI198" s="43"/>
      <c r="IFJ198" s="43"/>
      <c r="IFK198" s="43"/>
      <c r="IFL198" s="43"/>
      <c r="IFM198" s="43"/>
      <c r="IFN198" s="43"/>
      <c r="IFO198" s="43"/>
      <c r="IFP198" s="43"/>
      <c r="IFQ198" s="43"/>
      <c r="IFR198" s="43"/>
      <c r="IFS198" s="43"/>
      <c r="IFT198" s="43"/>
      <c r="IFU198" s="43"/>
      <c r="IFV198" s="43"/>
      <c r="IFW198" s="43"/>
      <c r="IFX198" s="43"/>
      <c r="IFY198" s="43"/>
      <c r="IFZ198" s="43"/>
      <c r="IGA198" s="43"/>
      <c r="IGB198" s="43"/>
      <c r="IGC198" s="43"/>
      <c r="IGD198" s="43"/>
      <c r="IGE198" s="43"/>
      <c r="IGF198" s="43"/>
      <c r="IGG198" s="43"/>
      <c r="IGH198" s="43"/>
      <c r="IGI198" s="43"/>
      <c r="IGJ198" s="43"/>
      <c r="IGK198" s="43"/>
      <c r="IGL198" s="43"/>
      <c r="IGM198" s="43"/>
      <c r="IGN198" s="43"/>
      <c r="IGO198" s="43"/>
      <c r="IGP198" s="43"/>
      <c r="IGQ198" s="43"/>
      <c r="IGR198" s="43"/>
      <c r="IGS198" s="43"/>
      <c r="IGT198" s="43"/>
      <c r="IGU198" s="43"/>
      <c r="IGV198" s="43"/>
      <c r="IGW198" s="43"/>
      <c r="IGX198" s="43"/>
      <c r="IGY198" s="43"/>
      <c r="IGZ198" s="43"/>
      <c r="IHA198" s="43"/>
      <c r="IHB198" s="43"/>
      <c r="IHC198" s="43"/>
      <c r="IHD198" s="43"/>
      <c r="IHE198" s="43"/>
      <c r="IHF198" s="43"/>
      <c r="IHG198" s="43"/>
      <c r="IHH198" s="43"/>
      <c r="IHI198" s="43"/>
      <c r="IHJ198" s="43"/>
      <c r="IHK198" s="43"/>
      <c r="IHL198" s="43"/>
      <c r="IHM198" s="43"/>
      <c r="IHN198" s="43"/>
      <c r="IHO198" s="43"/>
      <c r="IHP198" s="43"/>
      <c r="IHQ198" s="43"/>
      <c r="IHR198" s="43"/>
      <c r="IHS198" s="43"/>
      <c r="IHT198" s="43"/>
      <c r="IHU198" s="43"/>
      <c r="IHV198" s="43"/>
      <c r="IHW198" s="43"/>
      <c r="IHX198" s="43"/>
      <c r="IHY198" s="43"/>
      <c r="IHZ198" s="43"/>
      <c r="IIA198" s="43"/>
      <c r="IIB198" s="43"/>
      <c r="IIC198" s="43"/>
      <c r="IID198" s="43"/>
      <c r="IIE198" s="43"/>
      <c r="IIF198" s="43"/>
      <c r="IIG198" s="43"/>
      <c r="IIH198" s="43"/>
      <c r="III198" s="43"/>
      <c r="IIJ198" s="43"/>
      <c r="IIK198" s="43"/>
      <c r="IIL198" s="43"/>
      <c r="IIM198" s="43"/>
      <c r="IIN198" s="43"/>
      <c r="IIO198" s="43"/>
      <c r="IIP198" s="43"/>
      <c r="IIQ198" s="43"/>
      <c r="IIR198" s="43"/>
      <c r="IIS198" s="43"/>
      <c r="IIT198" s="43"/>
      <c r="IIU198" s="43"/>
      <c r="IIV198" s="43"/>
      <c r="IIW198" s="43"/>
      <c r="IIX198" s="43"/>
      <c r="IIY198" s="43"/>
      <c r="IIZ198" s="43"/>
      <c r="IJA198" s="43"/>
      <c r="IJB198" s="43"/>
      <c r="IJC198" s="43"/>
      <c r="IJD198" s="43"/>
      <c r="IJE198" s="43"/>
      <c r="IJF198" s="43"/>
      <c r="IJG198" s="43"/>
      <c r="IJH198" s="43"/>
      <c r="IJI198" s="43"/>
      <c r="IJJ198" s="43"/>
      <c r="IJK198" s="43"/>
      <c r="IJL198" s="43"/>
      <c r="IJM198" s="43"/>
      <c r="IJN198" s="43"/>
      <c r="IJO198" s="43"/>
      <c r="IJP198" s="43"/>
      <c r="IJQ198" s="43"/>
      <c r="IJR198" s="43"/>
      <c r="IJS198" s="43"/>
      <c r="IJT198" s="43"/>
      <c r="IJU198" s="43"/>
      <c r="IJV198" s="43"/>
      <c r="IJW198" s="43"/>
      <c r="IJX198" s="43"/>
      <c r="IJY198" s="43"/>
      <c r="IJZ198" s="43"/>
      <c r="IKA198" s="43"/>
      <c r="IKB198" s="43"/>
      <c r="IKC198" s="43"/>
      <c r="IKD198" s="43"/>
      <c r="IKE198" s="43"/>
      <c r="IKF198" s="43"/>
      <c r="IKG198" s="43"/>
      <c r="IKH198" s="43"/>
      <c r="IKI198" s="43"/>
      <c r="IKJ198" s="43"/>
      <c r="IKK198" s="43"/>
      <c r="IKL198" s="43"/>
      <c r="IKM198" s="43"/>
      <c r="IKN198" s="43"/>
      <c r="IKO198" s="43"/>
      <c r="IKP198" s="43"/>
      <c r="IKQ198" s="43"/>
      <c r="IKR198" s="43"/>
      <c r="IKS198" s="43"/>
      <c r="IKT198" s="43"/>
      <c r="IKU198" s="43"/>
      <c r="IKV198" s="43"/>
      <c r="IKW198" s="43"/>
      <c r="IKX198" s="43"/>
      <c r="IKY198" s="43"/>
      <c r="IKZ198" s="43"/>
      <c r="ILA198" s="43"/>
      <c r="ILB198" s="43"/>
      <c r="ILC198" s="43"/>
      <c r="ILD198" s="43"/>
      <c r="ILE198" s="43"/>
      <c r="ILF198" s="43"/>
      <c r="ILG198" s="43"/>
      <c r="ILH198" s="43"/>
      <c r="ILI198" s="43"/>
      <c r="ILJ198" s="43"/>
      <c r="ILK198" s="43"/>
      <c r="ILL198" s="43"/>
      <c r="ILM198" s="43"/>
      <c r="ILN198" s="43"/>
      <c r="ILO198" s="43"/>
      <c r="ILP198" s="43"/>
      <c r="ILQ198" s="43"/>
      <c r="ILR198" s="43"/>
      <c r="ILS198" s="43"/>
      <c r="ILT198" s="43"/>
      <c r="ILU198" s="43"/>
      <c r="ILV198" s="43"/>
      <c r="ILW198" s="43"/>
      <c r="ILX198" s="43"/>
      <c r="ILY198" s="43"/>
      <c r="ILZ198" s="43"/>
      <c r="IMA198" s="43"/>
      <c r="IMB198" s="43"/>
      <c r="IMC198" s="43"/>
      <c r="IMD198" s="43"/>
      <c r="IME198" s="43"/>
      <c r="IMF198" s="43"/>
      <c r="IMG198" s="43"/>
      <c r="IMH198" s="43"/>
      <c r="IMI198" s="43"/>
      <c r="IMJ198" s="43"/>
      <c r="IMK198" s="43"/>
      <c r="IML198" s="43"/>
      <c r="IMM198" s="43"/>
      <c r="IMN198" s="43"/>
      <c r="IMO198" s="43"/>
      <c r="IMP198" s="43"/>
      <c r="IMQ198" s="43"/>
      <c r="IMR198" s="43"/>
      <c r="IMS198" s="43"/>
      <c r="IMT198" s="43"/>
      <c r="IMU198" s="43"/>
      <c r="IMV198" s="43"/>
      <c r="IMW198" s="43"/>
      <c r="IMX198" s="43"/>
      <c r="IMY198" s="43"/>
      <c r="IMZ198" s="43"/>
      <c r="INA198" s="43"/>
      <c r="INB198" s="43"/>
      <c r="INC198" s="43"/>
      <c r="IND198" s="43"/>
      <c r="INE198" s="43"/>
      <c r="INF198" s="43"/>
      <c r="ING198" s="43"/>
      <c r="INH198" s="43"/>
      <c r="INI198" s="43"/>
      <c r="INJ198" s="43"/>
      <c r="INK198" s="43"/>
      <c r="INL198" s="43"/>
      <c r="INM198" s="43"/>
      <c r="INN198" s="43"/>
      <c r="INO198" s="43"/>
      <c r="INP198" s="43"/>
      <c r="INQ198" s="43"/>
      <c r="INR198" s="43"/>
      <c r="INS198" s="43"/>
      <c r="INT198" s="43"/>
      <c r="INU198" s="43"/>
      <c r="INV198" s="43"/>
      <c r="INW198" s="43"/>
      <c r="INX198" s="43"/>
      <c r="INY198" s="43"/>
      <c r="INZ198" s="43"/>
      <c r="IOA198" s="43"/>
      <c r="IOB198" s="43"/>
      <c r="IOC198" s="43"/>
      <c r="IOD198" s="43"/>
      <c r="IOE198" s="43"/>
      <c r="IOF198" s="43"/>
      <c r="IOG198" s="43"/>
      <c r="IOH198" s="43"/>
      <c r="IOI198" s="43"/>
      <c r="IOJ198" s="43"/>
      <c r="IOK198" s="43"/>
      <c r="IOL198" s="43"/>
      <c r="IOM198" s="43"/>
      <c r="ION198" s="43"/>
      <c r="IOO198" s="43"/>
      <c r="IOP198" s="43"/>
      <c r="IOQ198" s="43"/>
      <c r="IOR198" s="43"/>
      <c r="IOS198" s="43"/>
      <c r="IOT198" s="43"/>
      <c r="IOU198" s="43"/>
      <c r="IOV198" s="43"/>
      <c r="IOW198" s="43"/>
      <c r="IOX198" s="43"/>
      <c r="IOY198" s="43"/>
      <c r="IOZ198" s="43"/>
      <c r="IPA198" s="43"/>
      <c r="IPB198" s="43"/>
      <c r="IPC198" s="43"/>
      <c r="IPD198" s="43"/>
      <c r="IPE198" s="43"/>
      <c r="IPF198" s="43"/>
      <c r="IPG198" s="43"/>
      <c r="IPH198" s="43"/>
      <c r="IPI198" s="43"/>
      <c r="IPJ198" s="43"/>
      <c r="IPK198" s="43"/>
      <c r="IPL198" s="43"/>
      <c r="IPM198" s="43"/>
      <c r="IPN198" s="43"/>
      <c r="IPO198" s="43"/>
      <c r="IPP198" s="43"/>
      <c r="IPQ198" s="43"/>
      <c r="IPR198" s="43"/>
      <c r="IPS198" s="43"/>
      <c r="IPT198" s="43"/>
      <c r="IPU198" s="43"/>
      <c r="IPV198" s="43"/>
      <c r="IPW198" s="43"/>
      <c r="IPX198" s="43"/>
      <c r="IPY198" s="43"/>
      <c r="IPZ198" s="43"/>
      <c r="IQA198" s="43"/>
      <c r="IQB198" s="43"/>
      <c r="IQC198" s="43"/>
      <c r="IQD198" s="43"/>
      <c r="IQE198" s="43"/>
      <c r="IQF198" s="43"/>
      <c r="IQG198" s="43"/>
      <c r="IQH198" s="43"/>
      <c r="IQI198" s="43"/>
      <c r="IQJ198" s="43"/>
      <c r="IQK198" s="43"/>
      <c r="IQL198" s="43"/>
      <c r="IQM198" s="43"/>
      <c r="IQN198" s="43"/>
      <c r="IQO198" s="43"/>
      <c r="IQP198" s="43"/>
      <c r="IQQ198" s="43"/>
      <c r="IQR198" s="43"/>
      <c r="IQS198" s="43"/>
      <c r="IQT198" s="43"/>
      <c r="IQU198" s="43"/>
      <c r="IQV198" s="43"/>
      <c r="IQW198" s="43"/>
      <c r="IQX198" s="43"/>
      <c r="IQY198" s="43"/>
      <c r="IQZ198" s="43"/>
      <c r="IRA198" s="43"/>
      <c r="IRB198" s="43"/>
      <c r="IRC198" s="43"/>
      <c r="IRD198" s="43"/>
      <c r="IRE198" s="43"/>
      <c r="IRF198" s="43"/>
      <c r="IRG198" s="43"/>
      <c r="IRH198" s="43"/>
      <c r="IRI198" s="43"/>
      <c r="IRJ198" s="43"/>
      <c r="IRK198" s="43"/>
      <c r="IRL198" s="43"/>
      <c r="IRM198" s="43"/>
      <c r="IRN198" s="43"/>
      <c r="IRO198" s="43"/>
      <c r="IRP198" s="43"/>
      <c r="IRQ198" s="43"/>
      <c r="IRR198" s="43"/>
      <c r="IRS198" s="43"/>
      <c r="IRT198" s="43"/>
      <c r="IRU198" s="43"/>
      <c r="IRV198" s="43"/>
      <c r="IRW198" s="43"/>
      <c r="IRX198" s="43"/>
      <c r="IRY198" s="43"/>
      <c r="IRZ198" s="43"/>
      <c r="ISA198" s="43"/>
      <c r="ISB198" s="43"/>
      <c r="ISC198" s="43"/>
      <c r="ISD198" s="43"/>
      <c r="ISE198" s="43"/>
      <c r="ISF198" s="43"/>
      <c r="ISG198" s="43"/>
      <c r="ISH198" s="43"/>
      <c r="ISI198" s="43"/>
      <c r="ISJ198" s="43"/>
      <c r="ISK198" s="43"/>
      <c r="ISL198" s="43"/>
      <c r="ISM198" s="43"/>
      <c r="ISN198" s="43"/>
      <c r="ISO198" s="43"/>
      <c r="ISP198" s="43"/>
      <c r="ISQ198" s="43"/>
      <c r="ISR198" s="43"/>
      <c r="ISS198" s="43"/>
      <c r="IST198" s="43"/>
      <c r="ISU198" s="43"/>
      <c r="ISV198" s="43"/>
      <c r="ISW198" s="43"/>
      <c r="ISX198" s="43"/>
      <c r="ISY198" s="43"/>
      <c r="ISZ198" s="43"/>
      <c r="ITA198" s="43"/>
      <c r="ITB198" s="43"/>
      <c r="ITC198" s="43"/>
      <c r="ITD198" s="43"/>
      <c r="ITE198" s="43"/>
      <c r="ITF198" s="43"/>
      <c r="ITG198" s="43"/>
      <c r="ITH198" s="43"/>
      <c r="ITI198" s="43"/>
      <c r="ITJ198" s="43"/>
      <c r="ITK198" s="43"/>
      <c r="ITL198" s="43"/>
      <c r="ITM198" s="43"/>
      <c r="ITN198" s="43"/>
      <c r="ITO198" s="43"/>
      <c r="ITP198" s="43"/>
      <c r="ITQ198" s="43"/>
      <c r="ITR198" s="43"/>
      <c r="ITS198" s="43"/>
      <c r="ITT198" s="43"/>
      <c r="ITU198" s="43"/>
      <c r="ITV198" s="43"/>
      <c r="ITW198" s="43"/>
      <c r="ITX198" s="43"/>
      <c r="ITY198" s="43"/>
      <c r="ITZ198" s="43"/>
      <c r="IUA198" s="43"/>
      <c r="IUB198" s="43"/>
      <c r="IUC198" s="43"/>
      <c r="IUD198" s="43"/>
      <c r="IUE198" s="43"/>
      <c r="IUF198" s="43"/>
      <c r="IUG198" s="43"/>
      <c r="IUH198" s="43"/>
      <c r="IUI198" s="43"/>
      <c r="IUJ198" s="43"/>
      <c r="IUK198" s="43"/>
      <c r="IUL198" s="43"/>
      <c r="IUM198" s="43"/>
      <c r="IUN198" s="43"/>
      <c r="IUO198" s="43"/>
      <c r="IUP198" s="43"/>
      <c r="IUQ198" s="43"/>
      <c r="IUR198" s="43"/>
      <c r="IUS198" s="43"/>
      <c r="IUT198" s="43"/>
      <c r="IUU198" s="43"/>
      <c r="IUV198" s="43"/>
      <c r="IUW198" s="43"/>
      <c r="IUX198" s="43"/>
      <c r="IUY198" s="43"/>
      <c r="IUZ198" s="43"/>
      <c r="IVA198" s="43"/>
      <c r="IVB198" s="43"/>
      <c r="IVC198" s="43"/>
      <c r="IVD198" s="43"/>
      <c r="IVE198" s="43"/>
      <c r="IVF198" s="43"/>
      <c r="IVG198" s="43"/>
      <c r="IVH198" s="43"/>
      <c r="IVI198" s="43"/>
      <c r="IVJ198" s="43"/>
      <c r="IVK198" s="43"/>
      <c r="IVL198" s="43"/>
      <c r="IVM198" s="43"/>
      <c r="IVN198" s="43"/>
      <c r="IVO198" s="43"/>
      <c r="IVP198" s="43"/>
      <c r="IVQ198" s="43"/>
      <c r="IVR198" s="43"/>
      <c r="IVS198" s="43"/>
      <c r="IVT198" s="43"/>
      <c r="IVU198" s="43"/>
      <c r="IVV198" s="43"/>
      <c r="IVW198" s="43"/>
      <c r="IVX198" s="43"/>
      <c r="IVY198" s="43"/>
      <c r="IVZ198" s="43"/>
      <c r="IWA198" s="43"/>
      <c r="IWB198" s="43"/>
      <c r="IWC198" s="43"/>
      <c r="IWD198" s="43"/>
      <c r="IWE198" s="43"/>
      <c r="IWF198" s="43"/>
      <c r="IWG198" s="43"/>
      <c r="IWH198" s="43"/>
      <c r="IWI198" s="43"/>
      <c r="IWJ198" s="43"/>
      <c r="IWK198" s="43"/>
      <c r="IWL198" s="43"/>
      <c r="IWM198" s="43"/>
      <c r="IWN198" s="43"/>
      <c r="IWO198" s="43"/>
      <c r="IWP198" s="43"/>
      <c r="IWQ198" s="43"/>
      <c r="IWR198" s="43"/>
      <c r="IWS198" s="43"/>
      <c r="IWT198" s="43"/>
      <c r="IWU198" s="43"/>
      <c r="IWV198" s="43"/>
      <c r="IWW198" s="43"/>
      <c r="IWX198" s="43"/>
      <c r="IWY198" s="43"/>
      <c r="IWZ198" s="43"/>
      <c r="IXA198" s="43"/>
      <c r="IXB198" s="43"/>
      <c r="IXC198" s="43"/>
      <c r="IXD198" s="43"/>
      <c r="IXE198" s="43"/>
      <c r="IXF198" s="43"/>
      <c r="IXG198" s="43"/>
      <c r="IXH198" s="43"/>
      <c r="IXI198" s="43"/>
      <c r="IXJ198" s="43"/>
      <c r="IXK198" s="43"/>
      <c r="IXL198" s="43"/>
      <c r="IXM198" s="43"/>
      <c r="IXN198" s="43"/>
      <c r="IXO198" s="43"/>
      <c r="IXP198" s="43"/>
      <c r="IXQ198" s="43"/>
      <c r="IXR198" s="43"/>
      <c r="IXS198" s="43"/>
      <c r="IXT198" s="43"/>
      <c r="IXU198" s="43"/>
      <c r="IXV198" s="43"/>
      <c r="IXW198" s="43"/>
      <c r="IXX198" s="43"/>
      <c r="IXY198" s="43"/>
      <c r="IXZ198" s="43"/>
      <c r="IYA198" s="43"/>
      <c r="IYB198" s="43"/>
      <c r="IYC198" s="43"/>
      <c r="IYD198" s="43"/>
      <c r="IYE198" s="43"/>
      <c r="IYF198" s="43"/>
      <c r="IYG198" s="43"/>
      <c r="IYH198" s="43"/>
      <c r="IYI198" s="43"/>
      <c r="IYJ198" s="43"/>
      <c r="IYK198" s="43"/>
      <c r="IYL198" s="43"/>
      <c r="IYM198" s="43"/>
      <c r="IYN198" s="43"/>
      <c r="IYO198" s="43"/>
      <c r="IYP198" s="43"/>
      <c r="IYQ198" s="43"/>
      <c r="IYR198" s="43"/>
      <c r="IYS198" s="43"/>
      <c r="IYT198" s="43"/>
      <c r="IYU198" s="43"/>
      <c r="IYV198" s="43"/>
      <c r="IYW198" s="43"/>
      <c r="IYX198" s="43"/>
      <c r="IYY198" s="43"/>
      <c r="IYZ198" s="43"/>
      <c r="IZA198" s="43"/>
      <c r="IZB198" s="43"/>
      <c r="IZC198" s="43"/>
      <c r="IZD198" s="43"/>
      <c r="IZE198" s="43"/>
      <c r="IZF198" s="43"/>
      <c r="IZG198" s="43"/>
      <c r="IZH198" s="43"/>
      <c r="IZI198" s="43"/>
      <c r="IZJ198" s="43"/>
      <c r="IZK198" s="43"/>
      <c r="IZL198" s="43"/>
      <c r="IZM198" s="43"/>
      <c r="IZN198" s="43"/>
      <c r="IZO198" s="43"/>
      <c r="IZP198" s="43"/>
      <c r="IZQ198" s="43"/>
      <c r="IZR198" s="43"/>
      <c r="IZS198" s="43"/>
      <c r="IZT198" s="43"/>
      <c r="IZU198" s="43"/>
      <c r="IZV198" s="43"/>
      <c r="IZW198" s="43"/>
      <c r="IZX198" s="43"/>
      <c r="IZY198" s="43"/>
      <c r="IZZ198" s="43"/>
      <c r="JAA198" s="43"/>
      <c r="JAB198" s="43"/>
      <c r="JAC198" s="43"/>
      <c r="JAD198" s="43"/>
      <c r="JAE198" s="43"/>
      <c r="JAF198" s="43"/>
      <c r="JAG198" s="43"/>
      <c r="JAH198" s="43"/>
      <c r="JAI198" s="43"/>
      <c r="JAJ198" s="43"/>
      <c r="JAK198" s="43"/>
      <c r="JAL198" s="43"/>
      <c r="JAM198" s="43"/>
      <c r="JAN198" s="43"/>
      <c r="JAO198" s="43"/>
      <c r="JAP198" s="43"/>
      <c r="JAQ198" s="43"/>
      <c r="JAR198" s="43"/>
      <c r="JAS198" s="43"/>
      <c r="JAT198" s="43"/>
      <c r="JAU198" s="43"/>
      <c r="JAV198" s="43"/>
      <c r="JAW198" s="43"/>
      <c r="JAX198" s="43"/>
      <c r="JAY198" s="43"/>
      <c r="JAZ198" s="43"/>
      <c r="JBA198" s="43"/>
      <c r="JBB198" s="43"/>
      <c r="JBC198" s="43"/>
      <c r="JBD198" s="43"/>
      <c r="JBE198" s="43"/>
      <c r="JBF198" s="43"/>
      <c r="JBG198" s="43"/>
      <c r="JBH198" s="43"/>
      <c r="JBI198" s="43"/>
      <c r="JBJ198" s="43"/>
      <c r="JBK198" s="43"/>
      <c r="JBL198" s="43"/>
      <c r="JBM198" s="43"/>
      <c r="JBN198" s="43"/>
      <c r="JBO198" s="43"/>
      <c r="JBP198" s="43"/>
      <c r="JBQ198" s="43"/>
      <c r="JBR198" s="43"/>
      <c r="JBS198" s="43"/>
      <c r="JBT198" s="43"/>
      <c r="JBU198" s="43"/>
      <c r="JBV198" s="43"/>
      <c r="JBW198" s="43"/>
      <c r="JBX198" s="43"/>
      <c r="JBY198" s="43"/>
      <c r="JBZ198" s="43"/>
      <c r="JCA198" s="43"/>
      <c r="JCB198" s="43"/>
      <c r="JCC198" s="43"/>
      <c r="JCD198" s="43"/>
      <c r="JCE198" s="43"/>
      <c r="JCF198" s="43"/>
      <c r="JCG198" s="43"/>
      <c r="JCH198" s="43"/>
      <c r="JCI198" s="43"/>
      <c r="JCJ198" s="43"/>
      <c r="JCK198" s="43"/>
      <c r="JCL198" s="43"/>
      <c r="JCM198" s="43"/>
      <c r="JCN198" s="43"/>
      <c r="JCO198" s="43"/>
      <c r="JCP198" s="43"/>
      <c r="JCQ198" s="43"/>
      <c r="JCR198" s="43"/>
      <c r="JCS198" s="43"/>
      <c r="JCT198" s="43"/>
      <c r="JCU198" s="43"/>
      <c r="JCV198" s="43"/>
      <c r="JCW198" s="43"/>
      <c r="JCX198" s="43"/>
      <c r="JCY198" s="43"/>
      <c r="JCZ198" s="43"/>
      <c r="JDA198" s="43"/>
      <c r="JDB198" s="43"/>
      <c r="JDC198" s="43"/>
      <c r="JDD198" s="43"/>
      <c r="JDE198" s="43"/>
      <c r="JDF198" s="43"/>
      <c r="JDG198" s="43"/>
      <c r="JDH198" s="43"/>
      <c r="JDI198" s="43"/>
      <c r="JDJ198" s="43"/>
      <c r="JDK198" s="43"/>
      <c r="JDL198" s="43"/>
      <c r="JDM198" s="43"/>
      <c r="JDN198" s="43"/>
      <c r="JDO198" s="43"/>
      <c r="JDP198" s="43"/>
      <c r="JDQ198" s="43"/>
      <c r="JDR198" s="43"/>
      <c r="JDS198" s="43"/>
      <c r="JDT198" s="43"/>
      <c r="JDU198" s="43"/>
      <c r="JDV198" s="43"/>
      <c r="JDW198" s="43"/>
      <c r="JDX198" s="43"/>
      <c r="JDY198" s="43"/>
      <c r="JDZ198" s="43"/>
      <c r="JEA198" s="43"/>
      <c r="JEB198" s="43"/>
      <c r="JEC198" s="43"/>
      <c r="JED198" s="43"/>
      <c r="JEE198" s="43"/>
      <c r="JEF198" s="43"/>
      <c r="JEG198" s="43"/>
      <c r="JEH198" s="43"/>
      <c r="JEI198" s="43"/>
      <c r="JEJ198" s="43"/>
      <c r="JEK198" s="43"/>
      <c r="JEL198" s="43"/>
      <c r="JEM198" s="43"/>
      <c r="JEN198" s="43"/>
      <c r="JEO198" s="43"/>
      <c r="JEP198" s="43"/>
      <c r="JEQ198" s="43"/>
      <c r="JER198" s="43"/>
      <c r="JES198" s="43"/>
      <c r="JET198" s="43"/>
      <c r="JEU198" s="43"/>
      <c r="JEV198" s="43"/>
      <c r="JEW198" s="43"/>
      <c r="JEX198" s="43"/>
      <c r="JEY198" s="43"/>
      <c r="JEZ198" s="43"/>
      <c r="JFA198" s="43"/>
      <c r="JFB198" s="43"/>
      <c r="JFC198" s="43"/>
      <c r="JFD198" s="43"/>
      <c r="JFE198" s="43"/>
      <c r="JFF198" s="43"/>
      <c r="JFG198" s="43"/>
      <c r="JFH198" s="43"/>
      <c r="JFI198" s="43"/>
      <c r="JFJ198" s="43"/>
      <c r="JFK198" s="43"/>
      <c r="JFL198" s="43"/>
      <c r="JFM198" s="43"/>
      <c r="JFN198" s="43"/>
      <c r="JFO198" s="43"/>
      <c r="JFP198" s="43"/>
      <c r="JFQ198" s="43"/>
      <c r="JFR198" s="43"/>
      <c r="JFS198" s="43"/>
      <c r="JFT198" s="43"/>
      <c r="JFU198" s="43"/>
      <c r="JFV198" s="43"/>
      <c r="JFW198" s="43"/>
      <c r="JFX198" s="43"/>
      <c r="JFY198" s="43"/>
      <c r="JFZ198" s="43"/>
      <c r="JGA198" s="43"/>
      <c r="JGB198" s="43"/>
      <c r="JGC198" s="43"/>
      <c r="JGD198" s="43"/>
      <c r="JGE198" s="43"/>
      <c r="JGF198" s="43"/>
      <c r="JGG198" s="43"/>
      <c r="JGH198" s="43"/>
      <c r="JGI198" s="43"/>
      <c r="JGJ198" s="43"/>
      <c r="JGK198" s="43"/>
      <c r="JGL198" s="43"/>
      <c r="JGM198" s="43"/>
      <c r="JGN198" s="43"/>
      <c r="JGO198" s="43"/>
      <c r="JGP198" s="43"/>
      <c r="JGQ198" s="43"/>
      <c r="JGR198" s="43"/>
      <c r="JGS198" s="43"/>
      <c r="JGT198" s="43"/>
      <c r="JGU198" s="43"/>
      <c r="JGV198" s="43"/>
      <c r="JGW198" s="43"/>
      <c r="JGX198" s="43"/>
      <c r="JGY198" s="43"/>
      <c r="JGZ198" s="43"/>
      <c r="JHA198" s="43"/>
      <c r="JHB198" s="43"/>
      <c r="JHC198" s="43"/>
      <c r="JHD198" s="43"/>
      <c r="JHE198" s="43"/>
      <c r="JHF198" s="43"/>
      <c r="JHG198" s="43"/>
      <c r="JHH198" s="43"/>
      <c r="JHI198" s="43"/>
      <c r="JHJ198" s="43"/>
      <c r="JHK198" s="43"/>
      <c r="JHL198" s="43"/>
      <c r="JHM198" s="43"/>
      <c r="JHN198" s="43"/>
      <c r="JHO198" s="43"/>
      <c r="JHP198" s="43"/>
      <c r="JHQ198" s="43"/>
      <c r="JHR198" s="43"/>
      <c r="JHS198" s="43"/>
      <c r="JHT198" s="43"/>
      <c r="JHU198" s="43"/>
      <c r="JHV198" s="43"/>
      <c r="JHW198" s="43"/>
      <c r="JHX198" s="43"/>
      <c r="JHY198" s="43"/>
      <c r="JHZ198" s="43"/>
      <c r="JIA198" s="43"/>
      <c r="JIB198" s="43"/>
      <c r="JIC198" s="43"/>
      <c r="JID198" s="43"/>
      <c r="JIE198" s="43"/>
      <c r="JIF198" s="43"/>
      <c r="JIG198" s="43"/>
      <c r="JIH198" s="43"/>
      <c r="JII198" s="43"/>
      <c r="JIJ198" s="43"/>
      <c r="JIK198" s="43"/>
      <c r="JIL198" s="43"/>
      <c r="JIM198" s="43"/>
      <c r="JIN198" s="43"/>
      <c r="JIO198" s="43"/>
      <c r="JIP198" s="43"/>
      <c r="JIQ198" s="43"/>
      <c r="JIR198" s="43"/>
      <c r="JIS198" s="43"/>
      <c r="JIT198" s="43"/>
      <c r="JIU198" s="43"/>
      <c r="JIV198" s="43"/>
      <c r="JIW198" s="43"/>
      <c r="JIX198" s="43"/>
      <c r="JIY198" s="43"/>
      <c r="JIZ198" s="43"/>
      <c r="JJA198" s="43"/>
      <c r="JJB198" s="43"/>
      <c r="JJC198" s="43"/>
      <c r="JJD198" s="43"/>
      <c r="JJE198" s="43"/>
      <c r="JJF198" s="43"/>
      <c r="JJG198" s="43"/>
      <c r="JJH198" s="43"/>
      <c r="JJI198" s="43"/>
      <c r="JJJ198" s="43"/>
      <c r="JJK198" s="43"/>
      <c r="JJL198" s="43"/>
      <c r="JJM198" s="43"/>
      <c r="JJN198" s="43"/>
      <c r="JJO198" s="43"/>
      <c r="JJP198" s="43"/>
      <c r="JJQ198" s="43"/>
      <c r="JJR198" s="43"/>
      <c r="JJS198" s="43"/>
      <c r="JJT198" s="43"/>
      <c r="JJU198" s="43"/>
      <c r="JJV198" s="43"/>
      <c r="JJW198" s="43"/>
      <c r="JJX198" s="43"/>
      <c r="JJY198" s="43"/>
      <c r="JJZ198" s="43"/>
      <c r="JKA198" s="43"/>
      <c r="JKB198" s="43"/>
      <c r="JKC198" s="43"/>
      <c r="JKD198" s="43"/>
      <c r="JKE198" s="43"/>
      <c r="JKF198" s="43"/>
      <c r="JKG198" s="43"/>
      <c r="JKH198" s="43"/>
      <c r="JKI198" s="43"/>
      <c r="JKJ198" s="43"/>
      <c r="JKK198" s="43"/>
      <c r="JKL198" s="43"/>
      <c r="JKM198" s="43"/>
      <c r="JKN198" s="43"/>
      <c r="JKO198" s="43"/>
      <c r="JKP198" s="43"/>
      <c r="JKQ198" s="43"/>
      <c r="JKR198" s="43"/>
      <c r="JKS198" s="43"/>
      <c r="JKT198" s="43"/>
      <c r="JKU198" s="43"/>
      <c r="JKV198" s="43"/>
      <c r="JKW198" s="43"/>
      <c r="JKX198" s="43"/>
      <c r="JKY198" s="43"/>
      <c r="JKZ198" s="43"/>
      <c r="JLA198" s="43"/>
      <c r="JLB198" s="43"/>
      <c r="JLC198" s="43"/>
      <c r="JLD198" s="43"/>
      <c r="JLE198" s="43"/>
      <c r="JLF198" s="43"/>
      <c r="JLG198" s="43"/>
      <c r="JLH198" s="43"/>
      <c r="JLI198" s="43"/>
      <c r="JLJ198" s="43"/>
      <c r="JLK198" s="43"/>
      <c r="JLL198" s="43"/>
      <c r="JLM198" s="43"/>
      <c r="JLN198" s="43"/>
      <c r="JLO198" s="43"/>
      <c r="JLP198" s="43"/>
      <c r="JLQ198" s="43"/>
      <c r="JLR198" s="43"/>
      <c r="JLS198" s="43"/>
      <c r="JLT198" s="43"/>
      <c r="JLU198" s="43"/>
      <c r="JLV198" s="43"/>
      <c r="JLW198" s="43"/>
      <c r="JLX198" s="43"/>
      <c r="JLY198" s="43"/>
      <c r="JLZ198" s="43"/>
      <c r="JMA198" s="43"/>
      <c r="JMB198" s="43"/>
      <c r="JMC198" s="43"/>
      <c r="JMD198" s="43"/>
      <c r="JME198" s="43"/>
      <c r="JMF198" s="43"/>
      <c r="JMG198" s="43"/>
      <c r="JMH198" s="43"/>
      <c r="JMI198" s="43"/>
      <c r="JMJ198" s="43"/>
      <c r="JMK198" s="43"/>
      <c r="JML198" s="43"/>
      <c r="JMM198" s="43"/>
      <c r="JMN198" s="43"/>
      <c r="JMO198" s="43"/>
      <c r="JMP198" s="43"/>
      <c r="JMQ198" s="43"/>
      <c r="JMR198" s="43"/>
      <c r="JMS198" s="43"/>
      <c r="JMT198" s="43"/>
      <c r="JMU198" s="43"/>
      <c r="JMV198" s="43"/>
      <c r="JMW198" s="43"/>
      <c r="JMX198" s="43"/>
      <c r="JMY198" s="43"/>
      <c r="JMZ198" s="43"/>
      <c r="JNA198" s="43"/>
      <c r="JNB198" s="43"/>
      <c r="JNC198" s="43"/>
      <c r="JND198" s="43"/>
      <c r="JNE198" s="43"/>
      <c r="JNF198" s="43"/>
      <c r="JNG198" s="43"/>
      <c r="JNH198" s="43"/>
      <c r="JNI198" s="43"/>
      <c r="JNJ198" s="43"/>
      <c r="JNK198" s="43"/>
      <c r="JNL198" s="43"/>
      <c r="JNM198" s="43"/>
      <c r="JNN198" s="43"/>
      <c r="JNO198" s="43"/>
      <c r="JNP198" s="43"/>
      <c r="JNQ198" s="43"/>
      <c r="JNR198" s="43"/>
      <c r="JNS198" s="43"/>
      <c r="JNT198" s="43"/>
      <c r="JNU198" s="43"/>
      <c r="JNV198" s="43"/>
      <c r="JNW198" s="43"/>
      <c r="JNX198" s="43"/>
      <c r="JNY198" s="43"/>
      <c r="JNZ198" s="43"/>
      <c r="JOA198" s="43"/>
      <c r="JOB198" s="43"/>
      <c r="JOC198" s="43"/>
      <c r="JOD198" s="43"/>
      <c r="JOE198" s="43"/>
      <c r="JOF198" s="43"/>
      <c r="JOG198" s="43"/>
      <c r="JOH198" s="43"/>
      <c r="JOI198" s="43"/>
      <c r="JOJ198" s="43"/>
      <c r="JOK198" s="43"/>
      <c r="JOL198" s="43"/>
      <c r="JOM198" s="43"/>
      <c r="JON198" s="43"/>
      <c r="JOO198" s="43"/>
      <c r="JOP198" s="43"/>
      <c r="JOQ198" s="43"/>
      <c r="JOR198" s="43"/>
      <c r="JOS198" s="43"/>
      <c r="JOT198" s="43"/>
      <c r="JOU198" s="43"/>
      <c r="JOV198" s="43"/>
      <c r="JOW198" s="43"/>
      <c r="JOX198" s="43"/>
      <c r="JOY198" s="43"/>
      <c r="JOZ198" s="43"/>
      <c r="JPA198" s="43"/>
      <c r="JPB198" s="43"/>
      <c r="JPC198" s="43"/>
      <c r="JPD198" s="43"/>
      <c r="JPE198" s="43"/>
      <c r="JPF198" s="43"/>
      <c r="JPG198" s="43"/>
      <c r="JPH198" s="43"/>
      <c r="JPI198" s="43"/>
      <c r="JPJ198" s="43"/>
      <c r="JPK198" s="43"/>
      <c r="JPL198" s="43"/>
      <c r="JPM198" s="43"/>
      <c r="JPN198" s="43"/>
      <c r="JPO198" s="43"/>
      <c r="JPP198" s="43"/>
      <c r="JPQ198" s="43"/>
      <c r="JPR198" s="43"/>
      <c r="JPS198" s="43"/>
      <c r="JPT198" s="43"/>
      <c r="JPU198" s="43"/>
      <c r="JPV198" s="43"/>
      <c r="JPW198" s="43"/>
      <c r="JPX198" s="43"/>
      <c r="JPY198" s="43"/>
      <c r="JPZ198" s="43"/>
      <c r="JQA198" s="43"/>
      <c r="JQB198" s="43"/>
      <c r="JQC198" s="43"/>
      <c r="JQD198" s="43"/>
      <c r="JQE198" s="43"/>
      <c r="JQF198" s="43"/>
      <c r="JQG198" s="43"/>
      <c r="JQH198" s="43"/>
      <c r="JQI198" s="43"/>
      <c r="JQJ198" s="43"/>
      <c r="JQK198" s="43"/>
      <c r="JQL198" s="43"/>
      <c r="JQM198" s="43"/>
      <c r="JQN198" s="43"/>
      <c r="JQO198" s="43"/>
      <c r="JQP198" s="43"/>
      <c r="JQQ198" s="43"/>
      <c r="JQR198" s="43"/>
      <c r="JQS198" s="43"/>
      <c r="JQT198" s="43"/>
      <c r="JQU198" s="43"/>
      <c r="JQV198" s="43"/>
      <c r="JQW198" s="43"/>
      <c r="JQX198" s="43"/>
      <c r="JQY198" s="43"/>
      <c r="JQZ198" s="43"/>
      <c r="JRA198" s="43"/>
      <c r="JRB198" s="43"/>
      <c r="JRC198" s="43"/>
      <c r="JRD198" s="43"/>
      <c r="JRE198" s="43"/>
      <c r="JRF198" s="43"/>
      <c r="JRG198" s="43"/>
      <c r="JRH198" s="43"/>
      <c r="JRI198" s="43"/>
      <c r="JRJ198" s="43"/>
      <c r="JRK198" s="43"/>
      <c r="JRL198" s="43"/>
      <c r="JRM198" s="43"/>
      <c r="JRN198" s="43"/>
      <c r="JRO198" s="43"/>
      <c r="JRP198" s="43"/>
      <c r="JRQ198" s="43"/>
      <c r="JRR198" s="43"/>
      <c r="JRS198" s="43"/>
      <c r="JRT198" s="43"/>
      <c r="JRU198" s="43"/>
      <c r="JRV198" s="43"/>
      <c r="JRW198" s="43"/>
      <c r="JRX198" s="43"/>
      <c r="JRY198" s="43"/>
      <c r="JRZ198" s="43"/>
      <c r="JSA198" s="43"/>
      <c r="JSB198" s="43"/>
      <c r="JSC198" s="43"/>
      <c r="JSD198" s="43"/>
      <c r="JSE198" s="43"/>
      <c r="JSF198" s="43"/>
      <c r="JSG198" s="43"/>
      <c r="JSH198" s="43"/>
      <c r="JSI198" s="43"/>
      <c r="JSJ198" s="43"/>
      <c r="JSK198" s="43"/>
      <c r="JSL198" s="43"/>
      <c r="JSM198" s="43"/>
      <c r="JSN198" s="43"/>
      <c r="JSO198" s="43"/>
      <c r="JSP198" s="43"/>
      <c r="JSQ198" s="43"/>
      <c r="JSR198" s="43"/>
      <c r="JSS198" s="43"/>
      <c r="JST198" s="43"/>
      <c r="JSU198" s="43"/>
      <c r="JSV198" s="43"/>
      <c r="JSW198" s="43"/>
      <c r="JSX198" s="43"/>
      <c r="JSY198" s="43"/>
      <c r="JSZ198" s="43"/>
      <c r="JTA198" s="43"/>
      <c r="JTB198" s="43"/>
      <c r="JTC198" s="43"/>
      <c r="JTD198" s="43"/>
      <c r="JTE198" s="43"/>
      <c r="JTF198" s="43"/>
      <c r="JTG198" s="43"/>
      <c r="JTH198" s="43"/>
      <c r="JTI198" s="43"/>
      <c r="JTJ198" s="43"/>
      <c r="JTK198" s="43"/>
      <c r="JTL198" s="43"/>
      <c r="JTM198" s="43"/>
      <c r="JTN198" s="43"/>
      <c r="JTO198" s="43"/>
      <c r="JTP198" s="43"/>
      <c r="JTQ198" s="43"/>
      <c r="JTR198" s="43"/>
      <c r="JTS198" s="43"/>
      <c r="JTT198" s="43"/>
      <c r="JTU198" s="43"/>
      <c r="JTV198" s="43"/>
      <c r="JTW198" s="43"/>
      <c r="JTX198" s="43"/>
      <c r="JTY198" s="43"/>
      <c r="JTZ198" s="43"/>
      <c r="JUA198" s="43"/>
      <c r="JUB198" s="43"/>
      <c r="JUC198" s="43"/>
      <c r="JUD198" s="43"/>
      <c r="JUE198" s="43"/>
      <c r="JUF198" s="43"/>
      <c r="JUG198" s="43"/>
      <c r="JUH198" s="43"/>
      <c r="JUI198" s="43"/>
      <c r="JUJ198" s="43"/>
      <c r="JUK198" s="43"/>
      <c r="JUL198" s="43"/>
      <c r="JUM198" s="43"/>
      <c r="JUN198" s="43"/>
      <c r="JUO198" s="43"/>
      <c r="JUP198" s="43"/>
      <c r="JUQ198" s="43"/>
      <c r="JUR198" s="43"/>
      <c r="JUS198" s="43"/>
      <c r="JUT198" s="43"/>
      <c r="JUU198" s="43"/>
      <c r="JUV198" s="43"/>
      <c r="JUW198" s="43"/>
      <c r="JUX198" s="43"/>
      <c r="JUY198" s="43"/>
      <c r="JUZ198" s="43"/>
      <c r="JVA198" s="43"/>
      <c r="JVB198" s="43"/>
      <c r="JVC198" s="43"/>
      <c r="JVD198" s="43"/>
      <c r="JVE198" s="43"/>
      <c r="JVF198" s="43"/>
      <c r="JVG198" s="43"/>
      <c r="JVH198" s="43"/>
      <c r="JVI198" s="43"/>
      <c r="JVJ198" s="43"/>
      <c r="JVK198" s="43"/>
      <c r="JVL198" s="43"/>
      <c r="JVM198" s="43"/>
      <c r="JVN198" s="43"/>
      <c r="JVO198" s="43"/>
      <c r="JVP198" s="43"/>
      <c r="JVQ198" s="43"/>
      <c r="JVR198" s="43"/>
      <c r="JVS198" s="43"/>
      <c r="JVT198" s="43"/>
      <c r="JVU198" s="43"/>
      <c r="JVV198" s="43"/>
      <c r="JVW198" s="43"/>
      <c r="JVX198" s="43"/>
      <c r="JVY198" s="43"/>
      <c r="JVZ198" s="43"/>
      <c r="JWA198" s="43"/>
      <c r="JWB198" s="43"/>
      <c r="JWC198" s="43"/>
      <c r="JWD198" s="43"/>
      <c r="JWE198" s="43"/>
      <c r="JWF198" s="43"/>
      <c r="JWG198" s="43"/>
      <c r="JWH198" s="43"/>
      <c r="JWI198" s="43"/>
      <c r="JWJ198" s="43"/>
      <c r="JWK198" s="43"/>
      <c r="JWL198" s="43"/>
      <c r="JWM198" s="43"/>
      <c r="JWN198" s="43"/>
      <c r="JWO198" s="43"/>
      <c r="JWP198" s="43"/>
      <c r="JWQ198" s="43"/>
      <c r="JWR198" s="43"/>
      <c r="JWS198" s="43"/>
      <c r="JWT198" s="43"/>
      <c r="JWU198" s="43"/>
      <c r="JWV198" s="43"/>
      <c r="JWW198" s="43"/>
      <c r="JWX198" s="43"/>
      <c r="JWY198" s="43"/>
      <c r="JWZ198" s="43"/>
      <c r="JXA198" s="43"/>
      <c r="JXB198" s="43"/>
      <c r="JXC198" s="43"/>
      <c r="JXD198" s="43"/>
      <c r="JXE198" s="43"/>
      <c r="JXF198" s="43"/>
      <c r="JXG198" s="43"/>
      <c r="JXH198" s="43"/>
      <c r="JXI198" s="43"/>
      <c r="JXJ198" s="43"/>
      <c r="JXK198" s="43"/>
      <c r="JXL198" s="43"/>
      <c r="JXM198" s="43"/>
      <c r="JXN198" s="43"/>
      <c r="JXO198" s="43"/>
      <c r="JXP198" s="43"/>
      <c r="JXQ198" s="43"/>
      <c r="JXR198" s="43"/>
      <c r="JXS198" s="43"/>
      <c r="JXT198" s="43"/>
      <c r="JXU198" s="43"/>
      <c r="JXV198" s="43"/>
      <c r="JXW198" s="43"/>
      <c r="JXX198" s="43"/>
      <c r="JXY198" s="43"/>
      <c r="JXZ198" s="43"/>
      <c r="JYA198" s="43"/>
      <c r="JYB198" s="43"/>
      <c r="JYC198" s="43"/>
      <c r="JYD198" s="43"/>
      <c r="JYE198" s="43"/>
      <c r="JYF198" s="43"/>
      <c r="JYG198" s="43"/>
      <c r="JYH198" s="43"/>
      <c r="JYI198" s="43"/>
      <c r="JYJ198" s="43"/>
      <c r="JYK198" s="43"/>
      <c r="JYL198" s="43"/>
      <c r="JYM198" s="43"/>
      <c r="JYN198" s="43"/>
      <c r="JYO198" s="43"/>
      <c r="JYP198" s="43"/>
      <c r="JYQ198" s="43"/>
      <c r="JYR198" s="43"/>
      <c r="JYS198" s="43"/>
      <c r="JYT198" s="43"/>
      <c r="JYU198" s="43"/>
      <c r="JYV198" s="43"/>
      <c r="JYW198" s="43"/>
      <c r="JYX198" s="43"/>
      <c r="JYY198" s="43"/>
      <c r="JYZ198" s="43"/>
      <c r="JZA198" s="43"/>
      <c r="JZB198" s="43"/>
      <c r="JZC198" s="43"/>
      <c r="JZD198" s="43"/>
      <c r="JZE198" s="43"/>
      <c r="JZF198" s="43"/>
      <c r="JZG198" s="43"/>
      <c r="JZH198" s="43"/>
      <c r="JZI198" s="43"/>
      <c r="JZJ198" s="43"/>
      <c r="JZK198" s="43"/>
      <c r="JZL198" s="43"/>
      <c r="JZM198" s="43"/>
      <c r="JZN198" s="43"/>
      <c r="JZO198" s="43"/>
      <c r="JZP198" s="43"/>
      <c r="JZQ198" s="43"/>
      <c r="JZR198" s="43"/>
      <c r="JZS198" s="43"/>
      <c r="JZT198" s="43"/>
      <c r="JZU198" s="43"/>
      <c r="JZV198" s="43"/>
      <c r="JZW198" s="43"/>
      <c r="JZX198" s="43"/>
      <c r="JZY198" s="43"/>
      <c r="JZZ198" s="43"/>
      <c r="KAA198" s="43"/>
      <c r="KAB198" s="43"/>
      <c r="KAC198" s="43"/>
      <c r="KAD198" s="43"/>
      <c r="KAE198" s="43"/>
      <c r="KAF198" s="43"/>
      <c r="KAG198" s="43"/>
      <c r="KAH198" s="43"/>
      <c r="KAI198" s="43"/>
      <c r="KAJ198" s="43"/>
      <c r="KAK198" s="43"/>
      <c r="KAL198" s="43"/>
      <c r="KAM198" s="43"/>
      <c r="KAN198" s="43"/>
      <c r="KAO198" s="43"/>
      <c r="KAP198" s="43"/>
      <c r="KAQ198" s="43"/>
      <c r="KAR198" s="43"/>
      <c r="KAS198" s="43"/>
      <c r="KAT198" s="43"/>
      <c r="KAU198" s="43"/>
      <c r="KAV198" s="43"/>
      <c r="KAW198" s="43"/>
      <c r="KAX198" s="43"/>
      <c r="KAY198" s="43"/>
      <c r="KAZ198" s="43"/>
      <c r="KBA198" s="43"/>
      <c r="KBB198" s="43"/>
      <c r="KBC198" s="43"/>
      <c r="KBD198" s="43"/>
      <c r="KBE198" s="43"/>
      <c r="KBF198" s="43"/>
      <c r="KBG198" s="43"/>
      <c r="KBH198" s="43"/>
      <c r="KBI198" s="43"/>
      <c r="KBJ198" s="43"/>
      <c r="KBK198" s="43"/>
      <c r="KBL198" s="43"/>
      <c r="KBM198" s="43"/>
      <c r="KBN198" s="43"/>
      <c r="KBO198" s="43"/>
      <c r="KBP198" s="43"/>
      <c r="KBQ198" s="43"/>
      <c r="KBR198" s="43"/>
      <c r="KBS198" s="43"/>
      <c r="KBT198" s="43"/>
      <c r="KBU198" s="43"/>
      <c r="KBV198" s="43"/>
      <c r="KBW198" s="43"/>
      <c r="KBX198" s="43"/>
      <c r="KBY198" s="43"/>
      <c r="KBZ198" s="43"/>
      <c r="KCA198" s="43"/>
      <c r="KCB198" s="43"/>
      <c r="KCC198" s="43"/>
      <c r="KCD198" s="43"/>
      <c r="KCE198" s="43"/>
      <c r="KCF198" s="43"/>
      <c r="KCG198" s="43"/>
      <c r="KCH198" s="43"/>
      <c r="KCI198" s="43"/>
      <c r="KCJ198" s="43"/>
      <c r="KCK198" s="43"/>
      <c r="KCL198" s="43"/>
      <c r="KCM198" s="43"/>
      <c r="KCN198" s="43"/>
      <c r="KCO198" s="43"/>
      <c r="KCP198" s="43"/>
      <c r="KCQ198" s="43"/>
      <c r="KCR198" s="43"/>
      <c r="KCS198" s="43"/>
      <c r="KCT198" s="43"/>
      <c r="KCU198" s="43"/>
      <c r="KCV198" s="43"/>
      <c r="KCW198" s="43"/>
      <c r="KCX198" s="43"/>
      <c r="KCY198" s="43"/>
      <c r="KCZ198" s="43"/>
      <c r="KDA198" s="43"/>
      <c r="KDB198" s="43"/>
      <c r="KDC198" s="43"/>
      <c r="KDD198" s="43"/>
      <c r="KDE198" s="43"/>
      <c r="KDF198" s="43"/>
      <c r="KDG198" s="43"/>
      <c r="KDH198" s="43"/>
      <c r="KDI198" s="43"/>
      <c r="KDJ198" s="43"/>
      <c r="KDK198" s="43"/>
      <c r="KDL198" s="43"/>
      <c r="KDM198" s="43"/>
      <c r="KDN198" s="43"/>
      <c r="KDO198" s="43"/>
      <c r="KDP198" s="43"/>
      <c r="KDQ198" s="43"/>
      <c r="KDR198" s="43"/>
      <c r="KDS198" s="43"/>
      <c r="KDT198" s="43"/>
      <c r="KDU198" s="43"/>
      <c r="KDV198" s="43"/>
      <c r="KDW198" s="43"/>
      <c r="KDX198" s="43"/>
      <c r="KDY198" s="43"/>
      <c r="KDZ198" s="43"/>
      <c r="KEA198" s="43"/>
      <c r="KEB198" s="43"/>
      <c r="KEC198" s="43"/>
      <c r="KED198" s="43"/>
      <c r="KEE198" s="43"/>
      <c r="KEF198" s="43"/>
      <c r="KEG198" s="43"/>
      <c r="KEH198" s="43"/>
      <c r="KEI198" s="43"/>
      <c r="KEJ198" s="43"/>
      <c r="KEK198" s="43"/>
      <c r="KEL198" s="43"/>
      <c r="KEM198" s="43"/>
      <c r="KEN198" s="43"/>
      <c r="KEO198" s="43"/>
      <c r="KEP198" s="43"/>
      <c r="KEQ198" s="43"/>
      <c r="KER198" s="43"/>
      <c r="KES198" s="43"/>
      <c r="KET198" s="43"/>
      <c r="KEU198" s="43"/>
      <c r="KEV198" s="43"/>
      <c r="KEW198" s="43"/>
      <c r="KEX198" s="43"/>
      <c r="KEY198" s="43"/>
      <c r="KEZ198" s="43"/>
      <c r="KFA198" s="43"/>
      <c r="KFB198" s="43"/>
      <c r="KFC198" s="43"/>
      <c r="KFD198" s="43"/>
      <c r="KFE198" s="43"/>
      <c r="KFF198" s="43"/>
      <c r="KFG198" s="43"/>
      <c r="KFH198" s="43"/>
      <c r="KFI198" s="43"/>
      <c r="KFJ198" s="43"/>
      <c r="KFK198" s="43"/>
      <c r="KFL198" s="43"/>
      <c r="KFM198" s="43"/>
      <c r="KFN198" s="43"/>
      <c r="KFO198" s="43"/>
      <c r="KFP198" s="43"/>
      <c r="KFQ198" s="43"/>
      <c r="KFR198" s="43"/>
      <c r="KFS198" s="43"/>
      <c r="KFT198" s="43"/>
      <c r="KFU198" s="43"/>
      <c r="KFV198" s="43"/>
      <c r="KFW198" s="43"/>
      <c r="KFX198" s="43"/>
      <c r="KFY198" s="43"/>
      <c r="KFZ198" s="43"/>
      <c r="KGA198" s="43"/>
      <c r="KGB198" s="43"/>
      <c r="KGC198" s="43"/>
      <c r="KGD198" s="43"/>
      <c r="KGE198" s="43"/>
      <c r="KGF198" s="43"/>
      <c r="KGG198" s="43"/>
      <c r="KGH198" s="43"/>
      <c r="KGI198" s="43"/>
      <c r="KGJ198" s="43"/>
      <c r="KGK198" s="43"/>
      <c r="KGL198" s="43"/>
      <c r="KGM198" s="43"/>
      <c r="KGN198" s="43"/>
      <c r="KGO198" s="43"/>
      <c r="KGP198" s="43"/>
      <c r="KGQ198" s="43"/>
      <c r="KGR198" s="43"/>
      <c r="KGS198" s="43"/>
      <c r="KGT198" s="43"/>
      <c r="KGU198" s="43"/>
      <c r="KGV198" s="43"/>
      <c r="KGW198" s="43"/>
      <c r="KGX198" s="43"/>
      <c r="KGY198" s="43"/>
      <c r="KGZ198" s="43"/>
      <c r="KHA198" s="43"/>
      <c r="KHB198" s="43"/>
      <c r="KHC198" s="43"/>
      <c r="KHD198" s="43"/>
      <c r="KHE198" s="43"/>
      <c r="KHF198" s="43"/>
      <c r="KHG198" s="43"/>
      <c r="KHH198" s="43"/>
      <c r="KHI198" s="43"/>
      <c r="KHJ198" s="43"/>
      <c r="KHK198" s="43"/>
      <c r="KHL198" s="43"/>
      <c r="KHM198" s="43"/>
      <c r="KHN198" s="43"/>
      <c r="KHO198" s="43"/>
      <c r="KHP198" s="43"/>
      <c r="KHQ198" s="43"/>
      <c r="KHR198" s="43"/>
      <c r="KHS198" s="43"/>
      <c r="KHT198" s="43"/>
      <c r="KHU198" s="43"/>
      <c r="KHV198" s="43"/>
      <c r="KHW198" s="43"/>
      <c r="KHX198" s="43"/>
      <c r="KHY198" s="43"/>
      <c r="KHZ198" s="43"/>
      <c r="KIA198" s="43"/>
      <c r="KIB198" s="43"/>
      <c r="KIC198" s="43"/>
      <c r="KID198" s="43"/>
      <c r="KIE198" s="43"/>
      <c r="KIF198" s="43"/>
      <c r="KIG198" s="43"/>
      <c r="KIH198" s="43"/>
      <c r="KII198" s="43"/>
      <c r="KIJ198" s="43"/>
      <c r="KIK198" s="43"/>
      <c r="KIL198" s="43"/>
      <c r="KIM198" s="43"/>
      <c r="KIN198" s="43"/>
      <c r="KIO198" s="43"/>
      <c r="KIP198" s="43"/>
      <c r="KIQ198" s="43"/>
      <c r="KIR198" s="43"/>
      <c r="KIS198" s="43"/>
      <c r="KIT198" s="43"/>
      <c r="KIU198" s="43"/>
      <c r="KIV198" s="43"/>
      <c r="KIW198" s="43"/>
      <c r="KIX198" s="43"/>
      <c r="KIY198" s="43"/>
      <c r="KIZ198" s="43"/>
      <c r="KJA198" s="43"/>
      <c r="KJB198" s="43"/>
      <c r="KJC198" s="43"/>
      <c r="KJD198" s="43"/>
      <c r="KJE198" s="43"/>
      <c r="KJF198" s="43"/>
      <c r="KJG198" s="43"/>
      <c r="KJH198" s="43"/>
      <c r="KJI198" s="43"/>
      <c r="KJJ198" s="43"/>
      <c r="KJK198" s="43"/>
      <c r="KJL198" s="43"/>
      <c r="KJM198" s="43"/>
      <c r="KJN198" s="43"/>
      <c r="KJO198" s="43"/>
      <c r="KJP198" s="43"/>
      <c r="KJQ198" s="43"/>
      <c r="KJR198" s="43"/>
      <c r="KJS198" s="43"/>
      <c r="KJT198" s="43"/>
      <c r="KJU198" s="43"/>
      <c r="KJV198" s="43"/>
      <c r="KJW198" s="43"/>
      <c r="KJX198" s="43"/>
      <c r="KJY198" s="43"/>
      <c r="KJZ198" s="43"/>
      <c r="KKA198" s="43"/>
      <c r="KKB198" s="43"/>
      <c r="KKC198" s="43"/>
      <c r="KKD198" s="43"/>
      <c r="KKE198" s="43"/>
      <c r="KKF198" s="43"/>
      <c r="KKG198" s="43"/>
      <c r="KKH198" s="43"/>
      <c r="KKI198" s="43"/>
      <c r="KKJ198" s="43"/>
      <c r="KKK198" s="43"/>
      <c r="KKL198" s="43"/>
      <c r="KKM198" s="43"/>
      <c r="KKN198" s="43"/>
      <c r="KKO198" s="43"/>
      <c r="KKP198" s="43"/>
      <c r="KKQ198" s="43"/>
      <c r="KKR198" s="43"/>
      <c r="KKS198" s="43"/>
      <c r="KKT198" s="43"/>
      <c r="KKU198" s="43"/>
      <c r="KKV198" s="43"/>
      <c r="KKW198" s="43"/>
      <c r="KKX198" s="43"/>
      <c r="KKY198" s="43"/>
      <c r="KKZ198" s="43"/>
      <c r="KLA198" s="43"/>
      <c r="KLB198" s="43"/>
      <c r="KLC198" s="43"/>
      <c r="KLD198" s="43"/>
      <c r="KLE198" s="43"/>
      <c r="KLF198" s="43"/>
      <c r="KLG198" s="43"/>
      <c r="KLH198" s="43"/>
      <c r="KLI198" s="43"/>
      <c r="KLJ198" s="43"/>
      <c r="KLK198" s="43"/>
      <c r="KLL198" s="43"/>
      <c r="KLM198" s="43"/>
      <c r="KLN198" s="43"/>
      <c r="KLO198" s="43"/>
      <c r="KLP198" s="43"/>
      <c r="KLQ198" s="43"/>
      <c r="KLR198" s="43"/>
      <c r="KLS198" s="43"/>
      <c r="KLT198" s="43"/>
      <c r="KLU198" s="43"/>
      <c r="KLV198" s="43"/>
      <c r="KLW198" s="43"/>
      <c r="KLX198" s="43"/>
      <c r="KLY198" s="43"/>
      <c r="KLZ198" s="43"/>
      <c r="KMA198" s="43"/>
      <c r="KMB198" s="43"/>
      <c r="KMC198" s="43"/>
      <c r="KMD198" s="43"/>
      <c r="KME198" s="43"/>
      <c r="KMF198" s="43"/>
      <c r="KMG198" s="43"/>
      <c r="KMH198" s="43"/>
      <c r="KMI198" s="43"/>
      <c r="KMJ198" s="43"/>
      <c r="KMK198" s="43"/>
      <c r="KML198" s="43"/>
      <c r="KMM198" s="43"/>
      <c r="KMN198" s="43"/>
      <c r="KMO198" s="43"/>
      <c r="KMP198" s="43"/>
      <c r="KMQ198" s="43"/>
      <c r="KMR198" s="43"/>
      <c r="KMS198" s="43"/>
      <c r="KMT198" s="43"/>
      <c r="KMU198" s="43"/>
      <c r="KMV198" s="43"/>
      <c r="KMW198" s="43"/>
      <c r="KMX198" s="43"/>
      <c r="KMY198" s="43"/>
      <c r="KMZ198" s="43"/>
      <c r="KNA198" s="43"/>
      <c r="KNB198" s="43"/>
      <c r="KNC198" s="43"/>
      <c r="KND198" s="43"/>
      <c r="KNE198" s="43"/>
      <c r="KNF198" s="43"/>
      <c r="KNG198" s="43"/>
      <c r="KNH198" s="43"/>
      <c r="KNI198" s="43"/>
      <c r="KNJ198" s="43"/>
      <c r="KNK198" s="43"/>
      <c r="KNL198" s="43"/>
      <c r="KNM198" s="43"/>
      <c r="KNN198" s="43"/>
      <c r="KNO198" s="43"/>
      <c r="KNP198" s="43"/>
      <c r="KNQ198" s="43"/>
      <c r="KNR198" s="43"/>
      <c r="KNS198" s="43"/>
      <c r="KNT198" s="43"/>
      <c r="KNU198" s="43"/>
      <c r="KNV198" s="43"/>
      <c r="KNW198" s="43"/>
      <c r="KNX198" s="43"/>
      <c r="KNY198" s="43"/>
      <c r="KNZ198" s="43"/>
      <c r="KOA198" s="43"/>
      <c r="KOB198" s="43"/>
      <c r="KOC198" s="43"/>
      <c r="KOD198" s="43"/>
      <c r="KOE198" s="43"/>
      <c r="KOF198" s="43"/>
      <c r="KOG198" s="43"/>
      <c r="KOH198" s="43"/>
      <c r="KOI198" s="43"/>
      <c r="KOJ198" s="43"/>
      <c r="KOK198" s="43"/>
      <c r="KOL198" s="43"/>
      <c r="KOM198" s="43"/>
      <c r="KON198" s="43"/>
      <c r="KOO198" s="43"/>
      <c r="KOP198" s="43"/>
      <c r="KOQ198" s="43"/>
      <c r="KOR198" s="43"/>
      <c r="KOS198" s="43"/>
      <c r="KOT198" s="43"/>
      <c r="KOU198" s="43"/>
      <c r="KOV198" s="43"/>
      <c r="KOW198" s="43"/>
      <c r="KOX198" s="43"/>
      <c r="KOY198" s="43"/>
      <c r="KOZ198" s="43"/>
      <c r="KPA198" s="43"/>
      <c r="KPB198" s="43"/>
      <c r="KPC198" s="43"/>
      <c r="KPD198" s="43"/>
      <c r="KPE198" s="43"/>
      <c r="KPF198" s="43"/>
      <c r="KPG198" s="43"/>
      <c r="KPH198" s="43"/>
      <c r="KPI198" s="43"/>
      <c r="KPJ198" s="43"/>
      <c r="KPK198" s="43"/>
      <c r="KPL198" s="43"/>
      <c r="KPM198" s="43"/>
      <c r="KPN198" s="43"/>
      <c r="KPO198" s="43"/>
      <c r="KPP198" s="43"/>
      <c r="KPQ198" s="43"/>
      <c r="KPR198" s="43"/>
      <c r="KPS198" s="43"/>
      <c r="KPT198" s="43"/>
      <c r="KPU198" s="43"/>
      <c r="KPV198" s="43"/>
      <c r="KPW198" s="43"/>
      <c r="KPX198" s="43"/>
      <c r="KPY198" s="43"/>
      <c r="KPZ198" s="43"/>
      <c r="KQA198" s="43"/>
      <c r="KQB198" s="43"/>
      <c r="KQC198" s="43"/>
      <c r="KQD198" s="43"/>
      <c r="KQE198" s="43"/>
      <c r="KQF198" s="43"/>
      <c r="KQG198" s="43"/>
      <c r="KQH198" s="43"/>
      <c r="KQI198" s="43"/>
      <c r="KQJ198" s="43"/>
      <c r="KQK198" s="43"/>
      <c r="KQL198" s="43"/>
      <c r="KQM198" s="43"/>
      <c r="KQN198" s="43"/>
      <c r="KQO198" s="43"/>
      <c r="KQP198" s="43"/>
      <c r="KQQ198" s="43"/>
      <c r="KQR198" s="43"/>
      <c r="KQS198" s="43"/>
      <c r="KQT198" s="43"/>
      <c r="KQU198" s="43"/>
      <c r="KQV198" s="43"/>
      <c r="KQW198" s="43"/>
      <c r="KQX198" s="43"/>
      <c r="KQY198" s="43"/>
      <c r="KQZ198" s="43"/>
      <c r="KRA198" s="43"/>
      <c r="KRB198" s="43"/>
      <c r="KRC198" s="43"/>
      <c r="KRD198" s="43"/>
      <c r="KRE198" s="43"/>
      <c r="KRF198" s="43"/>
      <c r="KRG198" s="43"/>
      <c r="KRH198" s="43"/>
      <c r="KRI198" s="43"/>
      <c r="KRJ198" s="43"/>
      <c r="KRK198" s="43"/>
      <c r="KRL198" s="43"/>
      <c r="KRM198" s="43"/>
      <c r="KRN198" s="43"/>
      <c r="KRO198" s="43"/>
      <c r="KRP198" s="43"/>
      <c r="KRQ198" s="43"/>
      <c r="KRR198" s="43"/>
      <c r="KRS198" s="43"/>
      <c r="KRT198" s="43"/>
      <c r="KRU198" s="43"/>
      <c r="KRV198" s="43"/>
      <c r="KRW198" s="43"/>
      <c r="KRX198" s="43"/>
      <c r="KRY198" s="43"/>
      <c r="KRZ198" s="43"/>
      <c r="KSA198" s="43"/>
      <c r="KSB198" s="43"/>
      <c r="KSC198" s="43"/>
      <c r="KSD198" s="43"/>
      <c r="KSE198" s="43"/>
      <c r="KSF198" s="43"/>
      <c r="KSG198" s="43"/>
      <c r="KSH198" s="43"/>
      <c r="KSI198" s="43"/>
      <c r="KSJ198" s="43"/>
      <c r="KSK198" s="43"/>
      <c r="KSL198" s="43"/>
      <c r="KSM198" s="43"/>
      <c r="KSN198" s="43"/>
      <c r="KSO198" s="43"/>
      <c r="KSP198" s="43"/>
      <c r="KSQ198" s="43"/>
      <c r="KSR198" s="43"/>
      <c r="KSS198" s="43"/>
      <c r="KST198" s="43"/>
      <c r="KSU198" s="43"/>
      <c r="KSV198" s="43"/>
      <c r="KSW198" s="43"/>
      <c r="KSX198" s="43"/>
      <c r="KSY198" s="43"/>
      <c r="KSZ198" s="43"/>
      <c r="KTA198" s="43"/>
      <c r="KTB198" s="43"/>
      <c r="KTC198" s="43"/>
      <c r="KTD198" s="43"/>
      <c r="KTE198" s="43"/>
      <c r="KTF198" s="43"/>
      <c r="KTG198" s="43"/>
      <c r="KTH198" s="43"/>
      <c r="KTI198" s="43"/>
      <c r="KTJ198" s="43"/>
      <c r="KTK198" s="43"/>
      <c r="KTL198" s="43"/>
      <c r="KTM198" s="43"/>
      <c r="KTN198" s="43"/>
      <c r="KTO198" s="43"/>
      <c r="KTP198" s="43"/>
      <c r="KTQ198" s="43"/>
      <c r="KTR198" s="43"/>
      <c r="KTS198" s="43"/>
      <c r="KTT198" s="43"/>
      <c r="KTU198" s="43"/>
      <c r="KTV198" s="43"/>
      <c r="KTW198" s="43"/>
      <c r="KTX198" s="43"/>
      <c r="KTY198" s="43"/>
      <c r="KTZ198" s="43"/>
      <c r="KUA198" s="43"/>
      <c r="KUB198" s="43"/>
      <c r="KUC198" s="43"/>
      <c r="KUD198" s="43"/>
      <c r="KUE198" s="43"/>
      <c r="KUF198" s="43"/>
      <c r="KUG198" s="43"/>
      <c r="KUH198" s="43"/>
      <c r="KUI198" s="43"/>
      <c r="KUJ198" s="43"/>
      <c r="KUK198" s="43"/>
      <c r="KUL198" s="43"/>
      <c r="KUM198" s="43"/>
      <c r="KUN198" s="43"/>
      <c r="KUO198" s="43"/>
      <c r="KUP198" s="43"/>
      <c r="KUQ198" s="43"/>
      <c r="KUR198" s="43"/>
      <c r="KUS198" s="43"/>
      <c r="KUT198" s="43"/>
      <c r="KUU198" s="43"/>
      <c r="KUV198" s="43"/>
      <c r="KUW198" s="43"/>
      <c r="KUX198" s="43"/>
      <c r="KUY198" s="43"/>
      <c r="KUZ198" s="43"/>
      <c r="KVA198" s="43"/>
      <c r="KVB198" s="43"/>
      <c r="KVC198" s="43"/>
      <c r="KVD198" s="43"/>
      <c r="KVE198" s="43"/>
      <c r="KVF198" s="43"/>
      <c r="KVG198" s="43"/>
      <c r="KVH198" s="43"/>
      <c r="KVI198" s="43"/>
      <c r="KVJ198" s="43"/>
      <c r="KVK198" s="43"/>
      <c r="KVL198" s="43"/>
      <c r="KVM198" s="43"/>
      <c r="KVN198" s="43"/>
      <c r="KVO198" s="43"/>
      <c r="KVP198" s="43"/>
      <c r="KVQ198" s="43"/>
      <c r="KVR198" s="43"/>
      <c r="KVS198" s="43"/>
      <c r="KVT198" s="43"/>
      <c r="KVU198" s="43"/>
      <c r="KVV198" s="43"/>
      <c r="KVW198" s="43"/>
      <c r="KVX198" s="43"/>
      <c r="KVY198" s="43"/>
      <c r="KVZ198" s="43"/>
      <c r="KWA198" s="43"/>
      <c r="KWB198" s="43"/>
      <c r="KWC198" s="43"/>
      <c r="KWD198" s="43"/>
      <c r="KWE198" s="43"/>
      <c r="KWF198" s="43"/>
      <c r="KWG198" s="43"/>
      <c r="KWH198" s="43"/>
      <c r="KWI198" s="43"/>
      <c r="KWJ198" s="43"/>
      <c r="KWK198" s="43"/>
      <c r="KWL198" s="43"/>
      <c r="KWM198" s="43"/>
      <c r="KWN198" s="43"/>
      <c r="KWO198" s="43"/>
      <c r="KWP198" s="43"/>
      <c r="KWQ198" s="43"/>
      <c r="KWR198" s="43"/>
      <c r="KWS198" s="43"/>
      <c r="KWT198" s="43"/>
      <c r="KWU198" s="43"/>
      <c r="KWV198" s="43"/>
      <c r="KWW198" s="43"/>
      <c r="KWX198" s="43"/>
      <c r="KWY198" s="43"/>
      <c r="KWZ198" s="43"/>
      <c r="KXA198" s="43"/>
      <c r="KXB198" s="43"/>
      <c r="KXC198" s="43"/>
      <c r="KXD198" s="43"/>
      <c r="KXE198" s="43"/>
      <c r="KXF198" s="43"/>
      <c r="KXG198" s="43"/>
      <c r="KXH198" s="43"/>
      <c r="KXI198" s="43"/>
      <c r="KXJ198" s="43"/>
      <c r="KXK198" s="43"/>
      <c r="KXL198" s="43"/>
      <c r="KXM198" s="43"/>
      <c r="KXN198" s="43"/>
      <c r="KXO198" s="43"/>
      <c r="KXP198" s="43"/>
      <c r="KXQ198" s="43"/>
      <c r="KXR198" s="43"/>
      <c r="KXS198" s="43"/>
      <c r="KXT198" s="43"/>
      <c r="KXU198" s="43"/>
      <c r="KXV198" s="43"/>
      <c r="KXW198" s="43"/>
      <c r="KXX198" s="43"/>
      <c r="KXY198" s="43"/>
      <c r="KXZ198" s="43"/>
      <c r="KYA198" s="43"/>
      <c r="KYB198" s="43"/>
      <c r="KYC198" s="43"/>
      <c r="KYD198" s="43"/>
      <c r="KYE198" s="43"/>
      <c r="KYF198" s="43"/>
      <c r="KYG198" s="43"/>
      <c r="KYH198" s="43"/>
      <c r="KYI198" s="43"/>
      <c r="KYJ198" s="43"/>
      <c r="KYK198" s="43"/>
      <c r="KYL198" s="43"/>
      <c r="KYM198" s="43"/>
      <c r="KYN198" s="43"/>
      <c r="KYO198" s="43"/>
      <c r="KYP198" s="43"/>
      <c r="KYQ198" s="43"/>
      <c r="KYR198" s="43"/>
      <c r="KYS198" s="43"/>
      <c r="KYT198" s="43"/>
      <c r="KYU198" s="43"/>
      <c r="KYV198" s="43"/>
      <c r="KYW198" s="43"/>
      <c r="KYX198" s="43"/>
      <c r="KYY198" s="43"/>
      <c r="KYZ198" s="43"/>
      <c r="KZA198" s="43"/>
      <c r="KZB198" s="43"/>
      <c r="KZC198" s="43"/>
      <c r="KZD198" s="43"/>
      <c r="KZE198" s="43"/>
      <c r="KZF198" s="43"/>
      <c r="KZG198" s="43"/>
      <c r="KZH198" s="43"/>
      <c r="KZI198" s="43"/>
      <c r="KZJ198" s="43"/>
      <c r="KZK198" s="43"/>
      <c r="KZL198" s="43"/>
      <c r="KZM198" s="43"/>
      <c r="KZN198" s="43"/>
      <c r="KZO198" s="43"/>
      <c r="KZP198" s="43"/>
      <c r="KZQ198" s="43"/>
      <c r="KZR198" s="43"/>
      <c r="KZS198" s="43"/>
      <c r="KZT198" s="43"/>
      <c r="KZU198" s="43"/>
      <c r="KZV198" s="43"/>
      <c r="KZW198" s="43"/>
      <c r="KZX198" s="43"/>
      <c r="KZY198" s="43"/>
      <c r="KZZ198" s="43"/>
      <c r="LAA198" s="43"/>
      <c r="LAB198" s="43"/>
      <c r="LAC198" s="43"/>
      <c r="LAD198" s="43"/>
      <c r="LAE198" s="43"/>
      <c r="LAF198" s="43"/>
      <c r="LAG198" s="43"/>
      <c r="LAH198" s="43"/>
      <c r="LAI198" s="43"/>
      <c r="LAJ198" s="43"/>
      <c r="LAK198" s="43"/>
      <c r="LAL198" s="43"/>
      <c r="LAM198" s="43"/>
      <c r="LAN198" s="43"/>
      <c r="LAO198" s="43"/>
      <c r="LAP198" s="43"/>
      <c r="LAQ198" s="43"/>
      <c r="LAR198" s="43"/>
      <c r="LAS198" s="43"/>
      <c r="LAT198" s="43"/>
      <c r="LAU198" s="43"/>
      <c r="LAV198" s="43"/>
      <c r="LAW198" s="43"/>
      <c r="LAX198" s="43"/>
      <c r="LAY198" s="43"/>
      <c r="LAZ198" s="43"/>
      <c r="LBA198" s="43"/>
      <c r="LBB198" s="43"/>
      <c r="LBC198" s="43"/>
      <c r="LBD198" s="43"/>
      <c r="LBE198" s="43"/>
      <c r="LBF198" s="43"/>
      <c r="LBG198" s="43"/>
      <c r="LBH198" s="43"/>
      <c r="LBI198" s="43"/>
      <c r="LBJ198" s="43"/>
      <c r="LBK198" s="43"/>
      <c r="LBL198" s="43"/>
      <c r="LBM198" s="43"/>
      <c r="LBN198" s="43"/>
      <c r="LBO198" s="43"/>
      <c r="LBP198" s="43"/>
      <c r="LBQ198" s="43"/>
      <c r="LBR198" s="43"/>
      <c r="LBS198" s="43"/>
      <c r="LBT198" s="43"/>
      <c r="LBU198" s="43"/>
      <c r="LBV198" s="43"/>
      <c r="LBW198" s="43"/>
      <c r="LBX198" s="43"/>
      <c r="LBY198" s="43"/>
      <c r="LBZ198" s="43"/>
      <c r="LCA198" s="43"/>
      <c r="LCB198" s="43"/>
      <c r="LCC198" s="43"/>
      <c r="LCD198" s="43"/>
      <c r="LCE198" s="43"/>
      <c r="LCF198" s="43"/>
      <c r="LCG198" s="43"/>
      <c r="LCH198" s="43"/>
      <c r="LCI198" s="43"/>
      <c r="LCJ198" s="43"/>
      <c r="LCK198" s="43"/>
      <c r="LCL198" s="43"/>
      <c r="LCM198" s="43"/>
      <c r="LCN198" s="43"/>
      <c r="LCO198" s="43"/>
      <c r="LCP198" s="43"/>
      <c r="LCQ198" s="43"/>
      <c r="LCR198" s="43"/>
      <c r="LCS198" s="43"/>
      <c r="LCT198" s="43"/>
      <c r="LCU198" s="43"/>
      <c r="LCV198" s="43"/>
      <c r="LCW198" s="43"/>
      <c r="LCX198" s="43"/>
      <c r="LCY198" s="43"/>
      <c r="LCZ198" s="43"/>
      <c r="LDA198" s="43"/>
      <c r="LDB198" s="43"/>
      <c r="LDC198" s="43"/>
      <c r="LDD198" s="43"/>
      <c r="LDE198" s="43"/>
      <c r="LDF198" s="43"/>
      <c r="LDG198" s="43"/>
      <c r="LDH198" s="43"/>
      <c r="LDI198" s="43"/>
      <c r="LDJ198" s="43"/>
      <c r="LDK198" s="43"/>
      <c r="LDL198" s="43"/>
      <c r="LDM198" s="43"/>
      <c r="LDN198" s="43"/>
      <c r="LDO198" s="43"/>
      <c r="LDP198" s="43"/>
      <c r="LDQ198" s="43"/>
      <c r="LDR198" s="43"/>
      <c r="LDS198" s="43"/>
      <c r="LDT198" s="43"/>
      <c r="LDU198" s="43"/>
      <c r="LDV198" s="43"/>
      <c r="LDW198" s="43"/>
      <c r="LDX198" s="43"/>
      <c r="LDY198" s="43"/>
      <c r="LDZ198" s="43"/>
      <c r="LEA198" s="43"/>
      <c r="LEB198" s="43"/>
      <c r="LEC198" s="43"/>
      <c r="LED198" s="43"/>
      <c r="LEE198" s="43"/>
      <c r="LEF198" s="43"/>
      <c r="LEG198" s="43"/>
      <c r="LEH198" s="43"/>
      <c r="LEI198" s="43"/>
      <c r="LEJ198" s="43"/>
      <c r="LEK198" s="43"/>
      <c r="LEL198" s="43"/>
      <c r="LEM198" s="43"/>
      <c r="LEN198" s="43"/>
      <c r="LEO198" s="43"/>
      <c r="LEP198" s="43"/>
      <c r="LEQ198" s="43"/>
      <c r="LER198" s="43"/>
      <c r="LES198" s="43"/>
      <c r="LET198" s="43"/>
      <c r="LEU198" s="43"/>
      <c r="LEV198" s="43"/>
      <c r="LEW198" s="43"/>
      <c r="LEX198" s="43"/>
      <c r="LEY198" s="43"/>
      <c r="LEZ198" s="43"/>
      <c r="LFA198" s="43"/>
      <c r="LFB198" s="43"/>
      <c r="LFC198" s="43"/>
      <c r="LFD198" s="43"/>
      <c r="LFE198" s="43"/>
      <c r="LFF198" s="43"/>
      <c r="LFG198" s="43"/>
      <c r="LFH198" s="43"/>
      <c r="LFI198" s="43"/>
      <c r="LFJ198" s="43"/>
      <c r="LFK198" s="43"/>
      <c r="LFL198" s="43"/>
      <c r="LFM198" s="43"/>
      <c r="LFN198" s="43"/>
      <c r="LFO198" s="43"/>
      <c r="LFP198" s="43"/>
      <c r="LFQ198" s="43"/>
      <c r="LFR198" s="43"/>
      <c r="LFS198" s="43"/>
      <c r="LFT198" s="43"/>
      <c r="LFU198" s="43"/>
      <c r="LFV198" s="43"/>
      <c r="LFW198" s="43"/>
      <c r="LFX198" s="43"/>
      <c r="LFY198" s="43"/>
      <c r="LFZ198" s="43"/>
      <c r="LGA198" s="43"/>
      <c r="LGB198" s="43"/>
      <c r="LGC198" s="43"/>
      <c r="LGD198" s="43"/>
      <c r="LGE198" s="43"/>
      <c r="LGF198" s="43"/>
      <c r="LGG198" s="43"/>
      <c r="LGH198" s="43"/>
      <c r="LGI198" s="43"/>
      <c r="LGJ198" s="43"/>
      <c r="LGK198" s="43"/>
      <c r="LGL198" s="43"/>
      <c r="LGM198" s="43"/>
      <c r="LGN198" s="43"/>
      <c r="LGO198" s="43"/>
      <c r="LGP198" s="43"/>
      <c r="LGQ198" s="43"/>
      <c r="LGR198" s="43"/>
      <c r="LGS198" s="43"/>
      <c r="LGT198" s="43"/>
      <c r="LGU198" s="43"/>
      <c r="LGV198" s="43"/>
      <c r="LGW198" s="43"/>
      <c r="LGX198" s="43"/>
      <c r="LGY198" s="43"/>
      <c r="LGZ198" s="43"/>
      <c r="LHA198" s="43"/>
      <c r="LHB198" s="43"/>
      <c r="LHC198" s="43"/>
      <c r="LHD198" s="43"/>
      <c r="LHE198" s="43"/>
      <c r="LHF198" s="43"/>
      <c r="LHG198" s="43"/>
      <c r="LHH198" s="43"/>
      <c r="LHI198" s="43"/>
      <c r="LHJ198" s="43"/>
      <c r="LHK198" s="43"/>
      <c r="LHL198" s="43"/>
      <c r="LHM198" s="43"/>
      <c r="LHN198" s="43"/>
      <c r="LHO198" s="43"/>
      <c r="LHP198" s="43"/>
      <c r="LHQ198" s="43"/>
      <c r="LHR198" s="43"/>
      <c r="LHS198" s="43"/>
      <c r="LHT198" s="43"/>
      <c r="LHU198" s="43"/>
      <c r="LHV198" s="43"/>
      <c r="LHW198" s="43"/>
      <c r="LHX198" s="43"/>
      <c r="LHY198" s="43"/>
      <c r="LHZ198" s="43"/>
      <c r="LIA198" s="43"/>
      <c r="LIB198" s="43"/>
      <c r="LIC198" s="43"/>
      <c r="LID198" s="43"/>
      <c r="LIE198" s="43"/>
      <c r="LIF198" s="43"/>
      <c r="LIG198" s="43"/>
      <c r="LIH198" s="43"/>
      <c r="LII198" s="43"/>
      <c r="LIJ198" s="43"/>
      <c r="LIK198" s="43"/>
      <c r="LIL198" s="43"/>
      <c r="LIM198" s="43"/>
      <c r="LIN198" s="43"/>
      <c r="LIO198" s="43"/>
      <c r="LIP198" s="43"/>
      <c r="LIQ198" s="43"/>
      <c r="LIR198" s="43"/>
      <c r="LIS198" s="43"/>
      <c r="LIT198" s="43"/>
      <c r="LIU198" s="43"/>
      <c r="LIV198" s="43"/>
      <c r="LIW198" s="43"/>
      <c r="LIX198" s="43"/>
      <c r="LIY198" s="43"/>
      <c r="LIZ198" s="43"/>
      <c r="LJA198" s="43"/>
      <c r="LJB198" s="43"/>
      <c r="LJC198" s="43"/>
      <c r="LJD198" s="43"/>
      <c r="LJE198" s="43"/>
      <c r="LJF198" s="43"/>
      <c r="LJG198" s="43"/>
      <c r="LJH198" s="43"/>
      <c r="LJI198" s="43"/>
      <c r="LJJ198" s="43"/>
      <c r="LJK198" s="43"/>
      <c r="LJL198" s="43"/>
      <c r="LJM198" s="43"/>
      <c r="LJN198" s="43"/>
      <c r="LJO198" s="43"/>
      <c r="LJP198" s="43"/>
      <c r="LJQ198" s="43"/>
      <c r="LJR198" s="43"/>
      <c r="LJS198" s="43"/>
      <c r="LJT198" s="43"/>
      <c r="LJU198" s="43"/>
      <c r="LJV198" s="43"/>
      <c r="LJW198" s="43"/>
      <c r="LJX198" s="43"/>
      <c r="LJY198" s="43"/>
      <c r="LJZ198" s="43"/>
      <c r="LKA198" s="43"/>
      <c r="LKB198" s="43"/>
      <c r="LKC198" s="43"/>
      <c r="LKD198" s="43"/>
      <c r="LKE198" s="43"/>
      <c r="LKF198" s="43"/>
      <c r="LKG198" s="43"/>
      <c r="LKH198" s="43"/>
      <c r="LKI198" s="43"/>
      <c r="LKJ198" s="43"/>
      <c r="LKK198" s="43"/>
      <c r="LKL198" s="43"/>
      <c r="LKM198" s="43"/>
      <c r="LKN198" s="43"/>
      <c r="LKO198" s="43"/>
      <c r="LKP198" s="43"/>
      <c r="LKQ198" s="43"/>
      <c r="LKR198" s="43"/>
      <c r="LKS198" s="43"/>
      <c r="LKT198" s="43"/>
      <c r="LKU198" s="43"/>
      <c r="LKV198" s="43"/>
      <c r="LKW198" s="43"/>
      <c r="LKX198" s="43"/>
      <c r="LKY198" s="43"/>
      <c r="LKZ198" s="43"/>
      <c r="LLA198" s="43"/>
      <c r="LLB198" s="43"/>
      <c r="LLC198" s="43"/>
      <c r="LLD198" s="43"/>
      <c r="LLE198" s="43"/>
      <c r="LLF198" s="43"/>
      <c r="LLG198" s="43"/>
      <c r="LLH198" s="43"/>
      <c r="LLI198" s="43"/>
      <c r="LLJ198" s="43"/>
      <c r="LLK198" s="43"/>
      <c r="LLL198" s="43"/>
      <c r="LLM198" s="43"/>
      <c r="LLN198" s="43"/>
      <c r="LLO198" s="43"/>
      <c r="LLP198" s="43"/>
      <c r="LLQ198" s="43"/>
      <c r="LLR198" s="43"/>
      <c r="LLS198" s="43"/>
      <c r="LLT198" s="43"/>
      <c r="LLU198" s="43"/>
      <c r="LLV198" s="43"/>
      <c r="LLW198" s="43"/>
      <c r="LLX198" s="43"/>
      <c r="LLY198" s="43"/>
      <c r="LLZ198" s="43"/>
      <c r="LMA198" s="43"/>
      <c r="LMB198" s="43"/>
      <c r="LMC198" s="43"/>
      <c r="LMD198" s="43"/>
      <c r="LME198" s="43"/>
      <c r="LMF198" s="43"/>
      <c r="LMG198" s="43"/>
      <c r="LMH198" s="43"/>
      <c r="LMI198" s="43"/>
      <c r="LMJ198" s="43"/>
      <c r="LMK198" s="43"/>
      <c r="LML198" s="43"/>
      <c r="LMM198" s="43"/>
      <c r="LMN198" s="43"/>
      <c r="LMO198" s="43"/>
      <c r="LMP198" s="43"/>
      <c r="LMQ198" s="43"/>
      <c r="LMR198" s="43"/>
      <c r="LMS198" s="43"/>
      <c r="LMT198" s="43"/>
      <c r="LMU198" s="43"/>
      <c r="LMV198" s="43"/>
      <c r="LMW198" s="43"/>
      <c r="LMX198" s="43"/>
      <c r="LMY198" s="43"/>
      <c r="LMZ198" s="43"/>
      <c r="LNA198" s="43"/>
      <c r="LNB198" s="43"/>
      <c r="LNC198" s="43"/>
      <c r="LND198" s="43"/>
      <c r="LNE198" s="43"/>
      <c r="LNF198" s="43"/>
      <c r="LNG198" s="43"/>
      <c r="LNH198" s="43"/>
      <c r="LNI198" s="43"/>
      <c r="LNJ198" s="43"/>
      <c r="LNK198" s="43"/>
      <c r="LNL198" s="43"/>
      <c r="LNM198" s="43"/>
      <c r="LNN198" s="43"/>
      <c r="LNO198" s="43"/>
      <c r="LNP198" s="43"/>
      <c r="LNQ198" s="43"/>
      <c r="LNR198" s="43"/>
      <c r="LNS198" s="43"/>
      <c r="LNT198" s="43"/>
      <c r="LNU198" s="43"/>
      <c r="LNV198" s="43"/>
      <c r="LNW198" s="43"/>
      <c r="LNX198" s="43"/>
      <c r="LNY198" s="43"/>
      <c r="LNZ198" s="43"/>
      <c r="LOA198" s="43"/>
      <c r="LOB198" s="43"/>
      <c r="LOC198" s="43"/>
      <c r="LOD198" s="43"/>
      <c r="LOE198" s="43"/>
      <c r="LOF198" s="43"/>
      <c r="LOG198" s="43"/>
      <c r="LOH198" s="43"/>
      <c r="LOI198" s="43"/>
      <c r="LOJ198" s="43"/>
      <c r="LOK198" s="43"/>
      <c r="LOL198" s="43"/>
      <c r="LOM198" s="43"/>
      <c r="LON198" s="43"/>
      <c r="LOO198" s="43"/>
      <c r="LOP198" s="43"/>
      <c r="LOQ198" s="43"/>
      <c r="LOR198" s="43"/>
      <c r="LOS198" s="43"/>
      <c r="LOT198" s="43"/>
      <c r="LOU198" s="43"/>
      <c r="LOV198" s="43"/>
      <c r="LOW198" s="43"/>
      <c r="LOX198" s="43"/>
      <c r="LOY198" s="43"/>
      <c r="LOZ198" s="43"/>
      <c r="LPA198" s="43"/>
      <c r="LPB198" s="43"/>
      <c r="LPC198" s="43"/>
      <c r="LPD198" s="43"/>
      <c r="LPE198" s="43"/>
      <c r="LPF198" s="43"/>
      <c r="LPG198" s="43"/>
      <c r="LPH198" s="43"/>
      <c r="LPI198" s="43"/>
      <c r="LPJ198" s="43"/>
      <c r="LPK198" s="43"/>
      <c r="LPL198" s="43"/>
      <c r="LPM198" s="43"/>
      <c r="LPN198" s="43"/>
      <c r="LPO198" s="43"/>
      <c r="LPP198" s="43"/>
      <c r="LPQ198" s="43"/>
      <c r="LPR198" s="43"/>
      <c r="LPS198" s="43"/>
      <c r="LPT198" s="43"/>
      <c r="LPU198" s="43"/>
      <c r="LPV198" s="43"/>
      <c r="LPW198" s="43"/>
      <c r="LPX198" s="43"/>
      <c r="LPY198" s="43"/>
      <c r="LPZ198" s="43"/>
      <c r="LQA198" s="43"/>
      <c r="LQB198" s="43"/>
      <c r="LQC198" s="43"/>
      <c r="LQD198" s="43"/>
      <c r="LQE198" s="43"/>
      <c r="LQF198" s="43"/>
      <c r="LQG198" s="43"/>
      <c r="LQH198" s="43"/>
      <c r="LQI198" s="43"/>
      <c r="LQJ198" s="43"/>
      <c r="LQK198" s="43"/>
      <c r="LQL198" s="43"/>
      <c r="LQM198" s="43"/>
      <c r="LQN198" s="43"/>
      <c r="LQO198" s="43"/>
      <c r="LQP198" s="43"/>
      <c r="LQQ198" s="43"/>
      <c r="LQR198" s="43"/>
      <c r="LQS198" s="43"/>
      <c r="LQT198" s="43"/>
      <c r="LQU198" s="43"/>
      <c r="LQV198" s="43"/>
      <c r="LQW198" s="43"/>
      <c r="LQX198" s="43"/>
      <c r="LQY198" s="43"/>
      <c r="LQZ198" s="43"/>
      <c r="LRA198" s="43"/>
      <c r="LRB198" s="43"/>
      <c r="LRC198" s="43"/>
      <c r="LRD198" s="43"/>
      <c r="LRE198" s="43"/>
      <c r="LRF198" s="43"/>
      <c r="LRG198" s="43"/>
      <c r="LRH198" s="43"/>
      <c r="LRI198" s="43"/>
      <c r="LRJ198" s="43"/>
      <c r="LRK198" s="43"/>
      <c r="LRL198" s="43"/>
      <c r="LRM198" s="43"/>
      <c r="LRN198" s="43"/>
      <c r="LRO198" s="43"/>
      <c r="LRP198" s="43"/>
      <c r="LRQ198" s="43"/>
      <c r="LRR198" s="43"/>
      <c r="LRS198" s="43"/>
      <c r="LRT198" s="43"/>
      <c r="LRU198" s="43"/>
      <c r="LRV198" s="43"/>
      <c r="LRW198" s="43"/>
      <c r="LRX198" s="43"/>
      <c r="LRY198" s="43"/>
      <c r="LRZ198" s="43"/>
      <c r="LSA198" s="43"/>
      <c r="LSB198" s="43"/>
      <c r="LSC198" s="43"/>
      <c r="LSD198" s="43"/>
      <c r="LSE198" s="43"/>
      <c r="LSF198" s="43"/>
      <c r="LSG198" s="43"/>
      <c r="LSH198" s="43"/>
      <c r="LSI198" s="43"/>
      <c r="LSJ198" s="43"/>
      <c r="LSK198" s="43"/>
      <c r="LSL198" s="43"/>
      <c r="LSM198" s="43"/>
      <c r="LSN198" s="43"/>
      <c r="LSO198" s="43"/>
      <c r="LSP198" s="43"/>
      <c r="LSQ198" s="43"/>
      <c r="LSR198" s="43"/>
      <c r="LSS198" s="43"/>
      <c r="LST198" s="43"/>
      <c r="LSU198" s="43"/>
      <c r="LSV198" s="43"/>
      <c r="LSW198" s="43"/>
      <c r="LSX198" s="43"/>
      <c r="LSY198" s="43"/>
      <c r="LSZ198" s="43"/>
      <c r="LTA198" s="43"/>
      <c r="LTB198" s="43"/>
      <c r="LTC198" s="43"/>
      <c r="LTD198" s="43"/>
      <c r="LTE198" s="43"/>
      <c r="LTF198" s="43"/>
      <c r="LTG198" s="43"/>
      <c r="LTH198" s="43"/>
      <c r="LTI198" s="43"/>
      <c r="LTJ198" s="43"/>
      <c r="LTK198" s="43"/>
      <c r="LTL198" s="43"/>
      <c r="LTM198" s="43"/>
      <c r="LTN198" s="43"/>
      <c r="LTO198" s="43"/>
      <c r="LTP198" s="43"/>
      <c r="LTQ198" s="43"/>
      <c r="LTR198" s="43"/>
      <c r="LTS198" s="43"/>
      <c r="LTT198" s="43"/>
      <c r="LTU198" s="43"/>
      <c r="LTV198" s="43"/>
      <c r="LTW198" s="43"/>
      <c r="LTX198" s="43"/>
      <c r="LTY198" s="43"/>
      <c r="LTZ198" s="43"/>
      <c r="LUA198" s="43"/>
      <c r="LUB198" s="43"/>
      <c r="LUC198" s="43"/>
      <c r="LUD198" s="43"/>
      <c r="LUE198" s="43"/>
      <c r="LUF198" s="43"/>
      <c r="LUG198" s="43"/>
      <c r="LUH198" s="43"/>
      <c r="LUI198" s="43"/>
      <c r="LUJ198" s="43"/>
      <c r="LUK198" s="43"/>
      <c r="LUL198" s="43"/>
      <c r="LUM198" s="43"/>
      <c r="LUN198" s="43"/>
      <c r="LUO198" s="43"/>
      <c r="LUP198" s="43"/>
      <c r="LUQ198" s="43"/>
      <c r="LUR198" s="43"/>
      <c r="LUS198" s="43"/>
      <c r="LUT198" s="43"/>
      <c r="LUU198" s="43"/>
      <c r="LUV198" s="43"/>
      <c r="LUW198" s="43"/>
      <c r="LUX198" s="43"/>
      <c r="LUY198" s="43"/>
      <c r="LUZ198" s="43"/>
      <c r="LVA198" s="43"/>
      <c r="LVB198" s="43"/>
      <c r="LVC198" s="43"/>
      <c r="LVD198" s="43"/>
      <c r="LVE198" s="43"/>
      <c r="LVF198" s="43"/>
      <c r="LVG198" s="43"/>
      <c r="LVH198" s="43"/>
      <c r="LVI198" s="43"/>
      <c r="LVJ198" s="43"/>
      <c r="LVK198" s="43"/>
      <c r="LVL198" s="43"/>
      <c r="LVM198" s="43"/>
      <c r="LVN198" s="43"/>
      <c r="LVO198" s="43"/>
      <c r="LVP198" s="43"/>
      <c r="LVQ198" s="43"/>
      <c r="LVR198" s="43"/>
      <c r="LVS198" s="43"/>
      <c r="LVT198" s="43"/>
      <c r="LVU198" s="43"/>
      <c r="LVV198" s="43"/>
      <c r="LVW198" s="43"/>
      <c r="LVX198" s="43"/>
      <c r="LVY198" s="43"/>
      <c r="LVZ198" s="43"/>
      <c r="LWA198" s="43"/>
      <c r="LWB198" s="43"/>
      <c r="LWC198" s="43"/>
      <c r="LWD198" s="43"/>
      <c r="LWE198" s="43"/>
      <c r="LWF198" s="43"/>
      <c r="LWG198" s="43"/>
      <c r="LWH198" s="43"/>
      <c r="LWI198" s="43"/>
      <c r="LWJ198" s="43"/>
      <c r="LWK198" s="43"/>
      <c r="LWL198" s="43"/>
      <c r="LWM198" s="43"/>
      <c r="LWN198" s="43"/>
      <c r="LWO198" s="43"/>
      <c r="LWP198" s="43"/>
      <c r="LWQ198" s="43"/>
      <c r="LWR198" s="43"/>
      <c r="LWS198" s="43"/>
      <c r="LWT198" s="43"/>
      <c r="LWU198" s="43"/>
      <c r="LWV198" s="43"/>
      <c r="LWW198" s="43"/>
      <c r="LWX198" s="43"/>
      <c r="LWY198" s="43"/>
      <c r="LWZ198" s="43"/>
      <c r="LXA198" s="43"/>
      <c r="LXB198" s="43"/>
      <c r="LXC198" s="43"/>
      <c r="LXD198" s="43"/>
      <c r="LXE198" s="43"/>
      <c r="LXF198" s="43"/>
      <c r="LXG198" s="43"/>
      <c r="LXH198" s="43"/>
      <c r="LXI198" s="43"/>
      <c r="LXJ198" s="43"/>
      <c r="LXK198" s="43"/>
      <c r="LXL198" s="43"/>
      <c r="LXM198" s="43"/>
      <c r="LXN198" s="43"/>
      <c r="LXO198" s="43"/>
      <c r="LXP198" s="43"/>
      <c r="LXQ198" s="43"/>
      <c r="LXR198" s="43"/>
      <c r="LXS198" s="43"/>
      <c r="LXT198" s="43"/>
      <c r="LXU198" s="43"/>
      <c r="LXV198" s="43"/>
      <c r="LXW198" s="43"/>
      <c r="LXX198" s="43"/>
      <c r="LXY198" s="43"/>
      <c r="LXZ198" s="43"/>
      <c r="LYA198" s="43"/>
      <c r="LYB198" s="43"/>
      <c r="LYC198" s="43"/>
      <c r="LYD198" s="43"/>
      <c r="LYE198" s="43"/>
      <c r="LYF198" s="43"/>
      <c r="LYG198" s="43"/>
      <c r="LYH198" s="43"/>
      <c r="LYI198" s="43"/>
      <c r="LYJ198" s="43"/>
      <c r="LYK198" s="43"/>
      <c r="LYL198" s="43"/>
      <c r="LYM198" s="43"/>
      <c r="LYN198" s="43"/>
      <c r="LYO198" s="43"/>
      <c r="LYP198" s="43"/>
      <c r="LYQ198" s="43"/>
      <c r="LYR198" s="43"/>
      <c r="LYS198" s="43"/>
      <c r="LYT198" s="43"/>
      <c r="LYU198" s="43"/>
      <c r="LYV198" s="43"/>
      <c r="LYW198" s="43"/>
      <c r="LYX198" s="43"/>
      <c r="LYY198" s="43"/>
      <c r="LYZ198" s="43"/>
      <c r="LZA198" s="43"/>
      <c r="LZB198" s="43"/>
      <c r="LZC198" s="43"/>
      <c r="LZD198" s="43"/>
      <c r="LZE198" s="43"/>
      <c r="LZF198" s="43"/>
      <c r="LZG198" s="43"/>
      <c r="LZH198" s="43"/>
      <c r="LZI198" s="43"/>
      <c r="LZJ198" s="43"/>
      <c r="LZK198" s="43"/>
      <c r="LZL198" s="43"/>
      <c r="LZM198" s="43"/>
      <c r="LZN198" s="43"/>
      <c r="LZO198" s="43"/>
      <c r="LZP198" s="43"/>
      <c r="LZQ198" s="43"/>
      <c r="LZR198" s="43"/>
      <c r="LZS198" s="43"/>
      <c r="LZT198" s="43"/>
      <c r="LZU198" s="43"/>
      <c r="LZV198" s="43"/>
      <c r="LZW198" s="43"/>
      <c r="LZX198" s="43"/>
      <c r="LZY198" s="43"/>
      <c r="LZZ198" s="43"/>
      <c r="MAA198" s="43"/>
      <c r="MAB198" s="43"/>
      <c r="MAC198" s="43"/>
      <c r="MAD198" s="43"/>
      <c r="MAE198" s="43"/>
      <c r="MAF198" s="43"/>
      <c r="MAG198" s="43"/>
      <c r="MAH198" s="43"/>
      <c r="MAI198" s="43"/>
      <c r="MAJ198" s="43"/>
      <c r="MAK198" s="43"/>
      <c r="MAL198" s="43"/>
      <c r="MAM198" s="43"/>
      <c r="MAN198" s="43"/>
      <c r="MAO198" s="43"/>
      <c r="MAP198" s="43"/>
      <c r="MAQ198" s="43"/>
      <c r="MAR198" s="43"/>
      <c r="MAS198" s="43"/>
      <c r="MAT198" s="43"/>
      <c r="MAU198" s="43"/>
      <c r="MAV198" s="43"/>
      <c r="MAW198" s="43"/>
      <c r="MAX198" s="43"/>
      <c r="MAY198" s="43"/>
      <c r="MAZ198" s="43"/>
      <c r="MBA198" s="43"/>
      <c r="MBB198" s="43"/>
      <c r="MBC198" s="43"/>
      <c r="MBD198" s="43"/>
      <c r="MBE198" s="43"/>
      <c r="MBF198" s="43"/>
      <c r="MBG198" s="43"/>
      <c r="MBH198" s="43"/>
      <c r="MBI198" s="43"/>
      <c r="MBJ198" s="43"/>
      <c r="MBK198" s="43"/>
      <c r="MBL198" s="43"/>
      <c r="MBM198" s="43"/>
      <c r="MBN198" s="43"/>
      <c r="MBO198" s="43"/>
      <c r="MBP198" s="43"/>
      <c r="MBQ198" s="43"/>
      <c r="MBR198" s="43"/>
      <c r="MBS198" s="43"/>
      <c r="MBT198" s="43"/>
      <c r="MBU198" s="43"/>
      <c r="MBV198" s="43"/>
      <c r="MBW198" s="43"/>
      <c r="MBX198" s="43"/>
      <c r="MBY198" s="43"/>
      <c r="MBZ198" s="43"/>
      <c r="MCA198" s="43"/>
      <c r="MCB198" s="43"/>
      <c r="MCC198" s="43"/>
      <c r="MCD198" s="43"/>
      <c r="MCE198" s="43"/>
      <c r="MCF198" s="43"/>
      <c r="MCG198" s="43"/>
      <c r="MCH198" s="43"/>
      <c r="MCI198" s="43"/>
      <c r="MCJ198" s="43"/>
      <c r="MCK198" s="43"/>
      <c r="MCL198" s="43"/>
      <c r="MCM198" s="43"/>
      <c r="MCN198" s="43"/>
      <c r="MCO198" s="43"/>
      <c r="MCP198" s="43"/>
      <c r="MCQ198" s="43"/>
      <c r="MCR198" s="43"/>
      <c r="MCS198" s="43"/>
      <c r="MCT198" s="43"/>
      <c r="MCU198" s="43"/>
      <c r="MCV198" s="43"/>
      <c r="MCW198" s="43"/>
      <c r="MCX198" s="43"/>
      <c r="MCY198" s="43"/>
      <c r="MCZ198" s="43"/>
      <c r="MDA198" s="43"/>
      <c r="MDB198" s="43"/>
      <c r="MDC198" s="43"/>
      <c r="MDD198" s="43"/>
      <c r="MDE198" s="43"/>
      <c r="MDF198" s="43"/>
      <c r="MDG198" s="43"/>
      <c r="MDH198" s="43"/>
      <c r="MDI198" s="43"/>
      <c r="MDJ198" s="43"/>
      <c r="MDK198" s="43"/>
      <c r="MDL198" s="43"/>
      <c r="MDM198" s="43"/>
      <c r="MDN198" s="43"/>
      <c r="MDO198" s="43"/>
      <c r="MDP198" s="43"/>
      <c r="MDQ198" s="43"/>
      <c r="MDR198" s="43"/>
      <c r="MDS198" s="43"/>
      <c r="MDT198" s="43"/>
      <c r="MDU198" s="43"/>
      <c r="MDV198" s="43"/>
      <c r="MDW198" s="43"/>
      <c r="MDX198" s="43"/>
      <c r="MDY198" s="43"/>
      <c r="MDZ198" s="43"/>
      <c r="MEA198" s="43"/>
      <c r="MEB198" s="43"/>
      <c r="MEC198" s="43"/>
      <c r="MED198" s="43"/>
      <c r="MEE198" s="43"/>
      <c r="MEF198" s="43"/>
      <c r="MEG198" s="43"/>
      <c r="MEH198" s="43"/>
      <c r="MEI198" s="43"/>
      <c r="MEJ198" s="43"/>
      <c r="MEK198" s="43"/>
      <c r="MEL198" s="43"/>
      <c r="MEM198" s="43"/>
      <c r="MEN198" s="43"/>
      <c r="MEO198" s="43"/>
      <c r="MEP198" s="43"/>
      <c r="MEQ198" s="43"/>
      <c r="MER198" s="43"/>
      <c r="MES198" s="43"/>
      <c r="MET198" s="43"/>
      <c r="MEU198" s="43"/>
      <c r="MEV198" s="43"/>
      <c r="MEW198" s="43"/>
      <c r="MEX198" s="43"/>
      <c r="MEY198" s="43"/>
      <c r="MEZ198" s="43"/>
      <c r="MFA198" s="43"/>
      <c r="MFB198" s="43"/>
      <c r="MFC198" s="43"/>
      <c r="MFD198" s="43"/>
      <c r="MFE198" s="43"/>
      <c r="MFF198" s="43"/>
      <c r="MFG198" s="43"/>
      <c r="MFH198" s="43"/>
      <c r="MFI198" s="43"/>
      <c r="MFJ198" s="43"/>
      <c r="MFK198" s="43"/>
      <c r="MFL198" s="43"/>
      <c r="MFM198" s="43"/>
      <c r="MFN198" s="43"/>
      <c r="MFO198" s="43"/>
      <c r="MFP198" s="43"/>
      <c r="MFQ198" s="43"/>
      <c r="MFR198" s="43"/>
      <c r="MFS198" s="43"/>
      <c r="MFT198" s="43"/>
      <c r="MFU198" s="43"/>
      <c r="MFV198" s="43"/>
      <c r="MFW198" s="43"/>
      <c r="MFX198" s="43"/>
      <c r="MFY198" s="43"/>
      <c r="MFZ198" s="43"/>
      <c r="MGA198" s="43"/>
      <c r="MGB198" s="43"/>
      <c r="MGC198" s="43"/>
      <c r="MGD198" s="43"/>
      <c r="MGE198" s="43"/>
      <c r="MGF198" s="43"/>
      <c r="MGG198" s="43"/>
      <c r="MGH198" s="43"/>
      <c r="MGI198" s="43"/>
      <c r="MGJ198" s="43"/>
      <c r="MGK198" s="43"/>
      <c r="MGL198" s="43"/>
      <c r="MGM198" s="43"/>
      <c r="MGN198" s="43"/>
      <c r="MGO198" s="43"/>
      <c r="MGP198" s="43"/>
      <c r="MGQ198" s="43"/>
      <c r="MGR198" s="43"/>
      <c r="MGS198" s="43"/>
      <c r="MGT198" s="43"/>
      <c r="MGU198" s="43"/>
      <c r="MGV198" s="43"/>
      <c r="MGW198" s="43"/>
      <c r="MGX198" s="43"/>
      <c r="MGY198" s="43"/>
      <c r="MGZ198" s="43"/>
      <c r="MHA198" s="43"/>
      <c r="MHB198" s="43"/>
      <c r="MHC198" s="43"/>
      <c r="MHD198" s="43"/>
      <c r="MHE198" s="43"/>
      <c r="MHF198" s="43"/>
      <c r="MHG198" s="43"/>
      <c r="MHH198" s="43"/>
      <c r="MHI198" s="43"/>
      <c r="MHJ198" s="43"/>
      <c r="MHK198" s="43"/>
      <c r="MHL198" s="43"/>
      <c r="MHM198" s="43"/>
      <c r="MHN198" s="43"/>
      <c r="MHO198" s="43"/>
      <c r="MHP198" s="43"/>
      <c r="MHQ198" s="43"/>
      <c r="MHR198" s="43"/>
      <c r="MHS198" s="43"/>
      <c r="MHT198" s="43"/>
      <c r="MHU198" s="43"/>
      <c r="MHV198" s="43"/>
      <c r="MHW198" s="43"/>
      <c r="MHX198" s="43"/>
      <c r="MHY198" s="43"/>
      <c r="MHZ198" s="43"/>
      <c r="MIA198" s="43"/>
      <c r="MIB198" s="43"/>
      <c r="MIC198" s="43"/>
      <c r="MID198" s="43"/>
      <c r="MIE198" s="43"/>
      <c r="MIF198" s="43"/>
      <c r="MIG198" s="43"/>
      <c r="MIH198" s="43"/>
      <c r="MII198" s="43"/>
      <c r="MIJ198" s="43"/>
      <c r="MIK198" s="43"/>
      <c r="MIL198" s="43"/>
      <c r="MIM198" s="43"/>
      <c r="MIN198" s="43"/>
      <c r="MIO198" s="43"/>
      <c r="MIP198" s="43"/>
      <c r="MIQ198" s="43"/>
      <c r="MIR198" s="43"/>
      <c r="MIS198" s="43"/>
      <c r="MIT198" s="43"/>
      <c r="MIU198" s="43"/>
      <c r="MIV198" s="43"/>
      <c r="MIW198" s="43"/>
      <c r="MIX198" s="43"/>
      <c r="MIY198" s="43"/>
      <c r="MIZ198" s="43"/>
      <c r="MJA198" s="43"/>
      <c r="MJB198" s="43"/>
      <c r="MJC198" s="43"/>
      <c r="MJD198" s="43"/>
      <c r="MJE198" s="43"/>
      <c r="MJF198" s="43"/>
      <c r="MJG198" s="43"/>
      <c r="MJH198" s="43"/>
      <c r="MJI198" s="43"/>
      <c r="MJJ198" s="43"/>
      <c r="MJK198" s="43"/>
      <c r="MJL198" s="43"/>
      <c r="MJM198" s="43"/>
      <c r="MJN198" s="43"/>
      <c r="MJO198" s="43"/>
      <c r="MJP198" s="43"/>
      <c r="MJQ198" s="43"/>
      <c r="MJR198" s="43"/>
      <c r="MJS198" s="43"/>
      <c r="MJT198" s="43"/>
      <c r="MJU198" s="43"/>
      <c r="MJV198" s="43"/>
      <c r="MJW198" s="43"/>
      <c r="MJX198" s="43"/>
      <c r="MJY198" s="43"/>
      <c r="MJZ198" s="43"/>
      <c r="MKA198" s="43"/>
      <c r="MKB198" s="43"/>
      <c r="MKC198" s="43"/>
      <c r="MKD198" s="43"/>
      <c r="MKE198" s="43"/>
      <c r="MKF198" s="43"/>
      <c r="MKG198" s="43"/>
      <c r="MKH198" s="43"/>
      <c r="MKI198" s="43"/>
      <c r="MKJ198" s="43"/>
      <c r="MKK198" s="43"/>
      <c r="MKL198" s="43"/>
      <c r="MKM198" s="43"/>
      <c r="MKN198" s="43"/>
      <c r="MKO198" s="43"/>
      <c r="MKP198" s="43"/>
      <c r="MKQ198" s="43"/>
      <c r="MKR198" s="43"/>
      <c r="MKS198" s="43"/>
      <c r="MKT198" s="43"/>
      <c r="MKU198" s="43"/>
      <c r="MKV198" s="43"/>
      <c r="MKW198" s="43"/>
      <c r="MKX198" s="43"/>
      <c r="MKY198" s="43"/>
      <c r="MKZ198" s="43"/>
      <c r="MLA198" s="43"/>
      <c r="MLB198" s="43"/>
      <c r="MLC198" s="43"/>
      <c r="MLD198" s="43"/>
      <c r="MLE198" s="43"/>
      <c r="MLF198" s="43"/>
      <c r="MLG198" s="43"/>
      <c r="MLH198" s="43"/>
      <c r="MLI198" s="43"/>
      <c r="MLJ198" s="43"/>
      <c r="MLK198" s="43"/>
      <c r="MLL198" s="43"/>
      <c r="MLM198" s="43"/>
      <c r="MLN198" s="43"/>
      <c r="MLO198" s="43"/>
      <c r="MLP198" s="43"/>
      <c r="MLQ198" s="43"/>
      <c r="MLR198" s="43"/>
      <c r="MLS198" s="43"/>
      <c r="MLT198" s="43"/>
      <c r="MLU198" s="43"/>
      <c r="MLV198" s="43"/>
      <c r="MLW198" s="43"/>
      <c r="MLX198" s="43"/>
      <c r="MLY198" s="43"/>
      <c r="MLZ198" s="43"/>
      <c r="MMA198" s="43"/>
      <c r="MMB198" s="43"/>
      <c r="MMC198" s="43"/>
      <c r="MMD198" s="43"/>
      <c r="MME198" s="43"/>
      <c r="MMF198" s="43"/>
      <c r="MMG198" s="43"/>
      <c r="MMH198" s="43"/>
      <c r="MMI198" s="43"/>
      <c r="MMJ198" s="43"/>
      <c r="MMK198" s="43"/>
      <c r="MML198" s="43"/>
      <c r="MMM198" s="43"/>
      <c r="MMN198" s="43"/>
      <c r="MMO198" s="43"/>
      <c r="MMP198" s="43"/>
      <c r="MMQ198" s="43"/>
      <c r="MMR198" s="43"/>
      <c r="MMS198" s="43"/>
      <c r="MMT198" s="43"/>
      <c r="MMU198" s="43"/>
      <c r="MMV198" s="43"/>
      <c r="MMW198" s="43"/>
      <c r="MMX198" s="43"/>
      <c r="MMY198" s="43"/>
      <c r="MMZ198" s="43"/>
      <c r="MNA198" s="43"/>
      <c r="MNB198" s="43"/>
      <c r="MNC198" s="43"/>
      <c r="MND198" s="43"/>
      <c r="MNE198" s="43"/>
      <c r="MNF198" s="43"/>
      <c r="MNG198" s="43"/>
      <c r="MNH198" s="43"/>
      <c r="MNI198" s="43"/>
      <c r="MNJ198" s="43"/>
      <c r="MNK198" s="43"/>
      <c r="MNL198" s="43"/>
      <c r="MNM198" s="43"/>
      <c r="MNN198" s="43"/>
      <c r="MNO198" s="43"/>
      <c r="MNP198" s="43"/>
      <c r="MNQ198" s="43"/>
      <c r="MNR198" s="43"/>
      <c r="MNS198" s="43"/>
      <c r="MNT198" s="43"/>
      <c r="MNU198" s="43"/>
      <c r="MNV198" s="43"/>
      <c r="MNW198" s="43"/>
      <c r="MNX198" s="43"/>
      <c r="MNY198" s="43"/>
      <c r="MNZ198" s="43"/>
      <c r="MOA198" s="43"/>
      <c r="MOB198" s="43"/>
      <c r="MOC198" s="43"/>
      <c r="MOD198" s="43"/>
      <c r="MOE198" s="43"/>
      <c r="MOF198" s="43"/>
      <c r="MOG198" s="43"/>
      <c r="MOH198" s="43"/>
      <c r="MOI198" s="43"/>
      <c r="MOJ198" s="43"/>
      <c r="MOK198" s="43"/>
      <c r="MOL198" s="43"/>
      <c r="MOM198" s="43"/>
      <c r="MON198" s="43"/>
      <c r="MOO198" s="43"/>
      <c r="MOP198" s="43"/>
      <c r="MOQ198" s="43"/>
      <c r="MOR198" s="43"/>
      <c r="MOS198" s="43"/>
      <c r="MOT198" s="43"/>
      <c r="MOU198" s="43"/>
      <c r="MOV198" s="43"/>
      <c r="MOW198" s="43"/>
      <c r="MOX198" s="43"/>
      <c r="MOY198" s="43"/>
      <c r="MOZ198" s="43"/>
      <c r="MPA198" s="43"/>
      <c r="MPB198" s="43"/>
      <c r="MPC198" s="43"/>
      <c r="MPD198" s="43"/>
      <c r="MPE198" s="43"/>
      <c r="MPF198" s="43"/>
      <c r="MPG198" s="43"/>
      <c r="MPH198" s="43"/>
      <c r="MPI198" s="43"/>
      <c r="MPJ198" s="43"/>
      <c r="MPK198" s="43"/>
      <c r="MPL198" s="43"/>
      <c r="MPM198" s="43"/>
      <c r="MPN198" s="43"/>
      <c r="MPO198" s="43"/>
      <c r="MPP198" s="43"/>
      <c r="MPQ198" s="43"/>
      <c r="MPR198" s="43"/>
      <c r="MPS198" s="43"/>
      <c r="MPT198" s="43"/>
      <c r="MPU198" s="43"/>
      <c r="MPV198" s="43"/>
      <c r="MPW198" s="43"/>
      <c r="MPX198" s="43"/>
      <c r="MPY198" s="43"/>
      <c r="MPZ198" s="43"/>
      <c r="MQA198" s="43"/>
      <c r="MQB198" s="43"/>
      <c r="MQC198" s="43"/>
      <c r="MQD198" s="43"/>
      <c r="MQE198" s="43"/>
      <c r="MQF198" s="43"/>
      <c r="MQG198" s="43"/>
      <c r="MQH198" s="43"/>
      <c r="MQI198" s="43"/>
      <c r="MQJ198" s="43"/>
      <c r="MQK198" s="43"/>
      <c r="MQL198" s="43"/>
      <c r="MQM198" s="43"/>
      <c r="MQN198" s="43"/>
      <c r="MQO198" s="43"/>
      <c r="MQP198" s="43"/>
      <c r="MQQ198" s="43"/>
      <c r="MQR198" s="43"/>
      <c r="MQS198" s="43"/>
      <c r="MQT198" s="43"/>
      <c r="MQU198" s="43"/>
      <c r="MQV198" s="43"/>
      <c r="MQW198" s="43"/>
      <c r="MQX198" s="43"/>
      <c r="MQY198" s="43"/>
      <c r="MQZ198" s="43"/>
      <c r="MRA198" s="43"/>
      <c r="MRB198" s="43"/>
      <c r="MRC198" s="43"/>
      <c r="MRD198" s="43"/>
      <c r="MRE198" s="43"/>
      <c r="MRF198" s="43"/>
      <c r="MRG198" s="43"/>
      <c r="MRH198" s="43"/>
      <c r="MRI198" s="43"/>
      <c r="MRJ198" s="43"/>
      <c r="MRK198" s="43"/>
      <c r="MRL198" s="43"/>
      <c r="MRM198" s="43"/>
      <c r="MRN198" s="43"/>
      <c r="MRO198" s="43"/>
      <c r="MRP198" s="43"/>
      <c r="MRQ198" s="43"/>
      <c r="MRR198" s="43"/>
      <c r="MRS198" s="43"/>
      <c r="MRT198" s="43"/>
      <c r="MRU198" s="43"/>
      <c r="MRV198" s="43"/>
      <c r="MRW198" s="43"/>
      <c r="MRX198" s="43"/>
      <c r="MRY198" s="43"/>
      <c r="MRZ198" s="43"/>
      <c r="MSA198" s="43"/>
      <c r="MSB198" s="43"/>
      <c r="MSC198" s="43"/>
      <c r="MSD198" s="43"/>
      <c r="MSE198" s="43"/>
      <c r="MSF198" s="43"/>
      <c r="MSG198" s="43"/>
      <c r="MSH198" s="43"/>
      <c r="MSI198" s="43"/>
      <c r="MSJ198" s="43"/>
      <c r="MSK198" s="43"/>
      <c r="MSL198" s="43"/>
      <c r="MSM198" s="43"/>
      <c r="MSN198" s="43"/>
      <c r="MSO198" s="43"/>
      <c r="MSP198" s="43"/>
      <c r="MSQ198" s="43"/>
      <c r="MSR198" s="43"/>
      <c r="MSS198" s="43"/>
      <c r="MST198" s="43"/>
      <c r="MSU198" s="43"/>
      <c r="MSV198" s="43"/>
      <c r="MSW198" s="43"/>
      <c r="MSX198" s="43"/>
      <c r="MSY198" s="43"/>
      <c r="MSZ198" s="43"/>
      <c r="MTA198" s="43"/>
      <c r="MTB198" s="43"/>
      <c r="MTC198" s="43"/>
      <c r="MTD198" s="43"/>
      <c r="MTE198" s="43"/>
      <c r="MTF198" s="43"/>
      <c r="MTG198" s="43"/>
      <c r="MTH198" s="43"/>
      <c r="MTI198" s="43"/>
      <c r="MTJ198" s="43"/>
      <c r="MTK198" s="43"/>
      <c r="MTL198" s="43"/>
      <c r="MTM198" s="43"/>
      <c r="MTN198" s="43"/>
      <c r="MTO198" s="43"/>
      <c r="MTP198" s="43"/>
      <c r="MTQ198" s="43"/>
      <c r="MTR198" s="43"/>
      <c r="MTS198" s="43"/>
      <c r="MTT198" s="43"/>
      <c r="MTU198" s="43"/>
      <c r="MTV198" s="43"/>
      <c r="MTW198" s="43"/>
      <c r="MTX198" s="43"/>
      <c r="MTY198" s="43"/>
      <c r="MTZ198" s="43"/>
      <c r="MUA198" s="43"/>
      <c r="MUB198" s="43"/>
      <c r="MUC198" s="43"/>
      <c r="MUD198" s="43"/>
      <c r="MUE198" s="43"/>
      <c r="MUF198" s="43"/>
      <c r="MUG198" s="43"/>
      <c r="MUH198" s="43"/>
      <c r="MUI198" s="43"/>
      <c r="MUJ198" s="43"/>
      <c r="MUK198" s="43"/>
      <c r="MUL198" s="43"/>
      <c r="MUM198" s="43"/>
      <c r="MUN198" s="43"/>
      <c r="MUO198" s="43"/>
      <c r="MUP198" s="43"/>
      <c r="MUQ198" s="43"/>
      <c r="MUR198" s="43"/>
      <c r="MUS198" s="43"/>
      <c r="MUT198" s="43"/>
      <c r="MUU198" s="43"/>
      <c r="MUV198" s="43"/>
      <c r="MUW198" s="43"/>
      <c r="MUX198" s="43"/>
      <c r="MUY198" s="43"/>
      <c r="MUZ198" s="43"/>
      <c r="MVA198" s="43"/>
      <c r="MVB198" s="43"/>
      <c r="MVC198" s="43"/>
      <c r="MVD198" s="43"/>
      <c r="MVE198" s="43"/>
      <c r="MVF198" s="43"/>
      <c r="MVG198" s="43"/>
      <c r="MVH198" s="43"/>
      <c r="MVI198" s="43"/>
      <c r="MVJ198" s="43"/>
      <c r="MVK198" s="43"/>
      <c r="MVL198" s="43"/>
      <c r="MVM198" s="43"/>
      <c r="MVN198" s="43"/>
      <c r="MVO198" s="43"/>
      <c r="MVP198" s="43"/>
      <c r="MVQ198" s="43"/>
      <c r="MVR198" s="43"/>
      <c r="MVS198" s="43"/>
      <c r="MVT198" s="43"/>
      <c r="MVU198" s="43"/>
      <c r="MVV198" s="43"/>
      <c r="MVW198" s="43"/>
      <c r="MVX198" s="43"/>
      <c r="MVY198" s="43"/>
      <c r="MVZ198" s="43"/>
      <c r="MWA198" s="43"/>
      <c r="MWB198" s="43"/>
      <c r="MWC198" s="43"/>
      <c r="MWD198" s="43"/>
      <c r="MWE198" s="43"/>
      <c r="MWF198" s="43"/>
      <c r="MWG198" s="43"/>
      <c r="MWH198" s="43"/>
      <c r="MWI198" s="43"/>
      <c r="MWJ198" s="43"/>
      <c r="MWK198" s="43"/>
      <c r="MWL198" s="43"/>
      <c r="MWM198" s="43"/>
      <c r="MWN198" s="43"/>
      <c r="MWO198" s="43"/>
      <c r="MWP198" s="43"/>
      <c r="MWQ198" s="43"/>
      <c r="MWR198" s="43"/>
      <c r="MWS198" s="43"/>
      <c r="MWT198" s="43"/>
      <c r="MWU198" s="43"/>
      <c r="MWV198" s="43"/>
      <c r="MWW198" s="43"/>
      <c r="MWX198" s="43"/>
      <c r="MWY198" s="43"/>
      <c r="MWZ198" s="43"/>
      <c r="MXA198" s="43"/>
      <c r="MXB198" s="43"/>
      <c r="MXC198" s="43"/>
      <c r="MXD198" s="43"/>
      <c r="MXE198" s="43"/>
      <c r="MXF198" s="43"/>
      <c r="MXG198" s="43"/>
      <c r="MXH198" s="43"/>
      <c r="MXI198" s="43"/>
      <c r="MXJ198" s="43"/>
      <c r="MXK198" s="43"/>
      <c r="MXL198" s="43"/>
      <c r="MXM198" s="43"/>
      <c r="MXN198" s="43"/>
      <c r="MXO198" s="43"/>
      <c r="MXP198" s="43"/>
      <c r="MXQ198" s="43"/>
      <c r="MXR198" s="43"/>
      <c r="MXS198" s="43"/>
      <c r="MXT198" s="43"/>
      <c r="MXU198" s="43"/>
      <c r="MXV198" s="43"/>
      <c r="MXW198" s="43"/>
      <c r="MXX198" s="43"/>
      <c r="MXY198" s="43"/>
      <c r="MXZ198" s="43"/>
      <c r="MYA198" s="43"/>
      <c r="MYB198" s="43"/>
      <c r="MYC198" s="43"/>
      <c r="MYD198" s="43"/>
      <c r="MYE198" s="43"/>
      <c r="MYF198" s="43"/>
      <c r="MYG198" s="43"/>
      <c r="MYH198" s="43"/>
      <c r="MYI198" s="43"/>
      <c r="MYJ198" s="43"/>
      <c r="MYK198" s="43"/>
      <c r="MYL198" s="43"/>
      <c r="MYM198" s="43"/>
      <c r="MYN198" s="43"/>
      <c r="MYO198" s="43"/>
      <c r="MYP198" s="43"/>
      <c r="MYQ198" s="43"/>
      <c r="MYR198" s="43"/>
      <c r="MYS198" s="43"/>
      <c r="MYT198" s="43"/>
      <c r="MYU198" s="43"/>
      <c r="MYV198" s="43"/>
      <c r="MYW198" s="43"/>
      <c r="MYX198" s="43"/>
      <c r="MYY198" s="43"/>
      <c r="MYZ198" s="43"/>
      <c r="MZA198" s="43"/>
      <c r="MZB198" s="43"/>
      <c r="MZC198" s="43"/>
      <c r="MZD198" s="43"/>
      <c r="MZE198" s="43"/>
      <c r="MZF198" s="43"/>
      <c r="MZG198" s="43"/>
      <c r="MZH198" s="43"/>
      <c r="MZI198" s="43"/>
      <c r="MZJ198" s="43"/>
      <c r="MZK198" s="43"/>
      <c r="MZL198" s="43"/>
      <c r="MZM198" s="43"/>
      <c r="MZN198" s="43"/>
      <c r="MZO198" s="43"/>
      <c r="MZP198" s="43"/>
      <c r="MZQ198" s="43"/>
      <c r="MZR198" s="43"/>
      <c r="MZS198" s="43"/>
      <c r="MZT198" s="43"/>
      <c r="MZU198" s="43"/>
      <c r="MZV198" s="43"/>
      <c r="MZW198" s="43"/>
      <c r="MZX198" s="43"/>
      <c r="MZY198" s="43"/>
      <c r="MZZ198" s="43"/>
      <c r="NAA198" s="43"/>
      <c r="NAB198" s="43"/>
      <c r="NAC198" s="43"/>
      <c r="NAD198" s="43"/>
      <c r="NAE198" s="43"/>
      <c r="NAF198" s="43"/>
      <c r="NAG198" s="43"/>
      <c r="NAH198" s="43"/>
      <c r="NAI198" s="43"/>
      <c r="NAJ198" s="43"/>
      <c r="NAK198" s="43"/>
      <c r="NAL198" s="43"/>
      <c r="NAM198" s="43"/>
      <c r="NAN198" s="43"/>
      <c r="NAO198" s="43"/>
      <c r="NAP198" s="43"/>
      <c r="NAQ198" s="43"/>
      <c r="NAR198" s="43"/>
      <c r="NAS198" s="43"/>
      <c r="NAT198" s="43"/>
      <c r="NAU198" s="43"/>
      <c r="NAV198" s="43"/>
      <c r="NAW198" s="43"/>
      <c r="NAX198" s="43"/>
      <c r="NAY198" s="43"/>
      <c r="NAZ198" s="43"/>
      <c r="NBA198" s="43"/>
      <c r="NBB198" s="43"/>
      <c r="NBC198" s="43"/>
      <c r="NBD198" s="43"/>
      <c r="NBE198" s="43"/>
      <c r="NBF198" s="43"/>
      <c r="NBG198" s="43"/>
      <c r="NBH198" s="43"/>
      <c r="NBI198" s="43"/>
      <c r="NBJ198" s="43"/>
      <c r="NBK198" s="43"/>
      <c r="NBL198" s="43"/>
      <c r="NBM198" s="43"/>
      <c r="NBN198" s="43"/>
      <c r="NBO198" s="43"/>
      <c r="NBP198" s="43"/>
      <c r="NBQ198" s="43"/>
      <c r="NBR198" s="43"/>
      <c r="NBS198" s="43"/>
      <c r="NBT198" s="43"/>
      <c r="NBU198" s="43"/>
      <c r="NBV198" s="43"/>
      <c r="NBW198" s="43"/>
      <c r="NBX198" s="43"/>
      <c r="NBY198" s="43"/>
      <c r="NBZ198" s="43"/>
      <c r="NCA198" s="43"/>
      <c r="NCB198" s="43"/>
      <c r="NCC198" s="43"/>
      <c r="NCD198" s="43"/>
      <c r="NCE198" s="43"/>
      <c r="NCF198" s="43"/>
      <c r="NCG198" s="43"/>
      <c r="NCH198" s="43"/>
      <c r="NCI198" s="43"/>
      <c r="NCJ198" s="43"/>
      <c r="NCK198" s="43"/>
      <c r="NCL198" s="43"/>
      <c r="NCM198" s="43"/>
      <c r="NCN198" s="43"/>
      <c r="NCO198" s="43"/>
      <c r="NCP198" s="43"/>
      <c r="NCQ198" s="43"/>
      <c r="NCR198" s="43"/>
      <c r="NCS198" s="43"/>
      <c r="NCT198" s="43"/>
      <c r="NCU198" s="43"/>
      <c r="NCV198" s="43"/>
      <c r="NCW198" s="43"/>
      <c r="NCX198" s="43"/>
      <c r="NCY198" s="43"/>
      <c r="NCZ198" s="43"/>
      <c r="NDA198" s="43"/>
      <c r="NDB198" s="43"/>
      <c r="NDC198" s="43"/>
      <c r="NDD198" s="43"/>
      <c r="NDE198" s="43"/>
      <c r="NDF198" s="43"/>
      <c r="NDG198" s="43"/>
      <c r="NDH198" s="43"/>
      <c r="NDI198" s="43"/>
      <c r="NDJ198" s="43"/>
      <c r="NDK198" s="43"/>
      <c r="NDL198" s="43"/>
      <c r="NDM198" s="43"/>
      <c r="NDN198" s="43"/>
      <c r="NDO198" s="43"/>
      <c r="NDP198" s="43"/>
      <c r="NDQ198" s="43"/>
      <c r="NDR198" s="43"/>
      <c r="NDS198" s="43"/>
      <c r="NDT198" s="43"/>
      <c r="NDU198" s="43"/>
      <c r="NDV198" s="43"/>
      <c r="NDW198" s="43"/>
      <c r="NDX198" s="43"/>
      <c r="NDY198" s="43"/>
      <c r="NDZ198" s="43"/>
      <c r="NEA198" s="43"/>
      <c r="NEB198" s="43"/>
      <c r="NEC198" s="43"/>
      <c r="NED198" s="43"/>
      <c r="NEE198" s="43"/>
      <c r="NEF198" s="43"/>
      <c r="NEG198" s="43"/>
      <c r="NEH198" s="43"/>
      <c r="NEI198" s="43"/>
      <c r="NEJ198" s="43"/>
      <c r="NEK198" s="43"/>
      <c r="NEL198" s="43"/>
      <c r="NEM198" s="43"/>
      <c r="NEN198" s="43"/>
      <c r="NEO198" s="43"/>
      <c r="NEP198" s="43"/>
      <c r="NEQ198" s="43"/>
      <c r="NER198" s="43"/>
      <c r="NES198" s="43"/>
      <c r="NET198" s="43"/>
      <c r="NEU198" s="43"/>
      <c r="NEV198" s="43"/>
      <c r="NEW198" s="43"/>
      <c r="NEX198" s="43"/>
      <c r="NEY198" s="43"/>
      <c r="NEZ198" s="43"/>
      <c r="NFA198" s="43"/>
      <c r="NFB198" s="43"/>
      <c r="NFC198" s="43"/>
      <c r="NFD198" s="43"/>
      <c r="NFE198" s="43"/>
      <c r="NFF198" s="43"/>
      <c r="NFG198" s="43"/>
      <c r="NFH198" s="43"/>
      <c r="NFI198" s="43"/>
      <c r="NFJ198" s="43"/>
      <c r="NFK198" s="43"/>
      <c r="NFL198" s="43"/>
      <c r="NFM198" s="43"/>
      <c r="NFN198" s="43"/>
      <c r="NFO198" s="43"/>
      <c r="NFP198" s="43"/>
      <c r="NFQ198" s="43"/>
      <c r="NFR198" s="43"/>
      <c r="NFS198" s="43"/>
      <c r="NFT198" s="43"/>
      <c r="NFU198" s="43"/>
      <c r="NFV198" s="43"/>
      <c r="NFW198" s="43"/>
      <c r="NFX198" s="43"/>
      <c r="NFY198" s="43"/>
      <c r="NFZ198" s="43"/>
      <c r="NGA198" s="43"/>
      <c r="NGB198" s="43"/>
      <c r="NGC198" s="43"/>
      <c r="NGD198" s="43"/>
      <c r="NGE198" s="43"/>
      <c r="NGF198" s="43"/>
      <c r="NGG198" s="43"/>
      <c r="NGH198" s="43"/>
      <c r="NGI198" s="43"/>
      <c r="NGJ198" s="43"/>
      <c r="NGK198" s="43"/>
      <c r="NGL198" s="43"/>
      <c r="NGM198" s="43"/>
      <c r="NGN198" s="43"/>
      <c r="NGO198" s="43"/>
      <c r="NGP198" s="43"/>
      <c r="NGQ198" s="43"/>
      <c r="NGR198" s="43"/>
      <c r="NGS198" s="43"/>
      <c r="NGT198" s="43"/>
      <c r="NGU198" s="43"/>
      <c r="NGV198" s="43"/>
      <c r="NGW198" s="43"/>
      <c r="NGX198" s="43"/>
      <c r="NGY198" s="43"/>
      <c r="NGZ198" s="43"/>
      <c r="NHA198" s="43"/>
      <c r="NHB198" s="43"/>
      <c r="NHC198" s="43"/>
      <c r="NHD198" s="43"/>
      <c r="NHE198" s="43"/>
      <c r="NHF198" s="43"/>
      <c r="NHG198" s="43"/>
      <c r="NHH198" s="43"/>
      <c r="NHI198" s="43"/>
      <c r="NHJ198" s="43"/>
      <c r="NHK198" s="43"/>
      <c r="NHL198" s="43"/>
      <c r="NHM198" s="43"/>
      <c r="NHN198" s="43"/>
      <c r="NHO198" s="43"/>
      <c r="NHP198" s="43"/>
      <c r="NHQ198" s="43"/>
      <c r="NHR198" s="43"/>
      <c r="NHS198" s="43"/>
      <c r="NHT198" s="43"/>
      <c r="NHU198" s="43"/>
      <c r="NHV198" s="43"/>
      <c r="NHW198" s="43"/>
      <c r="NHX198" s="43"/>
      <c r="NHY198" s="43"/>
      <c r="NHZ198" s="43"/>
      <c r="NIA198" s="43"/>
      <c r="NIB198" s="43"/>
      <c r="NIC198" s="43"/>
      <c r="NID198" s="43"/>
      <c r="NIE198" s="43"/>
      <c r="NIF198" s="43"/>
      <c r="NIG198" s="43"/>
      <c r="NIH198" s="43"/>
      <c r="NII198" s="43"/>
      <c r="NIJ198" s="43"/>
      <c r="NIK198" s="43"/>
      <c r="NIL198" s="43"/>
      <c r="NIM198" s="43"/>
      <c r="NIN198" s="43"/>
      <c r="NIO198" s="43"/>
      <c r="NIP198" s="43"/>
      <c r="NIQ198" s="43"/>
      <c r="NIR198" s="43"/>
      <c r="NIS198" s="43"/>
      <c r="NIT198" s="43"/>
      <c r="NIU198" s="43"/>
      <c r="NIV198" s="43"/>
      <c r="NIW198" s="43"/>
      <c r="NIX198" s="43"/>
      <c r="NIY198" s="43"/>
      <c r="NIZ198" s="43"/>
      <c r="NJA198" s="43"/>
      <c r="NJB198" s="43"/>
      <c r="NJC198" s="43"/>
      <c r="NJD198" s="43"/>
      <c r="NJE198" s="43"/>
      <c r="NJF198" s="43"/>
      <c r="NJG198" s="43"/>
      <c r="NJH198" s="43"/>
      <c r="NJI198" s="43"/>
      <c r="NJJ198" s="43"/>
      <c r="NJK198" s="43"/>
      <c r="NJL198" s="43"/>
      <c r="NJM198" s="43"/>
      <c r="NJN198" s="43"/>
      <c r="NJO198" s="43"/>
      <c r="NJP198" s="43"/>
      <c r="NJQ198" s="43"/>
      <c r="NJR198" s="43"/>
      <c r="NJS198" s="43"/>
      <c r="NJT198" s="43"/>
      <c r="NJU198" s="43"/>
      <c r="NJV198" s="43"/>
      <c r="NJW198" s="43"/>
      <c r="NJX198" s="43"/>
      <c r="NJY198" s="43"/>
      <c r="NJZ198" s="43"/>
      <c r="NKA198" s="43"/>
      <c r="NKB198" s="43"/>
      <c r="NKC198" s="43"/>
      <c r="NKD198" s="43"/>
      <c r="NKE198" s="43"/>
      <c r="NKF198" s="43"/>
      <c r="NKG198" s="43"/>
      <c r="NKH198" s="43"/>
      <c r="NKI198" s="43"/>
      <c r="NKJ198" s="43"/>
      <c r="NKK198" s="43"/>
      <c r="NKL198" s="43"/>
      <c r="NKM198" s="43"/>
      <c r="NKN198" s="43"/>
      <c r="NKO198" s="43"/>
      <c r="NKP198" s="43"/>
      <c r="NKQ198" s="43"/>
      <c r="NKR198" s="43"/>
      <c r="NKS198" s="43"/>
      <c r="NKT198" s="43"/>
      <c r="NKU198" s="43"/>
      <c r="NKV198" s="43"/>
      <c r="NKW198" s="43"/>
      <c r="NKX198" s="43"/>
      <c r="NKY198" s="43"/>
      <c r="NKZ198" s="43"/>
      <c r="NLA198" s="43"/>
      <c r="NLB198" s="43"/>
      <c r="NLC198" s="43"/>
      <c r="NLD198" s="43"/>
      <c r="NLE198" s="43"/>
      <c r="NLF198" s="43"/>
      <c r="NLG198" s="43"/>
      <c r="NLH198" s="43"/>
      <c r="NLI198" s="43"/>
      <c r="NLJ198" s="43"/>
      <c r="NLK198" s="43"/>
      <c r="NLL198" s="43"/>
      <c r="NLM198" s="43"/>
      <c r="NLN198" s="43"/>
      <c r="NLO198" s="43"/>
      <c r="NLP198" s="43"/>
      <c r="NLQ198" s="43"/>
      <c r="NLR198" s="43"/>
      <c r="NLS198" s="43"/>
      <c r="NLT198" s="43"/>
      <c r="NLU198" s="43"/>
      <c r="NLV198" s="43"/>
      <c r="NLW198" s="43"/>
      <c r="NLX198" s="43"/>
      <c r="NLY198" s="43"/>
      <c r="NLZ198" s="43"/>
      <c r="NMA198" s="43"/>
      <c r="NMB198" s="43"/>
      <c r="NMC198" s="43"/>
      <c r="NMD198" s="43"/>
      <c r="NME198" s="43"/>
      <c r="NMF198" s="43"/>
      <c r="NMG198" s="43"/>
      <c r="NMH198" s="43"/>
      <c r="NMI198" s="43"/>
      <c r="NMJ198" s="43"/>
      <c r="NMK198" s="43"/>
      <c r="NML198" s="43"/>
      <c r="NMM198" s="43"/>
      <c r="NMN198" s="43"/>
      <c r="NMO198" s="43"/>
      <c r="NMP198" s="43"/>
      <c r="NMQ198" s="43"/>
      <c r="NMR198" s="43"/>
      <c r="NMS198" s="43"/>
      <c r="NMT198" s="43"/>
      <c r="NMU198" s="43"/>
      <c r="NMV198" s="43"/>
      <c r="NMW198" s="43"/>
      <c r="NMX198" s="43"/>
      <c r="NMY198" s="43"/>
      <c r="NMZ198" s="43"/>
      <c r="NNA198" s="43"/>
      <c r="NNB198" s="43"/>
      <c r="NNC198" s="43"/>
      <c r="NND198" s="43"/>
      <c r="NNE198" s="43"/>
      <c r="NNF198" s="43"/>
      <c r="NNG198" s="43"/>
      <c r="NNH198" s="43"/>
      <c r="NNI198" s="43"/>
      <c r="NNJ198" s="43"/>
      <c r="NNK198" s="43"/>
      <c r="NNL198" s="43"/>
      <c r="NNM198" s="43"/>
      <c r="NNN198" s="43"/>
      <c r="NNO198" s="43"/>
      <c r="NNP198" s="43"/>
      <c r="NNQ198" s="43"/>
      <c r="NNR198" s="43"/>
      <c r="NNS198" s="43"/>
      <c r="NNT198" s="43"/>
      <c r="NNU198" s="43"/>
      <c r="NNV198" s="43"/>
      <c r="NNW198" s="43"/>
      <c r="NNX198" s="43"/>
      <c r="NNY198" s="43"/>
      <c r="NNZ198" s="43"/>
      <c r="NOA198" s="43"/>
      <c r="NOB198" s="43"/>
      <c r="NOC198" s="43"/>
      <c r="NOD198" s="43"/>
      <c r="NOE198" s="43"/>
      <c r="NOF198" s="43"/>
      <c r="NOG198" s="43"/>
      <c r="NOH198" s="43"/>
      <c r="NOI198" s="43"/>
      <c r="NOJ198" s="43"/>
      <c r="NOK198" s="43"/>
      <c r="NOL198" s="43"/>
      <c r="NOM198" s="43"/>
      <c r="NON198" s="43"/>
      <c r="NOO198" s="43"/>
      <c r="NOP198" s="43"/>
      <c r="NOQ198" s="43"/>
      <c r="NOR198" s="43"/>
      <c r="NOS198" s="43"/>
      <c r="NOT198" s="43"/>
      <c r="NOU198" s="43"/>
      <c r="NOV198" s="43"/>
      <c r="NOW198" s="43"/>
      <c r="NOX198" s="43"/>
      <c r="NOY198" s="43"/>
      <c r="NOZ198" s="43"/>
      <c r="NPA198" s="43"/>
      <c r="NPB198" s="43"/>
      <c r="NPC198" s="43"/>
      <c r="NPD198" s="43"/>
      <c r="NPE198" s="43"/>
      <c r="NPF198" s="43"/>
      <c r="NPG198" s="43"/>
      <c r="NPH198" s="43"/>
      <c r="NPI198" s="43"/>
      <c r="NPJ198" s="43"/>
      <c r="NPK198" s="43"/>
      <c r="NPL198" s="43"/>
      <c r="NPM198" s="43"/>
      <c r="NPN198" s="43"/>
      <c r="NPO198" s="43"/>
      <c r="NPP198" s="43"/>
      <c r="NPQ198" s="43"/>
      <c r="NPR198" s="43"/>
      <c r="NPS198" s="43"/>
      <c r="NPT198" s="43"/>
      <c r="NPU198" s="43"/>
      <c r="NPV198" s="43"/>
      <c r="NPW198" s="43"/>
      <c r="NPX198" s="43"/>
      <c r="NPY198" s="43"/>
      <c r="NPZ198" s="43"/>
      <c r="NQA198" s="43"/>
      <c r="NQB198" s="43"/>
      <c r="NQC198" s="43"/>
      <c r="NQD198" s="43"/>
      <c r="NQE198" s="43"/>
      <c r="NQF198" s="43"/>
      <c r="NQG198" s="43"/>
      <c r="NQH198" s="43"/>
      <c r="NQI198" s="43"/>
      <c r="NQJ198" s="43"/>
      <c r="NQK198" s="43"/>
      <c r="NQL198" s="43"/>
      <c r="NQM198" s="43"/>
      <c r="NQN198" s="43"/>
      <c r="NQO198" s="43"/>
      <c r="NQP198" s="43"/>
      <c r="NQQ198" s="43"/>
      <c r="NQR198" s="43"/>
      <c r="NQS198" s="43"/>
      <c r="NQT198" s="43"/>
      <c r="NQU198" s="43"/>
      <c r="NQV198" s="43"/>
      <c r="NQW198" s="43"/>
      <c r="NQX198" s="43"/>
      <c r="NQY198" s="43"/>
      <c r="NQZ198" s="43"/>
      <c r="NRA198" s="43"/>
      <c r="NRB198" s="43"/>
      <c r="NRC198" s="43"/>
      <c r="NRD198" s="43"/>
      <c r="NRE198" s="43"/>
      <c r="NRF198" s="43"/>
      <c r="NRG198" s="43"/>
      <c r="NRH198" s="43"/>
      <c r="NRI198" s="43"/>
      <c r="NRJ198" s="43"/>
      <c r="NRK198" s="43"/>
      <c r="NRL198" s="43"/>
      <c r="NRM198" s="43"/>
      <c r="NRN198" s="43"/>
      <c r="NRO198" s="43"/>
      <c r="NRP198" s="43"/>
      <c r="NRQ198" s="43"/>
      <c r="NRR198" s="43"/>
      <c r="NRS198" s="43"/>
      <c r="NRT198" s="43"/>
      <c r="NRU198" s="43"/>
      <c r="NRV198" s="43"/>
      <c r="NRW198" s="43"/>
      <c r="NRX198" s="43"/>
      <c r="NRY198" s="43"/>
      <c r="NRZ198" s="43"/>
      <c r="NSA198" s="43"/>
      <c r="NSB198" s="43"/>
      <c r="NSC198" s="43"/>
      <c r="NSD198" s="43"/>
      <c r="NSE198" s="43"/>
      <c r="NSF198" s="43"/>
      <c r="NSG198" s="43"/>
      <c r="NSH198" s="43"/>
      <c r="NSI198" s="43"/>
      <c r="NSJ198" s="43"/>
      <c r="NSK198" s="43"/>
      <c r="NSL198" s="43"/>
      <c r="NSM198" s="43"/>
      <c r="NSN198" s="43"/>
      <c r="NSO198" s="43"/>
      <c r="NSP198" s="43"/>
      <c r="NSQ198" s="43"/>
      <c r="NSR198" s="43"/>
      <c r="NSS198" s="43"/>
      <c r="NST198" s="43"/>
      <c r="NSU198" s="43"/>
      <c r="NSV198" s="43"/>
      <c r="NSW198" s="43"/>
      <c r="NSX198" s="43"/>
      <c r="NSY198" s="43"/>
      <c r="NSZ198" s="43"/>
      <c r="NTA198" s="43"/>
      <c r="NTB198" s="43"/>
      <c r="NTC198" s="43"/>
      <c r="NTD198" s="43"/>
      <c r="NTE198" s="43"/>
      <c r="NTF198" s="43"/>
      <c r="NTG198" s="43"/>
      <c r="NTH198" s="43"/>
      <c r="NTI198" s="43"/>
      <c r="NTJ198" s="43"/>
      <c r="NTK198" s="43"/>
      <c r="NTL198" s="43"/>
      <c r="NTM198" s="43"/>
      <c r="NTN198" s="43"/>
      <c r="NTO198" s="43"/>
      <c r="NTP198" s="43"/>
      <c r="NTQ198" s="43"/>
      <c r="NTR198" s="43"/>
      <c r="NTS198" s="43"/>
      <c r="NTT198" s="43"/>
      <c r="NTU198" s="43"/>
      <c r="NTV198" s="43"/>
      <c r="NTW198" s="43"/>
      <c r="NTX198" s="43"/>
      <c r="NTY198" s="43"/>
      <c r="NTZ198" s="43"/>
      <c r="NUA198" s="43"/>
      <c r="NUB198" s="43"/>
      <c r="NUC198" s="43"/>
      <c r="NUD198" s="43"/>
      <c r="NUE198" s="43"/>
      <c r="NUF198" s="43"/>
      <c r="NUG198" s="43"/>
      <c r="NUH198" s="43"/>
      <c r="NUI198" s="43"/>
      <c r="NUJ198" s="43"/>
      <c r="NUK198" s="43"/>
      <c r="NUL198" s="43"/>
      <c r="NUM198" s="43"/>
      <c r="NUN198" s="43"/>
      <c r="NUO198" s="43"/>
      <c r="NUP198" s="43"/>
      <c r="NUQ198" s="43"/>
      <c r="NUR198" s="43"/>
      <c r="NUS198" s="43"/>
      <c r="NUT198" s="43"/>
      <c r="NUU198" s="43"/>
      <c r="NUV198" s="43"/>
      <c r="NUW198" s="43"/>
      <c r="NUX198" s="43"/>
      <c r="NUY198" s="43"/>
      <c r="NUZ198" s="43"/>
      <c r="NVA198" s="43"/>
      <c r="NVB198" s="43"/>
      <c r="NVC198" s="43"/>
      <c r="NVD198" s="43"/>
      <c r="NVE198" s="43"/>
      <c r="NVF198" s="43"/>
      <c r="NVG198" s="43"/>
      <c r="NVH198" s="43"/>
      <c r="NVI198" s="43"/>
      <c r="NVJ198" s="43"/>
      <c r="NVK198" s="43"/>
      <c r="NVL198" s="43"/>
      <c r="NVM198" s="43"/>
      <c r="NVN198" s="43"/>
      <c r="NVO198" s="43"/>
      <c r="NVP198" s="43"/>
      <c r="NVQ198" s="43"/>
      <c r="NVR198" s="43"/>
      <c r="NVS198" s="43"/>
      <c r="NVT198" s="43"/>
      <c r="NVU198" s="43"/>
      <c r="NVV198" s="43"/>
      <c r="NVW198" s="43"/>
      <c r="NVX198" s="43"/>
      <c r="NVY198" s="43"/>
      <c r="NVZ198" s="43"/>
      <c r="NWA198" s="43"/>
      <c r="NWB198" s="43"/>
      <c r="NWC198" s="43"/>
      <c r="NWD198" s="43"/>
      <c r="NWE198" s="43"/>
      <c r="NWF198" s="43"/>
      <c r="NWG198" s="43"/>
      <c r="NWH198" s="43"/>
      <c r="NWI198" s="43"/>
      <c r="NWJ198" s="43"/>
      <c r="NWK198" s="43"/>
      <c r="NWL198" s="43"/>
      <c r="NWM198" s="43"/>
      <c r="NWN198" s="43"/>
      <c r="NWO198" s="43"/>
      <c r="NWP198" s="43"/>
      <c r="NWQ198" s="43"/>
      <c r="NWR198" s="43"/>
      <c r="NWS198" s="43"/>
      <c r="NWT198" s="43"/>
      <c r="NWU198" s="43"/>
      <c r="NWV198" s="43"/>
      <c r="NWW198" s="43"/>
      <c r="NWX198" s="43"/>
      <c r="NWY198" s="43"/>
      <c r="NWZ198" s="43"/>
      <c r="NXA198" s="43"/>
      <c r="NXB198" s="43"/>
      <c r="NXC198" s="43"/>
      <c r="NXD198" s="43"/>
      <c r="NXE198" s="43"/>
      <c r="NXF198" s="43"/>
      <c r="NXG198" s="43"/>
      <c r="NXH198" s="43"/>
      <c r="NXI198" s="43"/>
      <c r="NXJ198" s="43"/>
      <c r="NXK198" s="43"/>
      <c r="NXL198" s="43"/>
      <c r="NXM198" s="43"/>
      <c r="NXN198" s="43"/>
      <c r="NXO198" s="43"/>
      <c r="NXP198" s="43"/>
      <c r="NXQ198" s="43"/>
      <c r="NXR198" s="43"/>
      <c r="NXS198" s="43"/>
      <c r="NXT198" s="43"/>
      <c r="NXU198" s="43"/>
      <c r="NXV198" s="43"/>
      <c r="NXW198" s="43"/>
      <c r="NXX198" s="43"/>
      <c r="NXY198" s="43"/>
      <c r="NXZ198" s="43"/>
      <c r="NYA198" s="43"/>
      <c r="NYB198" s="43"/>
      <c r="NYC198" s="43"/>
      <c r="NYD198" s="43"/>
      <c r="NYE198" s="43"/>
      <c r="NYF198" s="43"/>
      <c r="NYG198" s="43"/>
      <c r="NYH198" s="43"/>
      <c r="NYI198" s="43"/>
      <c r="NYJ198" s="43"/>
      <c r="NYK198" s="43"/>
      <c r="NYL198" s="43"/>
      <c r="NYM198" s="43"/>
      <c r="NYN198" s="43"/>
      <c r="NYO198" s="43"/>
      <c r="NYP198" s="43"/>
      <c r="NYQ198" s="43"/>
      <c r="NYR198" s="43"/>
      <c r="NYS198" s="43"/>
      <c r="NYT198" s="43"/>
      <c r="NYU198" s="43"/>
      <c r="NYV198" s="43"/>
      <c r="NYW198" s="43"/>
      <c r="NYX198" s="43"/>
      <c r="NYY198" s="43"/>
      <c r="NYZ198" s="43"/>
      <c r="NZA198" s="43"/>
      <c r="NZB198" s="43"/>
      <c r="NZC198" s="43"/>
      <c r="NZD198" s="43"/>
      <c r="NZE198" s="43"/>
      <c r="NZF198" s="43"/>
      <c r="NZG198" s="43"/>
      <c r="NZH198" s="43"/>
      <c r="NZI198" s="43"/>
      <c r="NZJ198" s="43"/>
      <c r="NZK198" s="43"/>
      <c r="NZL198" s="43"/>
      <c r="NZM198" s="43"/>
      <c r="NZN198" s="43"/>
      <c r="NZO198" s="43"/>
      <c r="NZP198" s="43"/>
      <c r="NZQ198" s="43"/>
      <c r="NZR198" s="43"/>
      <c r="NZS198" s="43"/>
      <c r="NZT198" s="43"/>
      <c r="NZU198" s="43"/>
      <c r="NZV198" s="43"/>
      <c r="NZW198" s="43"/>
      <c r="NZX198" s="43"/>
      <c r="NZY198" s="43"/>
      <c r="NZZ198" s="43"/>
      <c r="OAA198" s="43"/>
      <c r="OAB198" s="43"/>
      <c r="OAC198" s="43"/>
      <c r="OAD198" s="43"/>
      <c r="OAE198" s="43"/>
      <c r="OAF198" s="43"/>
      <c r="OAG198" s="43"/>
      <c r="OAH198" s="43"/>
      <c r="OAI198" s="43"/>
      <c r="OAJ198" s="43"/>
      <c r="OAK198" s="43"/>
      <c r="OAL198" s="43"/>
      <c r="OAM198" s="43"/>
      <c r="OAN198" s="43"/>
      <c r="OAO198" s="43"/>
      <c r="OAP198" s="43"/>
      <c r="OAQ198" s="43"/>
      <c r="OAR198" s="43"/>
      <c r="OAS198" s="43"/>
      <c r="OAT198" s="43"/>
      <c r="OAU198" s="43"/>
      <c r="OAV198" s="43"/>
      <c r="OAW198" s="43"/>
      <c r="OAX198" s="43"/>
      <c r="OAY198" s="43"/>
      <c r="OAZ198" s="43"/>
      <c r="OBA198" s="43"/>
      <c r="OBB198" s="43"/>
      <c r="OBC198" s="43"/>
      <c r="OBD198" s="43"/>
      <c r="OBE198" s="43"/>
      <c r="OBF198" s="43"/>
      <c r="OBG198" s="43"/>
      <c r="OBH198" s="43"/>
      <c r="OBI198" s="43"/>
      <c r="OBJ198" s="43"/>
      <c r="OBK198" s="43"/>
      <c r="OBL198" s="43"/>
      <c r="OBM198" s="43"/>
      <c r="OBN198" s="43"/>
      <c r="OBO198" s="43"/>
      <c r="OBP198" s="43"/>
      <c r="OBQ198" s="43"/>
      <c r="OBR198" s="43"/>
      <c r="OBS198" s="43"/>
      <c r="OBT198" s="43"/>
      <c r="OBU198" s="43"/>
      <c r="OBV198" s="43"/>
      <c r="OBW198" s="43"/>
      <c r="OBX198" s="43"/>
      <c r="OBY198" s="43"/>
      <c r="OBZ198" s="43"/>
      <c r="OCA198" s="43"/>
      <c r="OCB198" s="43"/>
      <c r="OCC198" s="43"/>
      <c r="OCD198" s="43"/>
      <c r="OCE198" s="43"/>
      <c r="OCF198" s="43"/>
      <c r="OCG198" s="43"/>
      <c r="OCH198" s="43"/>
      <c r="OCI198" s="43"/>
      <c r="OCJ198" s="43"/>
      <c r="OCK198" s="43"/>
      <c r="OCL198" s="43"/>
      <c r="OCM198" s="43"/>
      <c r="OCN198" s="43"/>
      <c r="OCO198" s="43"/>
      <c r="OCP198" s="43"/>
      <c r="OCQ198" s="43"/>
      <c r="OCR198" s="43"/>
      <c r="OCS198" s="43"/>
      <c r="OCT198" s="43"/>
      <c r="OCU198" s="43"/>
      <c r="OCV198" s="43"/>
      <c r="OCW198" s="43"/>
      <c r="OCX198" s="43"/>
      <c r="OCY198" s="43"/>
      <c r="OCZ198" s="43"/>
      <c r="ODA198" s="43"/>
      <c r="ODB198" s="43"/>
      <c r="ODC198" s="43"/>
      <c r="ODD198" s="43"/>
      <c r="ODE198" s="43"/>
      <c r="ODF198" s="43"/>
      <c r="ODG198" s="43"/>
      <c r="ODH198" s="43"/>
      <c r="ODI198" s="43"/>
      <c r="ODJ198" s="43"/>
      <c r="ODK198" s="43"/>
      <c r="ODL198" s="43"/>
      <c r="ODM198" s="43"/>
      <c r="ODN198" s="43"/>
      <c r="ODO198" s="43"/>
      <c r="ODP198" s="43"/>
      <c r="ODQ198" s="43"/>
      <c r="ODR198" s="43"/>
      <c r="ODS198" s="43"/>
      <c r="ODT198" s="43"/>
      <c r="ODU198" s="43"/>
      <c r="ODV198" s="43"/>
      <c r="ODW198" s="43"/>
      <c r="ODX198" s="43"/>
      <c r="ODY198" s="43"/>
      <c r="ODZ198" s="43"/>
      <c r="OEA198" s="43"/>
      <c r="OEB198" s="43"/>
      <c r="OEC198" s="43"/>
      <c r="OED198" s="43"/>
      <c r="OEE198" s="43"/>
      <c r="OEF198" s="43"/>
      <c r="OEG198" s="43"/>
      <c r="OEH198" s="43"/>
      <c r="OEI198" s="43"/>
      <c r="OEJ198" s="43"/>
      <c r="OEK198" s="43"/>
      <c r="OEL198" s="43"/>
      <c r="OEM198" s="43"/>
      <c r="OEN198" s="43"/>
      <c r="OEO198" s="43"/>
      <c r="OEP198" s="43"/>
      <c r="OEQ198" s="43"/>
      <c r="OER198" s="43"/>
      <c r="OES198" s="43"/>
      <c r="OET198" s="43"/>
      <c r="OEU198" s="43"/>
      <c r="OEV198" s="43"/>
      <c r="OEW198" s="43"/>
      <c r="OEX198" s="43"/>
      <c r="OEY198" s="43"/>
      <c r="OEZ198" s="43"/>
      <c r="OFA198" s="43"/>
      <c r="OFB198" s="43"/>
      <c r="OFC198" s="43"/>
      <c r="OFD198" s="43"/>
      <c r="OFE198" s="43"/>
      <c r="OFF198" s="43"/>
      <c r="OFG198" s="43"/>
      <c r="OFH198" s="43"/>
      <c r="OFI198" s="43"/>
      <c r="OFJ198" s="43"/>
      <c r="OFK198" s="43"/>
      <c r="OFL198" s="43"/>
      <c r="OFM198" s="43"/>
      <c r="OFN198" s="43"/>
      <c r="OFO198" s="43"/>
      <c r="OFP198" s="43"/>
      <c r="OFQ198" s="43"/>
      <c r="OFR198" s="43"/>
      <c r="OFS198" s="43"/>
      <c r="OFT198" s="43"/>
      <c r="OFU198" s="43"/>
      <c r="OFV198" s="43"/>
      <c r="OFW198" s="43"/>
      <c r="OFX198" s="43"/>
      <c r="OFY198" s="43"/>
      <c r="OFZ198" s="43"/>
      <c r="OGA198" s="43"/>
      <c r="OGB198" s="43"/>
      <c r="OGC198" s="43"/>
      <c r="OGD198" s="43"/>
      <c r="OGE198" s="43"/>
      <c r="OGF198" s="43"/>
      <c r="OGG198" s="43"/>
      <c r="OGH198" s="43"/>
      <c r="OGI198" s="43"/>
      <c r="OGJ198" s="43"/>
      <c r="OGK198" s="43"/>
      <c r="OGL198" s="43"/>
      <c r="OGM198" s="43"/>
      <c r="OGN198" s="43"/>
      <c r="OGO198" s="43"/>
      <c r="OGP198" s="43"/>
      <c r="OGQ198" s="43"/>
      <c r="OGR198" s="43"/>
      <c r="OGS198" s="43"/>
      <c r="OGT198" s="43"/>
      <c r="OGU198" s="43"/>
      <c r="OGV198" s="43"/>
      <c r="OGW198" s="43"/>
      <c r="OGX198" s="43"/>
      <c r="OGY198" s="43"/>
      <c r="OGZ198" s="43"/>
      <c r="OHA198" s="43"/>
      <c r="OHB198" s="43"/>
      <c r="OHC198" s="43"/>
      <c r="OHD198" s="43"/>
      <c r="OHE198" s="43"/>
      <c r="OHF198" s="43"/>
      <c r="OHG198" s="43"/>
      <c r="OHH198" s="43"/>
      <c r="OHI198" s="43"/>
      <c r="OHJ198" s="43"/>
      <c r="OHK198" s="43"/>
      <c r="OHL198" s="43"/>
      <c r="OHM198" s="43"/>
      <c r="OHN198" s="43"/>
      <c r="OHO198" s="43"/>
      <c r="OHP198" s="43"/>
      <c r="OHQ198" s="43"/>
      <c r="OHR198" s="43"/>
      <c r="OHS198" s="43"/>
      <c r="OHT198" s="43"/>
      <c r="OHU198" s="43"/>
      <c r="OHV198" s="43"/>
      <c r="OHW198" s="43"/>
      <c r="OHX198" s="43"/>
      <c r="OHY198" s="43"/>
      <c r="OHZ198" s="43"/>
      <c r="OIA198" s="43"/>
      <c r="OIB198" s="43"/>
      <c r="OIC198" s="43"/>
      <c r="OID198" s="43"/>
      <c r="OIE198" s="43"/>
      <c r="OIF198" s="43"/>
      <c r="OIG198" s="43"/>
      <c r="OIH198" s="43"/>
      <c r="OII198" s="43"/>
      <c r="OIJ198" s="43"/>
      <c r="OIK198" s="43"/>
      <c r="OIL198" s="43"/>
      <c r="OIM198" s="43"/>
      <c r="OIN198" s="43"/>
      <c r="OIO198" s="43"/>
      <c r="OIP198" s="43"/>
      <c r="OIQ198" s="43"/>
      <c r="OIR198" s="43"/>
      <c r="OIS198" s="43"/>
      <c r="OIT198" s="43"/>
      <c r="OIU198" s="43"/>
      <c r="OIV198" s="43"/>
      <c r="OIW198" s="43"/>
      <c r="OIX198" s="43"/>
      <c r="OIY198" s="43"/>
      <c r="OIZ198" s="43"/>
      <c r="OJA198" s="43"/>
      <c r="OJB198" s="43"/>
      <c r="OJC198" s="43"/>
      <c r="OJD198" s="43"/>
      <c r="OJE198" s="43"/>
      <c r="OJF198" s="43"/>
      <c r="OJG198" s="43"/>
      <c r="OJH198" s="43"/>
      <c r="OJI198" s="43"/>
      <c r="OJJ198" s="43"/>
      <c r="OJK198" s="43"/>
      <c r="OJL198" s="43"/>
      <c r="OJM198" s="43"/>
      <c r="OJN198" s="43"/>
      <c r="OJO198" s="43"/>
      <c r="OJP198" s="43"/>
      <c r="OJQ198" s="43"/>
      <c r="OJR198" s="43"/>
      <c r="OJS198" s="43"/>
      <c r="OJT198" s="43"/>
      <c r="OJU198" s="43"/>
      <c r="OJV198" s="43"/>
      <c r="OJW198" s="43"/>
      <c r="OJX198" s="43"/>
      <c r="OJY198" s="43"/>
      <c r="OJZ198" s="43"/>
      <c r="OKA198" s="43"/>
      <c r="OKB198" s="43"/>
      <c r="OKC198" s="43"/>
      <c r="OKD198" s="43"/>
      <c r="OKE198" s="43"/>
      <c r="OKF198" s="43"/>
      <c r="OKG198" s="43"/>
      <c r="OKH198" s="43"/>
      <c r="OKI198" s="43"/>
      <c r="OKJ198" s="43"/>
      <c r="OKK198" s="43"/>
      <c r="OKL198" s="43"/>
      <c r="OKM198" s="43"/>
      <c r="OKN198" s="43"/>
      <c r="OKO198" s="43"/>
      <c r="OKP198" s="43"/>
      <c r="OKQ198" s="43"/>
      <c r="OKR198" s="43"/>
      <c r="OKS198" s="43"/>
      <c r="OKT198" s="43"/>
      <c r="OKU198" s="43"/>
      <c r="OKV198" s="43"/>
      <c r="OKW198" s="43"/>
      <c r="OKX198" s="43"/>
      <c r="OKY198" s="43"/>
      <c r="OKZ198" s="43"/>
      <c r="OLA198" s="43"/>
      <c r="OLB198" s="43"/>
      <c r="OLC198" s="43"/>
      <c r="OLD198" s="43"/>
      <c r="OLE198" s="43"/>
      <c r="OLF198" s="43"/>
      <c r="OLG198" s="43"/>
      <c r="OLH198" s="43"/>
      <c r="OLI198" s="43"/>
      <c r="OLJ198" s="43"/>
      <c r="OLK198" s="43"/>
      <c r="OLL198" s="43"/>
      <c r="OLM198" s="43"/>
      <c r="OLN198" s="43"/>
      <c r="OLO198" s="43"/>
      <c r="OLP198" s="43"/>
      <c r="OLQ198" s="43"/>
      <c r="OLR198" s="43"/>
      <c r="OLS198" s="43"/>
      <c r="OLT198" s="43"/>
      <c r="OLU198" s="43"/>
      <c r="OLV198" s="43"/>
      <c r="OLW198" s="43"/>
      <c r="OLX198" s="43"/>
      <c r="OLY198" s="43"/>
      <c r="OLZ198" s="43"/>
      <c r="OMA198" s="43"/>
      <c r="OMB198" s="43"/>
      <c r="OMC198" s="43"/>
      <c r="OMD198" s="43"/>
      <c r="OME198" s="43"/>
      <c r="OMF198" s="43"/>
      <c r="OMG198" s="43"/>
      <c r="OMH198" s="43"/>
      <c r="OMI198" s="43"/>
      <c r="OMJ198" s="43"/>
      <c r="OMK198" s="43"/>
      <c r="OML198" s="43"/>
      <c r="OMM198" s="43"/>
      <c r="OMN198" s="43"/>
      <c r="OMO198" s="43"/>
      <c r="OMP198" s="43"/>
      <c r="OMQ198" s="43"/>
      <c r="OMR198" s="43"/>
      <c r="OMS198" s="43"/>
      <c r="OMT198" s="43"/>
      <c r="OMU198" s="43"/>
      <c r="OMV198" s="43"/>
      <c r="OMW198" s="43"/>
      <c r="OMX198" s="43"/>
      <c r="OMY198" s="43"/>
      <c r="OMZ198" s="43"/>
      <c r="ONA198" s="43"/>
      <c r="ONB198" s="43"/>
      <c r="ONC198" s="43"/>
      <c r="OND198" s="43"/>
      <c r="ONE198" s="43"/>
      <c r="ONF198" s="43"/>
      <c r="ONG198" s="43"/>
      <c r="ONH198" s="43"/>
      <c r="ONI198" s="43"/>
      <c r="ONJ198" s="43"/>
      <c r="ONK198" s="43"/>
      <c r="ONL198" s="43"/>
      <c r="ONM198" s="43"/>
      <c r="ONN198" s="43"/>
      <c r="ONO198" s="43"/>
      <c r="ONP198" s="43"/>
      <c r="ONQ198" s="43"/>
      <c r="ONR198" s="43"/>
      <c r="ONS198" s="43"/>
      <c r="ONT198" s="43"/>
      <c r="ONU198" s="43"/>
      <c r="ONV198" s="43"/>
      <c r="ONW198" s="43"/>
      <c r="ONX198" s="43"/>
      <c r="ONY198" s="43"/>
      <c r="ONZ198" s="43"/>
      <c r="OOA198" s="43"/>
      <c r="OOB198" s="43"/>
      <c r="OOC198" s="43"/>
      <c r="OOD198" s="43"/>
      <c r="OOE198" s="43"/>
      <c r="OOF198" s="43"/>
      <c r="OOG198" s="43"/>
      <c r="OOH198" s="43"/>
      <c r="OOI198" s="43"/>
      <c r="OOJ198" s="43"/>
      <c r="OOK198" s="43"/>
      <c r="OOL198" s="43"/>
      <c r="OOM198" s="43"/>
      <c r="OON198" s="43"/>
      <c r="OOO198" s="43"/>
      <c r="OOP198" s="43"/>
      <c r="OOQ198" s="43"/>
      <c r="OOR198" s="43"/>
      <c r="OOS198" s="43"/>
      <c r="OOT198" s="43"/>
      <c r="OOU198" s="43"/>
      <c r="OOV198" s="43"/>
      <c r="OOW198" s="43"/>
      <c r="OOX198" s="43"/>
      <c r="OOY198" s="43"/>
      <c r="OOZ198" s="43"/>
      <c r="OPA198" s="43"/>
      <c r="OPB198" s="43"/>
      <c r="OPC198" s="43"/>
      <c r="OPD198" s="43"/>
      <c r="OPE198" s="43"/>
      <c r="OPF198" s="43"/>
      <c r="OPG198" s="43"/>
      <c r="OPH198" s="43"/>
      <c r="OPI198" s="43"/>
      <c r="OPJ198" s="43"/>
      <c r="OPK198" s="43"/>
      <c r="OPL198" s="43"/>
      <c r="OPM198" s="43"/>
      <c r="OPN198" s="43"/>
      <c r="OPO198" s="43"/>
      <c r="OPP198" s="43"/>
      <c r="OPQ198" s="43"/>
      <c r="OPR198" s="43"/>
      <c r="OPS198" s="43"/>
      <c r="OPT198" s="43"/>
      <c r="OPU198" s="43"/>
      <c r="OPV198" s="43"/>
      <c r="OPW198" s="43"/>
      <c r="OPX198" s="43"/>
      <c r="OPY198" s="43"/>
      <c r="OPZ198" s="43"/>
      <c r="OQA198" s="43"/>
      <c r="OQB198" s="43"/>
      <c r="OQC198" s="43"/>
      <c r="OQD198" s="43"/>
      <c r="OQE198" s="43"/>
      <c r="OQF198" s="43"/>
      <c r="OQG198" s="43"/>
      <c r="OQH198" s="43"/>
      <c r="OQI198" s="43"/>
      <c r="OQJ198" s="43"/>
      <c r="OQK198" s="43"/>
      <c r="OQL198" s="43"/>
      <c r="OQM198" s="43"/>
      <c r="OQN198" s="43"/>
      <c r="OQO198" s="43"/>
      <c r="OQP198" s="43"/>
      <c r="OQQ198" s="43"/>
      <c r="OQR198" s="43"/>
      <c r="OQS198" s="43"/>
      <c r="OQT198" s="43"/>
      <c r="OQU198" s="43"/>
      <c r="OQV198" s="43"/>
      <c r="OQW198" s="43"/>
      <c r="OQX198" s="43"/>
      <c r="OQY198" s="43"/>
      <c r="OQZ198" s="43"/>
      <c r="ORA198" s="43"/>
      <c r="ORB198" s="43"/>
      <c r="ORC198" s="43"/>
      <c r="ORD198" s="43"/>
      <c r="ORE198" s="43"/>
      <c r="ORF198" s="43"/>
      <c r="ORG198" s="43"/>
      <c r="ORH198" s="43"/>
      <c r="ORI198" s="43"/>
      <c r="ORJ198" s="43"/>
      <c r="ORK198" s="43"/>
      <c r="ORL198" s="43"/>
      <c r="ORM198" s="43"/>
      <c r="ORN198" s="43"/>
      <c r="ORO198" s="43"/>
      <c r="ORP198" s="43"/>
      <c r="ORQ198" s="43"/>
      <c r="ORR198" s="43"/>
      <c r="ORS198" s="43"/>
      <c r="ORT198" s="43"/>
      <c r="ORU198" s="43"/>
      <c r="ORV198" s="43"/>
      <c r="ORW198" s="43"/>
      <c r="ORX198" s="43"/>
      <c r="ORY198" s="43"/>
      <c r="ORZ198" s="43"/>
      <c r="OSA198" s="43"/>
      <c r="OSB198" s="43"/>
      <c r="OSC198" s="43"/>
      <c r="OSD198" s="43"/>
      <c r="OSE198" s="43"/>
      <c r="OSF198" s="43"/>
      <c r="OSG198" s="43"/>
      <c r="OSH198" s="43"/>
      <c r="OSI198" s="43"/>
      <c r="OSJ198" s="43"/>
      <c r="OSK198" s="43"/>
      <c r="OSL198" s="43"/>
      <c r="OSM198" s="43"/>
      <c r="OSN198" s="43"/>
      <c r="OSO198" s="43"/>
      <c r="OSP198" s="43"/>
      <c r="OSQ198" s="43"/>
      <c r="OSR198" s="43"/>
      <c r="OSS198" s="43"/>
      <c r="OST198" s="43"/>
      <c r="OSU198" s="43"/>
      <c r="OSV198" s="43"/>
      <c r="OSW198" s="43"/>
      <c r="OSX198" s="43"/>
      <c r="OSY198" s="43"/>
      <c r="OSZ198" s="43"/>
      <c r="OTA198" s="43"/>
      <c r="OTB198" s="43"/>
      <c r="OTC198" s="43"/>
      <c r="OTD198" s="43"/>
      <c r="OTE198" s="43"/>
      <c r="OTF198" s="43"/>
      <c r="OTG198" s="43"/>
      <c r="OTH198" s="43"/>
      <c r="OTI198" s="43"/>
      <c r="OTJ198" s="43"/>
      <c r="OTK198" s="43"/>
      <c r="OTL198" s="43"/>
      <c r="OTM198" s="43"/>
      <c r="OTN198" s="43"/>
      <c r="OTO198" s="43"/>
      <c r="OTP198" s="43"/>
      <c r="OTQ198" s="43"/>
      <c r="OTR198" s="43"/>
      <c r="OTS198" s="43"/>
      <c r="OTT198" s="43"/>
      <c r="OTU198" s="43"/>
      <c r="OTV198" s="43"/>
      <c r="OTW198" s="43"/>
      <c r="OTX198" s="43"/>
      <c r="OTY198" s="43"/>
      <c r="OTZ198" s="43"/>
      <c r="OUA198" s="43"/>
      <c r="OUB198" s="43"/>
      <c r="OUC198" s="43"/>
      <c r="OUD198" s="43"/>
      <c r="OUE198" s="43"/>
      <c r="OUF198" s="43"/>
      <c r="OUG198" s="43"/>
      <c r="OUH198" s="43"/>
      <c r="OUI198" s="43"/>
      <c r="OUJ198" s="43"/>
      <c r="OUK198" s="43"/>
      <c r="OUL198" s="43"/>
      <c r="OUM198" s="43"/>
      <c r="OUN198" s="43"/>
      <c r="OUO198" s="43"/>
      <c r="OUP198" s="43"/>
      <c r="OUQ198" s="43"/>
      <c r="OUR198" s="43"/>
      <c r="OUS198" s="43"/>
      <c r="OUT198" s="43"/>
      <c r="OUU198" s="43"/>
      <c r="OUV198" s="43"/>
      <c r="OUW198" s="43"/>
      <c r="OUX198" s="43"/>
      <c r="OUY198" s="43"/>
      <c r="OUZ198" s="43"/>
      <c r="OVA198" s="43"/>
      <c r="OVB198" s="43"/>
      <c r="OVC198" s="43"/>
      <c r="OVD198" s="43"/>
      <c r="OVE198" s="43"/>
      <c r="OVF198" s="43"/>
      <c r="OVG198" s="43"/>
      <c r="OVH198" s="43"/>
      <c r="OVI198" s="43"/>
      <c r="OVJ198" s="43"/>
      <c r="OVK198" s="43"/>
      <c r="OVL198" s="43"/>
      <c r="OVM198" s="43"/>
      <c r="OVN198" s="43"/>
      <c r="OVO198" s="43"/>
      <c r="OVP198" s="43"/>
      <c r="OVQ198" s="43"/>
      <c r="OVR198" s="43"/>
      <c r="OVS198" s="43"/>
      <c r="OVT198" s="43"/>
      <c r="OVU198" s="43"/>
      <c r="OVV198" s="43"/>
      <c r="OVW198" s="43"/>
      <c r="OVX198" s="43"/>
      <c r="OVY198" s="43"/>
      <c r="OVZ198" s="43"/>
      <c r="OWA198" s="43"/>
      <c r="OWB198" s="43"/>
      <c r="OWC198" s="43"/>
      <c r="OWD198" s="43"/>
      <c r="OWE198" s="43"/>
      <c r="OWF198" s="43"/>
      <c r="OWG198" s="43"/>
      <c r="OWH198" s="43"/>
      <c r="OWI198" s="43"/>
      <c r="OWJ198" s="43"/>
      <c r="OWK198" s="43"/>
      <c r="OWL198" s="43"/>
      <c r="OWM198" s="43"/>
      <c r="OWN198" s="43"/>
      <c r="OWO198" s="43"/>
      <c r="OWP198" s="43"/>
      <c r="OWQ198" s="43"/>
      <c r="OWR198" s="43"/>
      <c r="OWS198" s="43"/>
      <c r="OWT198" s="43"/>
      <c r="OWU198" s="43"/>
      <c r="OWV198" s="43"/>
      <c r="OWW198" s="43"/>
      <c r="OWX198" s="43"/>
      <c r="OWY198" s="43"/>
      <c r="OWZ198" s="43"/>
      <c r="OXA198" s="43"/>
      <c r="OXB198" s="43"/>
      <c r="OXC198" s="43"/>
      <c r="OXD198" s="43"/>
      <c r="OXE198" s="43"/>
      <c r="OXF198" s="43"/>
      <c r="OXG198" s="43"/>
      <c r="OXH198" s="43"/>
      <c r="OXI198" s="43"/>
      <c r="OXJ198" s="43"/>
      <c r="OXK198" s="43"/>
      <c r="OXL198" s="43"/>
      <c r="OXM198" s="43"/>
      <c r="OXN198" s="43"/>
      <c r="OXO198" s="43"/>
      <c r="OXP198" s="43"/>
      <c r="OXQ198" s="43"/>
      <c r="OXR198" s="43"/>
      <c r="OXS198" s="43"/>
      <c r="OXT198" s="43"/>
      <c r="OXU198" s="43"/>
      <c r="OXV198" s="43"/>
      <c r="OXW198" s="43"/>
      <c r="OXX198" s="43"/>
      <c r="OXY198" s="43"/>
      <c r="OXZ198" s="43"/>
      <c r="OYA198" s="43"/>
      <c r="OYB198" s="43"/>
      <c r="OYC198" s="43"/>
      <c r="OYD198" s="43"/>
      <c r="OYE198" s="43"/>
      <c r="OYF198" s="43"/>
      <c r="OYG198" s="43"/>
      <c r="OYH198" s="43"/>
      <c r="OYI198" s="43"/>
      <c r="OYJ198" s="43"/>
      <c r="OYK198" s="43"/>
      <c r="OYL198" s="43"/>
      <c r="OYM198" s="43"/>
      <c r="OYN198" s="43"/>
      <c r="OYO198" s="43"/>
      <c r="OYP198" s="43"/>
      <c r="OYQ198" s="43"/>
      <c r="OYR198" s="43"/>
      <c r="OYS198" s="43"/>
      <c r="OYT198" s="43"/>
      <c r="OYU198" s="43"/>
      <c r="OYV198" s="43"/>
      <c r="OYW198" s="43"/>
      <c r="OYX198" s="43"/>
      <c r="OYY198" s="43"/>
      <c r="OYZ198" s="43"/>
      <c r="OZA198" s="43"/>
      <c r="OZB198" s="43"/>
      <c r="OZC198" s="43"/>
      <c r="OZD198" s="43"/>
      <c r="OZE198" s="43"/>
      <c r="OZF198" s="43"/>
      <c r="OZG198" s="43"/>
      <c r="OZH198" s="43"/>
      <c r="OZI198" s="43"/>
      <c r="OZJ198" s="43"/>
      <c r="OZK198" s="43"/>
      <c r="OZL198" s="43"/>
      <c r="OZM198" s="43"/>
      <c r="OZN198" s="43"/>
      <c r="OZO198" s="43"/>
      <c r="OZP198" s="43"/>
      <c r="OZQ198" s="43"/>
      <c r="OZR198" s="43"/>
      <c r="OZS198" s="43"/>
      <c r="OZT198" s="43"/>
      <c r="OZU198" s="43"/>
      <c r="OZV198" s="43"/>
      <c r="OZW198" s="43"/>
      <c r="OZX198" s="43"/>
      <c r="OZY198" s="43"/>
      <c r="OZZ198" s="43"/>
      <c r="PAA198" s="43"/>
      <c r="PAB198" s="43"/>
      <c r="PAC198" s="43"/>
      <c r="PAD198" s="43"/>
      <c r="PAE198" s="43"/>
      <c r="PAF198" s="43"/>
      <c r="PAG198" s="43"/>
      <c r="PAH198" s="43"/>
      <c r="PAI198" s="43"/>
      <c r="PAJ198" s="43"/>
      <c r="PAK198" s="43"/>
      <c r="PAL198" s="43"/>
      <c r="PAM198" s="43"/>
      <c r="PAN198" s="43"/>
      <c r="PAO198" s="43"/>
      <c r="PAP198" s="43"/>
      <c r="PAQ198" s="43"/>
      <c r="PAR198" s="43"/>
      <c r="PAS198" s="43"/>
      <c r="PAT198" s="43"/>
      <c r="PAU198" s="43"/>
      <c r="PAV198" s="43"/>
      <c r="PAW198" s="43"/>
      <c r="PAX198" s="43"/>
      <c r="PAY198" s="43"/>
      <c r="PAZ198" s="43"/>
      <c r="PBA198" s="43"/>
      <c r="PBB198" s="43"/>
      <c r="PBC198" s="43"/>
      <c r="PBD198" s="43"/>
      <c r="PBE198" s="43"/>
      <c r="PBF198" s="43"/>
      <c r="PBG198" s="43"/>
      <c r="PBH198" s="43"/>
      <c r="PBI198" s="43"/>
      <c r="PBJ198" s="43"/>
      <c r="PBK198" s="43"/>
      <c r="PBL198" s="43"/>
      <c r="PBM198" s="43"/>
      <c r="PBN198" s="43"/>
      <c r="PBO198" s="43"/>
      <c r="PBP198" s="43"/>
      <c r="PBQ198" s="43"/>
      <c r="PBR198" s="43"/>
      <c r="PBS198" s="43"/>
      <c r="PBT198" s="43"/>
      <c r="PBU198" s="43"/>
      <c r="PBV198" s="43"/>
      <c r="PBW198" s="43"/>
      <c r="PBX198" s="43"/>
      <c r="PBY198" s="43"/>
      <c r="PBZ198" s="43"/>
      <c r="PCA198" s="43"/>
      <c r="PCB198" s="43"/>
      <c r="PCC198" s="43"/>
      <c r="PCD198" s="43"/>
      <c r="PCE198" s="43"/>
      <c r="PCF198" s="43"/>
      <c r="PCG198" s="43"/>
      <c r="PCH198" s="43"/>
      <c r="PCI198" s="43"/>
      <c r="PCJ198" s="43"/>
      <c r="PCK198" s="43"/>
      <c r="PCL198" s="43"/>
      <c r="PCM198" s="43"/>
      <c r="PCN198" s="43"/>
      <c r="PCO198" s="43"/>
      <c r="PCP198" s="43"/>
      <c r="PCQ198" s="43"/>
      <c r="PCR198" s="43"/>
      <c r="PCS198" s="43"/>
      <c r="PCT198" s="43"/>
      <c r="PCU198" s="43"/>
      <c r="PCV198" s="43"/>
      <c r="PCW198" s="43"/>
      <c r="PCX198" s="43"/>
      <c r="PCY198" s="43"/>
      <c r="PCZ198" s="43"/>
      <c r="PDA198" s="43"/>
      <c r="PDB198" s="43"/>
      <c r="PDC198" s="43"/>
      <c r="PDD198" s="43"/>
      <c r="PDE198" s="43"/>
      <c r="PDF198" s="43"/>
      <c r="PDG198" s="43"/>
      <c r="PDH198" s="43"/>
      <c r="PDI198" s="43"/>
      <c r="PDJ198" s="43"/>
      <c r="PDK198" s="43"/>
      <c r="PDL198" s="43"/>
      <c r="PDM198" s="43"/>
      <c r="PDN198" s="43"/>
      <c r="PDO198" s="43"/>
      <c r="PDP198" s="43"/>
      <c r="PDQ198" s="43"/>
      <c r="PDR198" s="43"/>
      <c r="PDS198" s="43"/>
      <c r="PDT198" s="43"/>
      <c r="PDU198" s="43"/>
      <c r="PDV198" s="43"/>
      <c r="PDW198" s="43"/>
      <c r="PDX198" s="43"/>
      <c r="PDY198" s="43"/>
      <c r="PDZ198" s="43"/>
      <c r="PEA198" s="43"/>
      <c r="PEB198" s="43"/>
      <c r="PEC198" s="43"/>
      <c r="PED198" s="43"/>
      <c r="PEE198" s="43"/>
      <c r="PEF198" s="43"/>
      <c r="PEG198" s="43"/>
      <c r="PEH198" s="43"/>
      <c r="PEI198" s="43"/>
      <c r="PEJ198" s="43"/>
      <c r="PEK198" s="43"/>
      <c r="PEL198" s="43"/>
      <c r="PEM198" s="43"/>
      <c r="PEN198" s="43"/>
      <c r="PEO198" s="43"/>
      <c r="PEP198" s="43"/>
      <c r="PEQ198" s="43"/>
      <c r="PER198" s="43"/>
      <c r="PES198" s="43"/>
      <c r="PET198" s="43"/>
      <c r="PEU198" s="43"/>
      <c r="PEV198" s="43"/>
      <c r="PEW198" s="43"/>
      <c r="PEX198" s="43"/>
      <c r="PEY198" s="43"/>
      <c r="PEZ198" s="43"/>
      <c r="PFA198" s="43"/>
      <c r="PFB198" s="43"/>
      <c r="PFC198" s="43"/>
      <c r="PFD198" s="43"/>
      <c r="PFE198" s="43"/>
      <c r="PFF198" s="43"/>
      <c r="PFG198" s="43"/>
      <c r="PFH198" s="43"/>
      <c r="PFI198" s="43"/>
      <c r="PFJ198" s="43"/>
      <c r="PFK198" s="43"/>
      <c r="PFL198" s="43"/>
      <c r="PFM198" s="43"/>
      <c r="PFN198" s="43"/>
      <c r="PFO198" s="43"/>
      <c r="PFP198" s="43"/>
      <c r="PFQ198" s="43"/>
      <c r="PFR198" s="43"/>
      <c r="PFS198" s="43"/>
      <c r="PFT198" s="43"/>
      <c r="PFU198" s="43"/>
      <c r="PFV198" s="43"/>
      <c r="PFW198" s="43"/>
      <c r="PFX198" s="43"/>
      <c r="PFY198" s="43"/>
      <c r="PFZ198" s="43"/>
      <c r="PGA198" s="43"/>
      <c r="PGB198" s="43"/>
      <c r="PGC198" s="43"/>
      <c r="PGD198" s="43"/>
      <c r="PGE198" s="43"/>
      <c r="PGF198" s="43"/>
      <c r="PGG198" s="43"/>
      <c r="PGH198" s="43"/>
      <c r="PGI198" s="43"/>
      <c r="PGJ198" s="43"/>
      <c r="PGK198" s="43"/>
      <c r="PGL198" s="43"/>
      <c r="PGM198" s="43"/>
      <c r="PGN198" s="43"/>
      <c r="PGO198" s="43"/>
      <c r="PGP198" s="43"/>
      <c r="PGQ198" s="43"/>
      <c r="PGR198" s="43"/>
      <c r="PGS198" s="43"/>
      <c r="PGT198" s="43"/>
      <c r="PGU198" s="43"/>
      <c r="PGV198" s="43"/>
      <c r="PGW198" s="43"/>
      <c r="PGX198" s="43"/>
      <c r="PGY198" s="43"/>
      <c r="PGZ198" s="43"/>
      <c r="PHA198" s="43"/>
      <c r="PHB198" s="43"/>
      <c r="PHC198" s="43"/>
      <c r="PHD198" s="43"/>
      <c r="PHE198" s="43"/>
      <c r="PHF198" s="43"/>
      <c r="PHG198" s="43"/>
      <c r="PHH198" s="43"/>
      <c r="PHI198" s="43"/>
      <c r="PHJ198" s="43"/>
      <c r="PHK198" s="43"/>
      <c r="PHL198" s="43"/>
      <c r="PHM198" s="43"/>
      <c r="PHN198" s="43"/>
      <c r="PHO198" s="43"/>
      <c r="PHP198" s="43"/>
      <c r="PHQ198" s="43"/>
      <c r="PHR198" s="43"/>
      <c r="PHS198" s="43"/>
      <c r="PHT198" s="43"/>
      <c r="PHU198" s="43"/>
      <c r="PHV198" s="43"/>
      <c r="PHW198" s="43"/>
      <c r="PHX198" s="43"/>
      <c r="PHY198" s="43"/>
      <c r="PHZ198" s="43"/>
      <c r="PIA198" s="43"/>
      <c r="PIB198" s="43"/>
      <c r="PIC198" s="43"/>
      <c r="PID198" s="43"/>
      <c r="PIE198" s="43"/>
      <c r="PIF198" s="43"/>
      <c r="PIG198" s="43"/>
      <c r="PIH198" s="43"/>
      <c r="PII198" s="43"/>
      <c r="PIJ198" s="43"/>
      <c r="PIK198" s="43"/>
      <c r="PIL198" s="43"/>
      <c r="PIM198" s="43"/>
      <c r="PIN198" s="43"/>
      <c r="PIO198" s="43"/>
      <c r="PIP198" s="43"/>
      <c r="PIQ198" s="43"/>
      <c r="PIR198" s="43"/>
      <c r="PIS198" s="43"/>
      <c r="PIT198" s="43"/>
      <c r="PIU198" s="43"/>
      <c r="PIV198" s="43"/>
      <c r="PIW198" s="43"/>
      <c r="PIX198" s="43"/>
      <c r="PIY198" s="43"/>
      <c r="PIZ198" s="43"/>
      <c r="PJA198" s="43"/>
      <c r="PJB198" s="43"/>
      <c r="PJC198" s="43"/>
      <c r="PJD198" s="43"/>
      <c r="PJE198" s="43"/>
      <c r="PJF198" s="43"/>
      <c r="PJG198" s="43"/>
      <c r="PJH198" s="43"/>
      <c r="PJI198" s="43"/>
      <c r="PJJ198" s="43"/>
      <c r="PJK198" s="43"/>
      <c r="PJL198" s="43"/>
      <c r="PJM198" s="43"/>
      <c r="PJN198" s="43"/>
      <c r="PJO198" s="43"/>
      <c r="PJP198" s="43"/>
      <c r="PJQ198" s="43"/>
      <c r="PJR198" s="43"/>
      <c r="PJS198" s="43"/>
      <c r="PJT198" s="43"/>
      <c r="PJU198" s="43"/>
      <c r="PJV198" s="43"/>
      <c r="PJW198" s="43"/>
      <c r="PJX198" s="43"/>
      <c r="PJY198" s="43"/>
      <c r="PJZ198" s="43"/>
      <c r="PKA198" s="43"/>
      <c r="PKB198" s="43"/>
      <c r="PKC198" s="43"/>
      <c r="PKD198" s="43"/>
      <c r="PKE198" s="43"/>
      <c r="PKF198" s="43"/>
      <c r="PKG198" s="43"/>
      <c r="PKH198" s="43"/>
      <c r="PKI198" s="43"/>
      <c r="PKJ198" s="43"/>
      <c r="PKK198" s="43"/>
      <c r="PKL198" s="43"/>
      <c r="PKM198" s="43"/>
      <c r="PKN198" s="43"/>
      <c r="PKO198" s="43"/>
      <c r="PKP198" s="43"/>
      <c r="PKQ198" s="43"/>
      <c r="PKR198" s="43"/>
      <c r="PKS198" s="43"/>
      <c r="PKT198" s="43"/>
      <c r="PKU198" s="43"/>
      <c r="PKV198" s="43"/>
      <c r="PKW198" s="43"/>
      <c r="PKX198" s="43"/>
      <c r="PKY198" s="43"/>
      <c r="PKZ198" s="43"/>
      <c r="PLA198" s="43"/>
      <c r="PLB198" s="43"/>
      <c r="PLC198" s="43"/>
      <c r="PLD198" s="43"/>
      <c r="PLE198" s="43"/>
      <c r="PLF198" s="43"/>
      <c r="PLG198" s="43"/>
      <c r="PLH198" s="43"/>
      <c r="PLI198" s="43"/>
      <c r="PLJ198" s="43"/>
      <c r="PLK198" s="43"/>
      <c r="PLL198" s="43"/>
      <c r="PLM198" s="43"/>
      <c r="PLN198" s="43"/>
      <c r="PLO198" s="43"/>
      <c r="PLP198" s="43"/>
      <c r="PLQ198" s="43"/>
      <c r="PLR198" s="43"/>
      <c r="PLS198" s="43"/>
      <c r="PLT198" s="43"/>
      <c r="PLU198" s="43"/>
      <c r="PLV198" s="43"/>
      <c r="PLW198" s="43"/>
      <c r="PLX198" s="43"/>
      <c r="PLY198" s="43"/>
      <c r="PLZ198" s="43"/>
      <c r="PMA198" s="43"/>
      <c r="PMB198" s="43"/>
      <c r="PMC198" s="43"/>
      <c r="PMD198" s="43"/>
      <c r="PME198" s="43"/>
      <c r="PMF198" s="43"/>
      <c r="PMG198" s="43"/>
      <c r="PMH198" s="43"/>
      <c r="PMI198" s="43"/>
      <c r="PMJ198" s="43"/>
      <c r="PMK198" s="43"/>
      <c r="PML198" s="43"/>
      <c r="PMM198" s="43"/>
      <c r="PMN198" s="43"/>
      <c r="PMO198" s="43"/>
      <c r="PMP198" s="43"/>
      <c r="PMQ198" s="43"/>
      <c r="PMR198" s="43"/>
      <c r="PMS198" s="43"/>
      <c r="PMT198" s="43"/>
      <c r="PMU198" s="43"/>
      <c r="PMV198" s="43"/>
      <c r="PMW198" s="43"/>
      <c r="PMX198" s="43"/>
      <c r="PMY198" s="43"/>
      <c r="PMZ198" s="43"/>
      <c r="PNA198" s="43"/>
      <c r="PNB198" s="43"/>
      <c r="PNC198" s="43"/>
      <c r="PND198" s="43"/>
      <c r="PNE198" s="43"/>
      <c r="PNF198" s="43"/>
      <c r="PNG198" s="43"/>
      <c r="PNH198" s="43"/>
      <c r="PNI198" s="43"/>
      <c r="PNJ198" s="43"/>
      <c r="PNK198" s="43"/>
      <c r="PNL198" s="43"/>
      <c r="PNM198" s="43"/>
      <c r="PNN198" s="43"/>
      <c r="PNO198" s="43"/>
      <c r="PNP198" s="43"/>
      <c r="PNQ198" s="43"/>
      <c r="PNR198" s="43"/>
      <c r="PNS198" s="43"/>
      <c r="PNT198" s="43"/>
      <c r="PNU198" s="43"/>
      <c r="PNV198" s="43"/>
      <c r="PNW198" s="43"/>
      <c r="PNX198" s="43"/>
      <c r="PNY198" s="43"/>
      <c r="PNZ198" s="43"/>
      <c r="POA198" s="43"/>
      <c r="POB198" s="43"/>
      <c r="POC198" s="43"/>
      <c r="POD198" s="43"/>
      <c r="POE198" s="43"/>
      <c r="POF198" s="43"/>
      <c r="POG198" s="43"/>
      <c r="POH198" s="43"/>
      <c r="POI198" s="43"/>
      <c r="POJ198" s="43"/>
      <c r="POK198" s="43"/>
      <c r="POL198" s="43"/>
      <c r="POM198" s="43"/>
      <c r="PON198" s="43"/>
      <c r="POO198" s="43"/>
      <c r="POP198" s="43"/>
      <c r="POQ198" s="43"/>
      <c r="POR198" s="43"/>
      <c r="POS198" s="43"/>
      <c r="POT198" s="43"/>
      <c r="POU198" s="43"/>
      <c r="POV198" s="43"/>
      <c r="POW198" s="43"/>
      <c r="POX198" s="43"/>
      <c r="POY198" s="43"/>
      <c r="POZ198" s="43"/>
      <c r="PPA198" s="43"/>
      <c r="PPB198" s="43"/>
      <c r="PPC198" s="43"/>
      <c r="PPD198" s="43"/>
      <c r="PPE198" s="43"/>
      <c r="PPF198" s="43"/>
      <c r="PPG198" s="43"/>
      <c r="PPH198" s="43"/>
      <c r="PPI198" s="43"/>
      <c r="PPJ198" s="43"/>
      <c r="PPK198" s="43"/>
      <c r="PPL198" s="43"/>
      <c r="PPM198" s="43"/>
      <c r="PPN198" s="43"/>
      <c r="PPO198" s="43"/>
      <c r="PPP198" s="43"/>
      <c r="PPQ198" s="43"/>
      <c r="PPR198" s="43"/>
      <c r="PPS198" s="43"/>
      <c r="PPT198" s="43"/>
      <c r="PPU198" s="43"/>
      <c r="PPV198" s="43"/>
      <c r="PPW198" s="43"/>
      <c r="PPX198" s="43"/>
      <c r="PPY198" s="43"/>
      <c r="PPZ198" s="43"/>
      <c r="PQA198" s="43"/>
      <c r="PQB198" s="43"/>
      <c r="PQC198" s="43"/>
      <c r="PQD198" s="43"/>
      <c r="PQE198" s="43"/>
      <c r="PQF198" s="43"/>
      <c r="PQG198" s="43"/>
      <c r="PQH198" s="43"/>
      <c r="PQI198" s="43"/>
      <c r="PQJ198" s="43"/>
      <c r="PQK198" s="43"/>
      <c r="PQL198" s="43"/>
      <c r="PQM198" s="43"/>
      <c r="PQN198" s="43"/>
      <c r="PQO198" s="43"/>
      <c r="PQP198" s="43"/>
      <c r="PQQ198" s="43"/>
      <c r="PQR198" s="43"/>
      <c r="PQS198" s="43"/>
      <c r="PQT198" s="43"/>
      <c r="PQU198" s="43"/>
      <c r="PQV198" s="43"/>
      <c r="PQW198" s="43"/>
      <c r="PQX198" s="43"/>
      <c r="PQY198" s="43"/>
      <c r="PQZ198" s="43"/>
      <c r="PRA198" s="43"/>
      <c r="PRB198" s="43"/>
      <c r="PRC198" s="43"/>
      <c r="PRD198" s="43"/>
      <c r="PRE198" s="43"/>
      <c r="PRF198" s="43"/>
      <c r="PRG198" s="43"/>
      <c r="PRH198" s="43"/>
      <c r="PRI198" s="43"/>
      <c r="PRJ198" s="43"/>
      <c r="PRK198" s="43"/>
      <c r="PRL198" s="43"/>
      <c r="PRM198" s="43"/>
      <c r="PRN198" s="43"/>
      <c r="PRO198" s="43"/>
      <c r="PRP198" s="43"/>
      <c r="PRQ198" s="43"/>
      <c r="PRR198" s="43"/>
      <c r="PRS198" s="43"/>
      <c r="PRT198" s="43"/>
      <c r="PRU198" s="43"/>
      <c r="PRV198" s="43"/>
      <c r="PRW198" s="43"/>
      <c r="PRX198" s="43"/>
      <c r="PRY198" s="43"/>
      <c r="PRZ198" s="43"/>
      <c r="PSA198" s="43"/>
      <c r="PSB198" s="43"/>
      <c r="PSC198" s="43"/>
      <c r="PSD198" s="43"/>
      <c r="PSE198" s="43"/>
      <c r="PSF198" s="43"/>
      <c r="PSG198" s="43"/>
      <c r="PSH198" s="43"/>
      <c r="PSI198" s="43"/>
      <c r="PSJ198" s="43"/>
      <c r="PSK198" s="43"/>
      <c r="PSL198" s="43"/>
      <c r="PSM198" s="43"/>
      <c r="PSN198" s="43"/>
      <c r="PSO198" s="43"/>
      <c r="PSP198" s="43"/>
      <c r="PSQ198" s="43"/>
      <c r="PSR198" s="43"/>
      <c r="PSS198" s="43"/>
      <c r="PST198" s="43"/>
      <c r="PSU198" s="43"/>
      <c r="PSV198" s="43"/>
      <c r="PSW198" s="43"/>
      <c r="PSX198" s="43"/>
      <c r="PSY198" s="43"/>
      <c r="PSZ198" s="43"/>
      <c r="PTA198" s="43"/>
      <c r="PTB198" s="43"/>
      <c r="PTC198" s="43"/>
      <c r="PTD198" s="43"/>
      <c r="PTE198" s="43"/>
      <c r="PTF198" s="43"/>
      <c r="PTG198" s="43"/>
      <c r="PTH198" s="43"/>
      <c r="PTI198" s="43"/>
      <c r="PTJ198" s="43"/>
      <c r="PTK198" s="43"/>
      <c r="PTL198" s="43"/>
      <c r="PTM198" s="43"/>
      <c r="PTN198" s="43"/>
      <c r="PTO198" s="43"/>
      <c r="PTP198" s="43"/>
      <c r="PTQ198" s="43"/>
      <c r="PTR198" s="43"/>
      <c r="PTS198" s="43"/>
      <c r="PTT198" s="43"/>
      <c r="PTU198" s="43"/>
      <c r="PTV198" s="43"/>
      <c r="PTW198" s="43"/>
      <c r="PTX198" s="43"/>
      <c r="PTY198" s="43"/>
      <c r="PTZ198" s="43"/>
      <c r="PUA198" s="43"/>
      <c r="PUB198" s="43"/>
      <c r="PUC198" s="43"/>
      <c r="PUD198" s="43"/>
      <c r="PUE198" s="43"/>
      <c r="PUF198" s="43"/>
      <c r="PUG198" s="43"/>
      <c r="PUH198" s="43"/>
      <c r="PUI198" s="43"/>
      <c r="PUJ198" s="43"/>
      <c r="PUK198" s="43"/>
      <c r="PUL198" s="43"/>
      <c r="PUM198" s="43"/>
      <c r="PUN198" s="43"/>
      <c r="PUO198" s="43"/>
      <c r="PUP198" s="43"/>
      <c r="PUQ198" s="43"/>
      <c r="PUR198" s="43"/>
      <c r="PUS198" s="43"/>
      <c r="PUT198" s="43"/>
      <c r="PUU198" s="43"/>
      <c r="PUV198" s="43"/>
      <c r="PUW198" s="43"/>
      <c r="PUX198" s="43"/>
      <c r="PUY198" s="43"/>
      <c r="PUZ198" s="43"/>
      <c r="PVA198" s="43"/>
      <c r="PVB198" s="43"/>
      <c r="PVC198" s="43"/>
      <c r="PVD198" s="43"/>
      <c r="PVE198" s="43"/>
      <c r="PVF198" s="43"/>
      <c r="PVG198" s="43"/>
      <c r="PVH198" s="43"/>
      <c r="PVI198" s="43"/>
      <c r="PVJ198" s="43"/>
      <c r="PVK198" s="43"/>
      <c r="PVL198" s="43"/>
      <c r="PVM198" s="43"/>
      <c r="PVN198" s="43"/>
      <c r="PVO198" s="43"/>
      <c r="PVP198" s="43"/>
      <c r="PVQ198" s="43"/>
      <c r="PVR198" s="43"/>
      <c r="PVS198" s="43"/>
      <c r="PVT198" s="43"/>
      <c r="PVU198" s="43"/>
      <c r="PVV198" s="43"/>
      <c r="PVW198" s="43"/>
      <c r="PVX198" s="43"/>
      <c r="PVY198" s="43"/>
      <c r="PVZ198" s="43"/>
      <c r="PWA198" s="43"/>
      <c r="PWB198" s="43"/>
      <c r="PWC198" s="43"/>
      <c r="PWD198" s="43"/>
      <c r="PWE198" s="43"/>
      <c r="PWF198" s="43"/>
      <c r="PWG198" s="43"/>
      <c r="PWH198" s="43"/>
      <c r="PWI198" s="43"/>
      <c r="PWJ198" s="43"/>
      <c r="PWK198" s="43"/>
      <c r="PWL198" s="43"/>
      <c r="PWM198" s="43"/>
      <c r="PWN198" s="43"/>
      <c r="PWO198" s="43"/>
      <c r="PWP198" s="43"/>
      <c r="PWQ198" s="43"/>
      <c r="PWR198" s="43"/>
      <c r="PWS198" s="43"/>
      <c r="PWT198" s="43"/>
      <c r="PWU198" s="43"/>
      <c r="PWV198" s="43"/>
      <c r="PWW198" s="43"/>
      <c r="PWX198" s="43"/>
      <c r="PWY198" s="43"/>
      <c r="PWZ198" s="43"/>
      <c r="PXA198" s="43"/>
      <c r="PXB198" s="43"/>
      <c r="PXC198" s="43"/>
      <c r="PXD198" s="43"/>
      <c r="PXE198" s="43"/>
      <c r="PXF198" s="43"/>
      <c r="PXG198" s="43"/>
      <c r="PXH198" s="43"/>
      <c r="PXI198" s="43"/>
      <c r="PXJ198" s="43"/>
      <c r="PXK198" s="43"/>
      <c r="PXL198" s="43"/>
      <c r="PXM198" s="43"/>
      <c r="PXN198" s="43"/>
      <c r="PXO198" s="43"/>
      <c r="PXP198" s="43"/>
      <c r="PXQ198" s="43"/>
      <c r="PXR198" s="43"/>
      <c r="PXS198" s="43"/>
      <c r="PXT198" s="43"/>
      <c r="PXU198" s="43"/>
      <c r="PXV198" s="43"/>
      <c r="PXW198" s="43"/>
      <c r="PXX198" s="43"/>
      <c r="PXY198" s="43"/>
      <c r="PXZ198" s="43"/>
      <c r="PYA198" s="43"/>
      <c r="PYB198" s="43"/>
      <c r="PYC198" s="43"/>
      <c r="PYD198" s="43"/>
      <c r="PYE198" s="43"/>
      <c r="PYF198" s="43"/>
      <c r="PYG198" s="43"/>
      <c r="PYH198" s="43"/>
      <c r="PYI198" s="43"/>
      <c r="PYJ198" s="43"/>
      <c r="PYK198" s="43"/>
      <c r="PYL198" s="43"/>
      <c r="PYM198" s="43"/>
      <c r="PYN198" s="43"/>
      <c r="PYO198" s="43"/>
      <c r="PYP198" s="43"/>
      <c r="PYQ198" s="43"/>
      <c r="PYR198" s="43"/>
      <c r="PYS198" s="43"/>
      <c r="PYT198" s="43"/>
      <c r="PYU198" s="43"/>
      <c r="PYV198" s="43"/>
      <c r="PYW198" s="43"/>
      <c r="PYX198" s="43"/>
      <c r="PYY198" s="43"/>
      <c r="PYZ198" s="43"/>
      <c r="PZA198" s="43"/>
      <c r="PZB198" s="43"/>
      <c r="PZC198" s="43"/>
      <c r="PZD198" s="43"/>
      <c r="PZE198" s="43"/>
      <c r="PZF198" s="43"/>
      <c r="PZG198" s="43"/>
      <c r="PZH198" s="43"/>
      <c r="PZI198" s="43"/>
      <c r="PZJ198" s="43"/>
      <c r="PZK198" s="43"/>
      <c r="PZL198" s="43"/>
      <c r="PZM198" s="43"/>
      <c r="PZN198" s="43"/>
      <c r="PZO198" s="43"/>
      <c r="PZP198" s="43"/>
      <c r="PZQ198" s="43"/>
      <c r="PZR198" s="43"/>
      <c r="PZS198" s="43"/>
      <c r="PZT198" s="43"/>
      <c r="PZU198" s="43"/>
      <c r="PZV198" s="43"/>
      <c r="PZW198" s="43"/>
      <c r="PZX198" s="43"/>
      <c r="PZY198" s="43"/>
      <c r="PZZ198" s="43"/>
      <c r="QAA198" s="43"/>
      <c r="QAB198" s="43"/>
      <c r="QAC198" s="43"/>
      <c r="QAD198" s="43"/>
      <c r="QAE198" s="43"/>
      <c r="QAF198" s="43"/>
      <c r="QAG198" s="43"/>
      <c r="QAH198" s="43"/>
      <c r="QAI198" s="43"/>
      <c r="QAJ198" s="43"/>
      <c r="QAK198" s="43"/>
      <c r="QAL198" s="43"/>
      <c r="QAM198" s="43"/>
      <c r="QAN198" s="43"/>
      <c r="QAO198" s="43"/>
      <c r="QAP198" s="43"/>
      <c r="QAQ198" s="43"/>
      <c r="QAR198" s="43"/>
      <c r="QAS198" s="43"/>
      <c r="QAT198" s="43"/>
      <c r="QAU198" s="43"/>
      <c r="QAV198" s="43"/>
      <c r="QAW198" s="43"/>
      <c r="QAX198" s="43"/>
      <c r="QAY198" s="43"/>
      <c r="QAZ198" s="43"/>
      <c r="QBA198" s="43"/>
      <c r="QBB198" s="43"/>
      <c r="QBC198" s="43"/>
      <c r="QBD198" s="43"/>
      <c r="QBE198" s="43"/>
      <c r="QBF198" s="43"/>
      <c r="QBG198" s="43"/>
      <c r="QBH198" s="43"/>
      <c r="QBI198" s="43"/>
      <c r="QBJ198" s="43"/>
      <c r="QBK198" s="43"/>
      <c r="QBL198" s="43"/>
      <c r="QBM198" s="43"/>
      <c r="QBN198" s="43"/>
      <c r="QBO198" s="43"/>
      <c r="QBP198" s="43"/>
      <c r="QBQ198" s="43"/>
      <c r="QBR198" s="43"/>
      <c r="QBS198" s="43"/>
      <c r="QBT198" s="43"/>
      <c r="QBU198" s="43"/>
      <c r="QBV198" s="43"/>
      <c r="QBW198" s="43"/>
      <c r="QBX198" s="43"/>
      <c r="QBY198" s="43"/>
      <c r="QBZ198" s="43"/>
      <c r="QCA198" s="43"/>
      <c r="QCB198" s="43"/>
      <c r="QCC198" s="43"/>
      <c r="QCD198" s="43"/>
      <c r="QCE198" s="43"/>
      <c r="QCF198" s="43"/>
      <c r="QCG198" s="43"/>
      <c r="QCH198" s="43"/>
      <c r="QCI198" s="43"/>
      <c r="QCJ198" s="43"/>
      <c r="QCK198" s="43"/>
      <c r="QCL198" s="43"/>
      <c r="QCM198" s="43"/>
      <c r="QCN198" s="43"/>
      <c r="QCO198" s="43"/>
      <c r="QCP198" s="43"/>
      <c r="QCQ198" s="43"/>
      <c r="QCR198" s="43"/>
      <c r="QCS198" s="43"/>
      <c r="QCT198" s="43"/>
      <c r="QCU198" s="43"/>
      <c r="QCV198" s="43"/>
      <c r="QCW198" s="43"/>
      <c r="QCX198" s="43"/>
      <c r="QCY198" s="43"/>
      <c r="QCZ198" s="43"/>
      <c r="QDA198" s="43"/>
      <c r="QDB198" s="43"/>
      <c r="QDC198" s="43"/>
      <c r="QDD198" s="43"/>
      <c r="QDE198" s="43"/>
      <c r="QDF198" s="43"/>
      <c r="QDG198" s="43"/>
      <c r="QDH198" s="43"/>
      <c r="QDI198" s="43"/>
      <c r="QDJ198" s="43"/>
      <c r="QDK198" s="43"/>
      <c r="QDL198" s="43"/>
      <c r="QDM198" s="43"/>
      <c r="QDN198" s="43"/>
      <c r="QDO198" s="43"/>
      <c r="QDP198" s="43"/>
      <c r="QDQ198" s="43"/>
      <c r="QDR198" s="43"/>
      <c r="QDS198" s="43"/>
      <c r="QDT198" s="43"/>
      <c r="QDU198" s="43"/>
      <c r="QDV198" s="43"/>
      <c r="QDW198" s="43"/>
      <c r="QDX198" s="43"/>
      <c r="QDY198" s="43"/>
      <c r="QDZ198" s="43"/>
      <c r="QEA198" s="43"/>
      <c r="QEB198" s="43"/>
      <c r="QEC198" s="43"/>
      <c r="QED198" s="43"/>
      <c r="QEE198" s="43"/>
      <c r="QEF198" s="43"/>
      <c r="QEG198" s="43"/>
      <c r="QEH198" s="43"/>
      <c r="QEI198" s="43"/>
      <c r="QEJ198" s="43"/>
      <c r="QEK198" s="43"/>
      <c r="QEL198" s="43"/>
      <c r="QEM198" s="43"/>
      <c r="QEN198" s="43"/>
      <c r="QEO198" s="43"/>
      <c r="QEP198" s="43"/>
      <c r="QEQ198" s="43"/>
      <c r="QER198" s="43"/>
      <c r="QES198" s="43"/>
      <c r="QET198" s="43"/>
      <c r="QEU198" s="43"/>
      <c r="QEV198" s="43"/>
      <c r="QEW198" s="43"/>
      <c r="QEX198" s="43"/>
      <c r="QEY198" s="43"/>
      <c r="QEZ198" s="43"/>
      <c r="QFA198" s="43"/>
      <c r="QFB198" s="43"/>
      <c r="QFC198" s="43"/>
      <c r="QFD198" s="43"/>
      <c r="QFE198" s="43"/>
      <c r="QFF198" s="43"/>
      <c r="QFG198" s="43"/>
      <c r="QFH198" s="43"/>
      <c r="QFI198" s="43"/>
      <c r="QFJ198" s="43"/>
      <c r="QFK198" s="43"/>
      <c r="QFL198" s="43"/>
      <c r="QFM198" s="43"/>
      <c r="QFN198" s="43"/>
      <c r="QFO198" s="43"/>
      <c r="QFP198" s="43"/>
      <c r="QFQ198" s="43"/>
      <c r="QFR198" s="43"/>
      <c r="QFS198" s="43"/>
      <c r="QFT198" s="43"/>
      <c r="QFU198" s="43"/>
      <c r="QFV198" s="43"/>
      <c r="QFW198" s="43"/>
      <c r="QFX198" s="43"/>
      <c r="QFY198" s="43"/>
      <c r="QFZ198" s="43"/>
      <c r="QGA198" s="43"/>
      <c r="QGB198" s="43"/>
      <c r="QGC198" s="43"/>
      <c r="QGD198" s="43"/>
      <c r="QGE198" s="43"/>
      <c r="QGF198" s="43"/>
      <c r="QGG198" s="43"/>
      <c r="QGH198" s="43"/>
      <c r="QGI198" s="43"/>
      <c r="QGJ198" s="43"/>
      <c r="QGK198" s="43"/>
      <c r="QGL198" s="43"/>
      <c r="QGM198" s="43"/>
      <c r="QGN198" s="43"/>
      <c r="QGO198" s="43"/>
      <c r="QGP198" s="43"/>
      <c r="QGQ198" s="43"/>
      <c r="QGR198" s="43"/>
      <c r="QGS198" s="43"/>
      <c r="QGT198" s="43"/>
      <c r="QGU198" s="43"/>
      <c r="QGV198" s="43"/>
      <c r="QGW198" s="43"/>
      <c r="QGX198" s="43"/>
      <c r="QGY198" s="43"/>
      <c r="QGZ198" s="43"/>
      <c r="QHA198" s="43"/>
      <c r="QHB198" s="43"/>
      <c r="QHC198" s="43"/>
      <c r="QHD198" s="43"/>
      <c r="QHE198" s="43"/>
      <c r="QHF198" s="43"/>
      <c r="QHG198" s="43"/>
      <c r="QHH198" s="43"/>
      <c r="QHI198" s="43"/>
      <c r="QHJ198" s="43"/>
      <c r="QHK198" s="43"/>
      <c r="QHL198" s="43"/>
      <c r="QHM198" s="43"/>
      <c r="QHN198" s="43"/>
      <c r="QHO198" s="43"/>
      <c r="QHP198" s="43"/>
      <c r="QHQ198" s="43"/>
      <c r="QHR198" s="43"/>
      <c r="QHS198" s="43"/>
      <c r="QHT198" s="43"/>
      <c r="QHU198" s="43"/>
      <c r="QHV198" s="43"/>
      <c r="QHW198" s="43"/>
      <c r="QHX198" s="43"/>
      <c r="QHY198" s="43"/>
      <c r="QHZ198" s="43"/>
      <c r="QIA198" s="43"/>
      <c r="QIB198" s="43"/>
      <c r="QIC198" s="43"/>
      <c r="QID198" s="43"/>
      <c r="QIE198" s="43"/>
      <c r="QIF198" s="43"/>
      <c r="QIG198" s="43"/>
      <c r="QIH198" s="43"/>
      <c r="QII198" s="43"/>
      <c r="QIJ198" s="43"/>
      <c r="QIK198" s="43"/>
      <c r="QIL198" s="43"/>
      <c r="QIM198" s="43"/>
      <c r="QIN198" s="43"/>
      <c r="QIO198" s="43"/>
      <c r="QIP198" s="43"/>
      <c r="QIQ198" s="43"/>
      <c r="QIR198" s="43"/>
      <c r="QIS198" s="43"/>
      <c r="QIT198" s="43"/>
      <c r="QIU198" s="43"/>
      <c r="QIV198" s="43"/>
      <c r="QIW198" s="43"/>
      <c r="QIX198" s="43"/>
      <c r="QIY198" s="43"/>
      <c r="QIZ198" s="43"/>
      <c r="QJA198" s="43"/>
      <c r="QJB198" s="43"/>
      <c r="QJC198" s="43"/>
      <c r="QJD198" s="43"/>
      <c r="QJE198" s="43"/>
      <c r="QJF198" s="43"/>
      <c r="QJG198" s="43"/>
      <c r="QJH198" s="43"/>
      <c r="QJI198" s="43"/>
      <c r="QJJ198" s="43"/>
      <c r="QJK198" s="43"/>
      <c r="QJL198" s="43"/>
      <c r="QJM198" s="43"/>
      <c r="QJN198" s="43"/>
      <c r="QJO198" s="43"/>
      <c r="QJP198" s="43"/>
      <c r="QJQ198" s="43"/>
      <c r="QJR198" s="43"/>
      <c r="QJS198" s="43"/>
      <c r="QJT198" s="43"/>
      <c r="QJU198" s="43"/>
      <c r="QJV198" s="43"/>
      <c r="QJW198" s="43"/>
      <c r="QJX198" s="43"/>
      <c r="QJY198" s="43"/>
      <c r="QJZ198" s="43"/>
      <c r="QKA198" s="43"/>
      <c r="QKB198" s="43"/>
      <c r="QKC198" s="43"/>
      <c r="QKD198" s="43"/>
      <c r="QKE198" s="43"/>
      <c r="QKF198" s="43"/>
      <c r="QKG198" s="43"/>
      <c r="QKH198" s="43"/>
      <c r="QKI198" s="43"/>
      <c r="QKJ198" s="43"/>
      <c r="QKK198" s="43"/>
      <c r="QKL198" s="43"/>
      <c r="QKM198" s="43"/>
      <c r="QKN198" s="43"/>
      <c r="QKO198" s="43"/>
      <c r="QKP198" s="43"/>
      <c r="QKQ198" s="43"/>
      <c r="QKR198" s="43"/>
      <c r="QKS198" s="43"/>
      <c r="QKT198" s="43"/>
      <c r="QKU198" s="43"/>
      <c r="QKV198" s="43"/>
      <c r="QKW198" s="43"/>
      <c r="QKX198" s="43"/>
      <c r="QKY198" s="43"/>
      <c r="QKZ198" s="43"/>
      <c r="QLA198" s="43"/>
      <c r="QLB198" s="43"/>
      <c r="QLC198" s="43"/>
      <c r="QLD198" s="43"/>
      <c r="QLE198" s="43"/>
      <c r="QLF198" s="43"/>
      <c r="QLG198" s="43"/>
      <c r="QLH198" s="43"/>
      <c r="QLI198" s="43"/>
      <c r="QLJ198" s="43"/>
      <c r="QLK198" s="43"/>
      <c r="QLL198" s="43"/>
      <c r="QLM198" s="43"/>
      <c r="QLN198" s="43"/>
      <c r="QLO198" s="43"/>
      <c r="QLP198" s="43"/>
      <c r="QLQ198" s="43"/>
      <c r="QLR198" s="43"/>
      <c r="QLS198" s="43"/>
      <c r="QLT198" s="43"/>
      <c r="QLU198" s="43"/>
      <c r="QLV198" s="43"/>
      <c r="QLW198" s="43"/>
      <c r="QLX198" s="43"/>
      <c r="QLY198" s="43"/>
      <c r="QLZ198" s="43"/>
      <c r="QMA198" s="43"/>
      <c r="QMB198" s="43"/>
      <c r="QMC198" s="43"/>
      <c r="QMD198" s="43"/>
      <c r="QME198" s="43"/>
      <c r="QMF198" s="43"/>
      <c r="QMG198" s="43"/>
      <c r="QMH198" s="43"/>
      <c r="QMI198" s="43"/>
      <c r="QMJ198" s="43"/>
      <c r="QMK198" s="43"/>
      <c r="QML198" s="43"/>
      <c r="QMM198" s="43"/>
      <c r="QMN198" s="43"/>
      <c r="QMO198" s="43"/>
      <c r="QMP198" s="43"/>
      <c r="QMQ198" s="43"/>
      <c r="QMR198" s="43"/>
      <c r="QMS198" s="43"/>
      <c r="QMT198" s="43"/>
      <c r="QMU198" s="43"/>
      <c r="QMV198" s="43"/>
      <c r="QMW198" s="43"/>
      <c r="QMX198" s="43"/>
      <c r="QMY198" s="43"/>
      <c r="QMZ198" s="43"/>
      <c r="QNA198" s="43"/>
      <c r="QNB198" s="43"/>
      <c r="QNC198" s="43"/>
      <c r="QND198" s="43"/>
      <c r="QNE198" s="43"/>
      <c r="QNF198" s="43"/>
      <c r="QNG198" s="43"/>
      <c r="QNH198" s="43"/>
      <c r="QNI198" s="43"/>
      <c r="QNJ198" s="43"/>
      <c r="QNK198" s="43"/>
      <c r="QNL198" s="43"/>
      <c r="QNM198" s="43"/>
      <c r="QNN198" s="43"/>
      <c r="QNO198" s="43"/>
      <c r="QNP198" s="43"/>
      <c r="QNQ198" s="43"/>
      <c r="QNR198" s="43"/>
      <c r="QNS198" s="43"/>
      <c r="QNT198" s="43"/>
      <c r="QNU198" s="43"/>
      <c r="QNV198" s="43"/>
      <c r="QNW198" s="43"/>
      <c r="QNX198" s="43"/>
      <c r="QNY198" s="43"/>
      <c r="QNZ198" s="43"/>
      <c r="QOA198" s="43"/>
      <c r="QOB198" s="43"/>
      <c r="QOC198" s="43"/>
      <c r="QOD198" s="43"/>
      <c r="QOE198" s="43"/>
      <c r="QOF198" s="43"/>
      <c r="QOG198" s="43"/>
      <c r="QOH198" s="43"/>
      <c r="QOI198" s="43"/>
      <c r="QOJ198" s="43"/>
      <c r="QOK198" s="43"/>
      <c r="QOL198" s="43"/>
      <c r="QOM198" s="43"/>
      <c r="QON198" s="43"/>
      <c r="QOO198" s="43"/>
      <c r="QOP198" s="43"/>
      <c r="QOQ198" s="43"/>
      <c r="QOR198" s="43"/>
      <c r="QOS198" s="43"/>
      <c r="QOT198" s="43"/>
      <c r="QOU198" s="43"/>
      <c r="QOV198" s="43"/>
      <c r="QOW198" s="43"/>
      <c r="QOX198" s="43"/>
      <c r="QOY198" s="43"/>
      <c r="QOZ198" s="43"/>
      <c r="QPA198" s="43"/>
      <c r="QPB198" s="43"/>
      <c r="QPC198" s="43"/>
      <c r="QPD198" s="43"/>
      <c r="QPE198" s="43"/>
      <c r="QPF198" s="43"/>
      <c r="QPG198" s="43"/>
      <c r="QPH198" s="43"/>
      <c r="QPI198" s="43"/>
      <c r="QPJ198" s="43"/>
      <c r="QPK198" s="43"/>
      <c r="QPL198" s="43"/>
      <c r="QPM198" s="43"/>
      <c r="QPN198" s="43"/>
      <c r="QPO198" s="43"/>
      <c r="QPP198" s="43"/>
      <c r="QPQ198" s="43"/>
      <c r="QPR198" s="43"/>
      <c r="QPS198" s="43"/>
      <c r="QPT198" s="43"/>
      <c r="QPU198" s="43"/>
      <c r="QPV198" s="43"/>
      <c r="QPW198" s="43"/>
      <c r="QPX198" s="43"/>
      <c r="QPY198" s="43"/>
      <c r="QPZ198" s="43"/>
      <c r="QQA198" s="43"/>
      <c r="QQB198" s="43"/>
      <c r="QQC198" s="43"/>
      <c r="QQD198" s="43"/>
      <c r="QQE198" s="43"/>
      <c r="QQF198" s="43"/>
      <c r="QQG198" s="43"/>
      <c r="QQH198" s="43"/>
      <c r="QQI198" s="43"/>
      <c r="QQJ198" s="43"/>
      <c r="QQK198" s="43"/>
      <c r="QQL198" s="43"/>
      <c r="QQM198" s="43"/>
      <c r="QQN198" s="43"/>
      <c r="QQO198" s="43"/>
      <c r="QQP198" s="43"/>
      <c r="QQQ198" s="43"/>
      <c r="QQR198" s="43"/>
      <c r="QQS198" s="43"/>
      <c r="QQT198" s="43"/>
      <c r="QQU198" s="43"/>
      <c r="QQV198" s="43"/>
      <c r="QQW198" s="43"/>
      <c r="QQX198" s="43"/>
      <c r="QQY198" s="43"/>
      <c r="QQZ198" s="43"/>
      <c r="QRA198" s="43"/>
      <c r="QRB198" s="43"/>
      <c r="QRC198" s="43"/>
      <c r="QRD198" s="43"/>
      <c r="QRE198" s="43"/>
      <c r="QRF198" s="43"/>
      <c r="QRG198" s="43"/>
      <c r="QRH198" s="43"/>
      <c r="QRI198" s="43"/>
      <c r="QRJ198" s="43"/>
      <c r="QRK198" s="43"/>
      <c r="QRL198" s="43"/>
      <c r="QRM198" s="43"/>
      <c r="QRN198" s="43"/>
      <c r="QRO198" s="43"/>
      <c r="QRP198" s="43"/>
      <c r="QRQ198" s="43"/>
      <c r="QRR198" s="43"/>
      <c r="QRS198" s="43"/>
      <c r="QRT198" s="43"/>
      <c r="QRU198" s="43"/>
      <c r="QRV198" s="43"/>
      <c r="QRW198" s="43"/>
      <c r="QRX198" s="43"/>
      <c r="QRY198" s="43"/>
      <c r="QRZ198" s="43"/>
      <c r="QSA198" s="43"/>
      <c r="QSB198" s="43"/>
      <c r="QSC198" s="43"/>
      <c r="QSD198" s="43"/>
      <c r="QSE198" s="43"/>
      <c r="QSF198" s="43"/>
      <c r="QSG198" s="43"/>
      <c r="QSH198" s="43"/>
      <c r="QSI198" s="43"/>
      <c r="QSJ198" s="43"/>
      <c r="QSK198" s="43"/>
      <c r="QSL198" s="43"/>
      <c r="QSM198" s="43"/>
      <c r="QSN198" s="43"/>
      <c r="QSO198" s="43"/>
      <c r="QSP198" s="43"/>
      <c r="QSQ198" s="43"/>
      <c r="QSR198" s="43"/>
      <c r="QSS198" s="43"/>
      <c r="QST198" s="43"/>
      <c r="QSU198" s="43"/>
      <c r="QSV198" s="43"/>
      <c r="QSW198" s="43"/>
      <c r="QSX198" s="43"/>
      <c r="QSY198" s="43"/>
      <c r="QSZ198" s="43"/>
      <c r="QTA198" s="43"/>
      <c r="QTB198" s="43"/>
      <c r="QTC198" s="43"/>
      <c r="QTD198" s="43"/>
      <c r="QTE198" s="43"/>
      <c r="QTF198" s="43"/>
      <c r="QTG198" s="43"/>
      <c r="QTH198" s="43"/>
      <c r="QTI198" s="43"/>
      <c r="QTJ198" s="43"/>
      <c r="QTK198" s="43"/>
      <c r="QTL198" s="43"/>
      <c r="QTM198" s="43"/>
      <c r="QTN198" s="43"/>
      <c r="QTO198" s="43"/>
      <c r="QTP198" s="43"/>
      <c r="QTQ198" s="43"/>
      <c r="QTR198" s="43"/>
      <c r="QTS198" s="43"/>
      <c r="QTT198" s="43"/>
      <c r="QTU198" s="43"/>
      <c r="QTV198" s="43"/>
      <c r="QTW198" s="43"/>
      <c r="QTX198" s="43"/>
      <c r="QTY198" s="43"/>
      <c r="QTZ198" s="43"/>
      <c r="QUA198" s="43"/>
      <c r="QUB198" s="43"/>
      <c r="QUC198" s="43"/>
      <c r="QUD198" s="43"/>
      <c r="QUE198" s="43"/>
      <c r="QUF198" s="43"/>
      <c r="QUG198" s="43"/>
      <c r="QUH198" s="43"/>
      <c r="QUI198" s="43"/>
      <c r="QUJ198" s="43"/>
      <c r="QUK198" s="43"/>
      <c r="QUL198" s="43"/>
      <c r="QUM198" s="43"/>
      <c r="QUN198" s="43"/>
      <c r="QUO198" s="43"/>
      <c r="QUP198" s="43"/>
      <c r="QUQ198" s="43"/>
      <c r="QUR198" s="43"/>
      <c r="QUS198" s="43"/>
      <c r="QUT198" s="43"/>
      <c r="QUU198" s="43"/>
      <c r="QUV198" s="43"/>
      <c r="QUW198" s="43"/>
      <c r="QUX198" s="43"/>
      <c r="QUY198" s="43"/>
      <c r="QUZ198" s="43"/>
      <c r="QVA198" s="43"/>
      <c r="QVB198" s="43"/>
      <c r="QVC198" s="43"/>
      <c r="QVD198" s="43"/>
      <c r="QVE198" s="43"/>
      <c r="QVF198" s="43"/>
      <c r="QVG198" s="43"/>
      <c r="QVH198" s="43"/>
      <c r="QVI198" s="43"/>
      <c r="QVJ198" s="43"/>
      <c r="QVK198" s="43"/>
      <c r="QVL198" s="43"/>
      <c r="QVM198" s="43"/>
      <c r="QVN198" s="43"/>
      <c r="QVO198" s="43"/>
      <c r="QVP198" s="43"/>
      <c r="QVQ198" s="43"/>
      <c r="QVR198" s="43"/>
      <c r="QVS198" s="43"/>
      <c r="QVT198" s="43"/>
      <c r="QVU198" s="43"/>
      <c r="QVV198" s="43"/>
      <c r="QVW198" s="43"/>
      <c r="QVX198" s="43"/>
      <c r="QVY198" s="43"/>
      <c r="QVZ198" s="43"/>
      <c r="QWA198" s="43"/>
      <c r="QWB198" s="43"/>
      <c r="QWC198" s="43"/>
      <c r="QWD198" s="43"/>
      <c r="QWE198" s="43"/>
      <c r="QWF198" s="43"/>
      <c r="QWG198" s="43"/>
      <c r="QWH198" s="43"/>
      <c r="QWI198" s="43"/>
      <c r="QWJ198" s="43"/>
      <c r="QWK198" s="43"/>
      <c r="QWL198" s="43"/>
      <c r="QWM198" s="43"/>
      <c r="QWN198" s="43"/>
      <c r="QWO198" s="43"/>
      <c r="QWP198" s="43"/>
      <c r="QWQ198" s="43"/>
      <c r="QWR198" s="43"/>
      <c r="QWS198" s="43"/>
      <c r="QWT198" s="43"/>
      <c r="QWU198" s="43"/>
      <c r="QWV198" s="43"/>
      <c r="QWW198" s="43"/>
      <c r="QWX198" s="43"/>
      <c r="QWY198" s="43"/>
      <c r="QWZ198" s="43"/>
      <c r="QXA198" s="43"/>
      <c r="QXB198" s="43"/>
      <c r="QXC198" s="43"/>
      <c r="QXD198" s="43"/>
      <c r="QXE198" s="43"/>
      <c r="QXF198" s="43"/>
      <c r="QXG198" s="43"/>
      <c r="QXH198" s="43"/>
      <c r="QXI198" s="43"/>
      <c r="QXJ198" s="43"/>
      <c r="QXK198" s="43"/>
      <c r="QXL198" s="43"/>
      <c r="QXM198" s="43"/>
      <c r="QXN198" s="43"/>
      <c r="QXO198" s="43"/>
      <c r="QXP198" s="43"/>
      <c r="QXQ198" s="43"/>
      <c r="QXR198" s="43"/>
      <c r="QXS198" s="43"/>
      <c r="QXT198" s="43"/>
      <c r="QXU198" s="43"/>
      <c r="QXV198" s="43"/>
      <c r="QXW198" s="43"/>
      <c r="QXX198" s="43"/>
      <c r="QXY198" s="43"/>
      <c r="QXZ198" s="43"/>
      <c r="QYA198" s="43"/>
      <c r="QYB198" s="43"/>
      <c r="QYC198" s="43"/>
      <c r="QYD198" s="43"/>
      <c r="QYE198" s="43"/>
      <c r="QYF198" s="43"/>
      <c r="QYG198" s="43"/>
      <c r="QYH198" s="43"/>
      <c r="QYI198" s="43"/>
      <c r="QYJ198" s="43"/>
      <c r="QYK198" s="43"/>
      <c r="QYL198" s="43"/>
      <c r="QYM198" s="43"/>
      <c r="QYN198" s="43"/>
      <c r="QYO198" s="43"/>
      <c r="QYP198" s="43"/>
      <c r="QYQ198" s="43"/>
      <c r="QYR198" s="43"/>
      <c r="QYS198" s="43"/>
      <c r="QYT198" s="43"/>
      <c r="QYU198" s="43"/>
      <c r="QYV198" s="43"/>
      <c r="QYW198" s="43"/>
      <c r="QYX198" s="43"/>
      <c r="QYY198" s="43"/>
      <c r="QYZ198" s="43"/>
      <c r="QZA198" s="43"/>
      <c r="QZB198" s="43"/>
      <c r="QZC198" s="43"/>
      <c r="QZD198" s="43"/>
      <c r="QZE198" s="43"/>
      <c r="QZF198" s="43"/>
      <c r="QZG198" s="43"/>
      <c r="QZH198" s="43"/>
      <c r="QZI198" s="43"/>
      <c r="QZJ198" s="43"/>
      <c r="QZK198" s="43"/>
      <c r="QZL198" s="43"/>
      <c r="QZM198" s="43"/>
      <c r="QZN198" s="43"/>
      <c r="QZO198" s="43"/>
      <c r="QZP198" s="43"/>
      <c r="QZQ198" s="43"/>
      <c r="QZR198" s="43"/>
      <c r="QZS198" s="43"/>
      <c r="QZT198" s="43"/>
      <c r="QZU198" s="43"/>
      <c r="QZV198" s="43"/>
      <c r="QZW198" s="43"/>
      <c r="QZX198" s="43"/>
      <c r="QZY198" s="43"/>
      <c r="QZZ198" s="43"/>
      <c r="RAA198" s="43"/>
      <c r="RAB198" s="43"/>
      <c r="RAC198" s="43"/>
      <c r="RAD198" s="43"/>
      <c r="RAE198" s="43"/>
      <c r="RAF198" s="43"/>
      <c r="RAG198" s="43"/>
      <c r="RAH198" s="43"/>
      <c r="RAI198" s="43"/>
      <c r="RAJ198" s="43"/>
      <c r="RAK198" s="43"/>
      <c r="RAL198" s="43"/>
      <c r="RAM198" s="43"/>
      <c r="RAN198" s="43"/>
      <c r="RAO198" s="43"/>
      <c r="RAP198" s="43"/>
      <c r="RAQ198" s="43"/>
      <c r="RAR198" s="43"/>
      <c r="RAS198" s="43"/>
      <c r="RAT198" s="43"/>
      <c r="RAU198" s="43"/>
      <c r="RAV198" s="43"/>
      <c r="RAW198" s="43"/>
      <c r="RAX198" s="43"/>
      <c r="RAY198" s="43"/>
      <c r="RAZ198" s="43"/>
      <c r="RBA198" s="43"/>
      <c r="RBB198" s="43"/>
      <c r="RBC198" s="43"/>
      <c r="RBD198" s="43"/>
      <c r="RBE198" s="43"/>
      <c r="RBF198" s="43"/>
      <c r="RBG198" s="43"/>
      <c r="RBH198" s="43"/>
      <c r="RBI198" s="43"/>
      <c r="RBJ198" s="43"/>
      <c r="RBK198" s="43"/>
      <c r="RBL198" s="43"/>
      <c r="RBM198" s="43"/>
      <c r="RBN198" s="43"/>
      <c r="RBO198" s="43"/>
      <c r="RBP198" s="43"/>
      <c r="RBQ198" s="43"/>
      <c r="RBR198" s="43"/>
      <c r="RBS198" s="43"/>
      <c r="RBT198" s="43"/>
      <c r="RBU198" s="43"/>
      <c r="RBV198" s="43"/>
      <c r="RBW198" s="43"/>
      <c r="RBX198" s="43"/>
      <c r="RBY198" s="43"/>
      <c r="RBZ198" s="43"/>
      <c r="RCA198" s="43"/>
      <c r="RCB198" s="43"/>
      <c r="RCC198" s="43"/>
      <c r="RCD198" s="43"/>
      <c r="RCE198" s="43"/>
      <c r="RCF198" s="43"/>
      <c r="RCG198" s="43"/>
      <c r="RCH198" s="43"/>
      <c r="RCI198" s="43"/>
      <c r="RCJ198" s="43"/>
      <c r="RCK198" s="43"/>
      <c r="RCL198" s="43"/>
      <c r="RCM198" s="43"/>
      <c r="RCN198" s="43"/>
      <c r="RCO198" s="43"/>
      <c r="RCP198" s="43"/>
      <c r="RCQ198" s="43"/>
      <c r="RCR198" s="43"/>
      <c r="RCS198" s="43"/>
      <c r="RCT198" s="43"/>
      <c r="RCU198" s="43"/>
      <c r="RCV198" s="43"/>
      <c r="RCW198" s="43"/>
      <c r="RCX198" s="43"/>
      <c r="RCY198" s="43"/>
      <c r="RCZ198" s="43"/>
      <c r="RDA198" s="43"/>
      <c r="RDB198" s="43"/>
      <c r="RDC198" s="43"/>
      <c r="RDD198" s="43"/>
      <c r="RDE198" s="43"/>
      <c r="RDF198" s="43"/>
      <c r="RDG198" s="43"/>
      <c r="RDH198" s="43"/>
      <c r="RDI198" s="43"/>
      <c r="RDJ198" s="43"/>
      <c r="RDK198" s="43"/>
      <c r="RDL198" s="43"/>
      <c r="RDM198" s="43"/>
      <c r="RDN198" s="43"/>
      <c r="RDO198" s="43"/>
      <c r="RDP198" s="43"/>
      <c r="RDQ198" s="43"/>
      <c r="RDR198" s="43"/>
      <c r="RDS198" s="43"/>
      <c r="RDT198" s="43"/>
      <c r="RDU198" s="43"/>
      <c r="RDV198" s="43"/>
      <c r="RDW198" s="43"/>
      <c r="RDX198" s="43"/>
      <c r="RDY198" s="43"/>
      <c r="RDZ198" s="43"/>
      <c r="REA198" s="43"/>
      <c r="REB198" s="43"/>
      <c r="REC198" s="43"/>
      <c r="RED198" s="43"/>
      <c r="REE198" s="43"/>
      <c r="REF198" s="43"/>
      <c r="REG198" s="43"/>
      <c r="REH198" s="43"/>
      <c r="REI198" s="43"/>
      <c r="REJ198" s="43"/>
      <c r="REK198" s="43"/>
      <c r="REL198" s="43"/>
      <c r="REM198" s="43"/>
      <c r="REN198" s="43"/>
      <c r="REO198" s="43"/>
      <c r="REP198" s="43"/>
      <c r="REQ198" s="43"/>
      <c r="RER198" s="43"/>
      <c r="RES198" s="43"/>
      <c r="RET198" s="43"/>
      <c r="REU198" s="43"/>
      <c r="REV198" s="43"/>
      <c r="REW198" s="43"/>
      <c r="REX198" s="43"/>
      <c r="REY198" s="43"/>
      <c r="REZ198" s="43"/>
      <c r="RFA198" s="43"/>
      <c r="RFB198" s="43"/>
      <c r="RFC198" s="43"/>
      <c r="RFD198" s="43"/>
      <c r="RFE198" s="43"/>
      <c r="RFF198" s="43"/>
      <c r="RFG198" s="43"/>
      <c r="RFH198" s="43"/>
      <c r="RFI198" s="43"/>
      <c r="RFJ198" s="43"/>
      <c r="RFK198" s="43"/>
      <c r="RFL198" s="43"/>
      <c r="RFM198" s="43"/>
      <c r="RFN198" s="43"/>
      <c r="RFO198" s="43"/>
      <c r="RFP198" s="43"/>
      <c r="RFQ198" s="43"/>
      <c r="RFR198" s="43"/>
      <c r="RFS198" s="43"/>
      <c r="RFT198" s="43"/>
      <c r="RFU198" s="43"/>
      <c r="RFV198" s="43"/>
      <c r="RFW198" s="43"/>
      <c r="RFX198" s="43"/>
      <c r="RFY198" s="43"/>
      <c r="RFZ198" s="43"/>
      <c r="RGA198" s="43"/>
      <c r="RGB198" s="43"/>
      <c r="RGC198" s="43"/>
      <c r="RGD198" s="43"/>
      <c r="RGE198" s="43"/>
      <c r="RGF198" s="43"/>
      <c r="RGG198" s="43"/>
      <c r="RGH198" s="43"/>
      <c r="RGI198" s="43"/>
      <c r="RGJ198" s="43"/>
      <c r="RGK198" s="43"/>
      <c r="RGL198" s="43"/>
      <c r="RGM198" s="43"/>
      <c r="RGN198" s="43"/>
      <c r="RGO198" s="43"/>
      <c r="RGP198" s="43"/>
      <c r="RGQ198" s="43"/>
      <c r="RGR198" s="43"/>
      <c r="RGS198" s="43"/>
      <c r="RGT198" s="43"/>
      <c r="RGU198" s="43"/>
      <c r="RGV198" s="43"/>
      <c r="RGW198" s="43"/>
      <c r="RGX198" s="43"/>
      <c r="RGY198" s="43"/>
      <c r="RGZ198" s="43"/>
      <c r="RHA198" s="43"/>
      <c r="RHB198" s="43"/>
      <c r="RHC198" s="43"/>
      <c r="RHD198" s="43"/>
      <c r="RHE198" s="43"/>
      <c r="RHF198" s="43"/>
      <c r="RHG198" s="43"/>
      <c r="RHH198" s="43"/>
      <c r="RHI198" s="43"/>
      <c r="RHJ198" s="43"/>
      <c r="RHK198" s="43"/>
      <c r="RHL198" s="43"/>
      <c r="RHM198" s="43"/>
      <c r="RHN198" s="43"/>
      <c r="RHO198" s="43"/>
      <c r="RHP198" s="43"/>
      <c r="RHQ198" s="43"/>
      <c r="RHR198" s="43"/>
      <c r="RHS198" s="43"/>
      <c r="RHT198" s="43"/>
      <c r="RHU198" s="43"/>
      <c r="RHV198" s="43"/>
      <c r="RHW198" s="43"/>
      <c r="RHX198" s="43"/>
      <c r="RHY198" s="43"/>
      <c r="RHZ198" s="43"/>
      <c r="RIA198" s="43"/>
      <c r="RIB198" s="43"/>
      <c r="RIC198" s="43"/>
      <c r="RID198" s="43"/>
      <c r="RIE198" s="43"/>
      <c r="RIF198" s="43"/>
      <c r="RIG198" s="43"/>
      <c r="RIH198" s="43"/>
      <c r="RII198" s="43"/>
      <c r="RIJ198" s="43"/>
      <c r="RIK198" s="43"/>
      <c r="RIL198" s="43"/>
      <c r="RIM198" s="43"/>
      <c r="RIN198" s="43"/>
      <c r="RIO198" s="43"/>
      <c r="RIP198" s="43"/>
      <c r="RIQ198" s="43"/>
      <c r="RIR198" s="43"/>
      <c r="RIS198" s="43"/>
      <c r="RIT198" s="43"/>
      <c r="RIU198" s="43"/>
      <c r="RIV198" s="43"/>
      <c r="RIW198" s="43"/>
      <c r="RIX198" s="43"/>
      <c r="RIY198" s="43"/>
      <c r="RIZ198" s="43"/>
      <c r="RJA198" s="43"/>
      <c r="RJB198" s="43"/>
      <c r="RJC198" s="43"/>
      <c r="RJD198" s="43"/>
      <c r="RJE198" s="43"/>
      <c r="RJF198" s="43"/>
      <c r="RJG198" s="43"/>
      <c r="RJH198" s="43"/>
      <c r="RJI198" s="43"/>
      <c r="RJJ198" s="43"/>
      <c r="RJK198" s="43"/>
      <c r="RJL198" s="43"/>
      <c r="RJM198" s="43"/>
      <c r="RJN198" s="43"/>
      <c r="RJO198" s="43"/>
      <c r="RJP198" s="43"/>
      <c r="RJQ198" s="43"/>
      <c r="RJR198" s="43"/>
      <c r="RJS198" s="43"/>
      <c r="RJT198" s="43"/>
      <c r="RJU198" s="43"/>
      <c r="RJV198" s="43"/>
      <c r="RJW198" s="43"/>
      <c r="RJX198" s="43"/>
      <c r="RJY198" s="43"/>
      <c r="RJZ198" s="43"/>
      <c r="RKA198" s="43"/>
      <c r="RKB198" s="43"/>
      <c r="RKC198" s="43"/>
      <c r="RKD198" s="43"/>
      <c r="RKE198" s="43"/>
      <c r="RKF198" s="43"/>
      <c r="RKG198" s="43"/>
      <c r="RKH198" s="43"/>
      <c r="RKI198" s="43"/>
      <c r="RKJ198" s="43"/>
      <c r="RKK198" s="43"/>
      <c r="RKL198" s="43"/>
      <c r="RKM198" s="43"/>
      <c r="RKN198" s="43"/>
      <c r="RKO198" s="43"/>
      <c r="RKP198" s="43"/>
      <c r="RKQ198" s="43"/>
      <c r="RKR198" s="43"/>
      <c r="RKS198" s="43"/>
      <c r="RKT198" s="43"/>
      <c r="RKU198" s="43"/>
      <c r="RKV198" s="43"/>
      <c r="RKW198" s="43"/>
      <c r="RKX198" s="43"/>
      <c r="RKY198" s="43"/>
      <c r="RKZ198" s="43"/>
      <c r="RLA198" s="43"/>
      <c r="RLB198" s="43"/>
      <c r="RLC198" s="43"/>
      <c r="RLD198" s="43"/>
      <c r="RLE198" s="43"/>
      <c r="RLF198" s="43"/>
      <c r="RLG198" s="43"/>
      <c r="RLH198" s="43"/>
      <c r="RLI198" s="43"/>
      <c r="RLJ198" s="43"/>
      <c r="RLK198" s="43"/>
      <c r="RLL198" s="43"/>
      <c r="RLM198" s="43"/>
      <c r="RLN198" s="43"/>
      <c r="RLO198" s="43"/>
      <c r="RLP198" s="43"/>
      <c r="RLQ198" s="43"/>
      <c r="RLR198" s="43"/>
      <c r="RLS198" s="43"/>
      <c r="RLT198" s="43"/>
      <c r="RLU198" s="43"/>
      <c r="RLV198" s="43"/>
      <c r="RLW198" s="43"/>
      <c r="RLX198" s="43"/>
      <c r="RLY198" s="43"/>
      <c r="RLZ198" s="43"/>
      <c r="RMA198" s="43"/>
      <c r="RMB198" s="43"/>
      <c r="RMC198" s="43"/>
      <c r="RMD198" s="43"/>
      <c r="RME198" s="43"/>
      <c r="RMF198" s="43"/>
      <c r="RMG198" s="43"/>
      <c r="RMH198" s="43"/>
      <c r="RMI198" s="43"/>
      <c r="RMJ198" s="43"/>
      <c r="RMK198" s="43"/>
      <c r="RML198" s="43"/>
      <c r="RMM198" s="43"/>
      <c r="RMN198" s="43"/>
      <c r="RMO198" s="43"/>
      <c r="RMP198" s="43"/>
      <c r="RMQ198" s="43"/>
      <c r="RMR198" s="43"/>
      <c r="RMS198" s="43"/>
      <c r="RMT198" s="43"/>
      <c r="RMU198" s="43"/>
      <c r="RMV198" s="43"/>
      <c r="RMW198" s="43"/>
      <c r="RMX198" s="43"/>
      <c r="RMY198" s="43"/>
      <c r="RMZ198" s="43"/>
      <c r="RNA198" s="43"/>
      <c r="RNB198" s="43"/>
      <c r="RNC198" s="43"/>
      <c r="RND198" s="43"/>
      <c r="RNE198" s="43"/>
      <c r="RNF198" s="43"/>
      <c r="RNG198" s="43"/>
      <c r="RNH198" s="43"/>
      <c r="RNI198" s="43"/>
      <c r="RNJ198" s="43"/>
      <c r="RNK198" s="43"/>
      <c r="RNL198" s="43"/>
      <c r="RNM198" s="43"/>
      <c r="RNN198" s="43"/>
      <c r="RNO198" s="43"/>
      <c r="RNP198" s="43"/>
      <c r="RNQ198" s="43"/>
      <c r="RNR198" s="43"/>
      <c r="RNS198" s="43"/>
      <c r="RNT198" s="43"/>
      <c r="RNU198" s="43"/>
      <c r="RNV198" s="43"/>
      <c r="RNW198" s="43"/>
      <c r="RNX198" s="43"/>
      <c r="RNY198" s="43"/>
      <c r="RNZ198" s="43"/>
      <c r="ROA198" s="43"/>
      <c r="ROB198" s="43"/>
      <c r="ROC198" s="43"/>
      <c r="ROD198" s="43"/>
      <c r="ROE198" s="43"/>
      <c r="ROF198" s="43"/>
      <c r="ROG198" s="43"/>
      <c r="ROH198" s="43"/>
      <c r="ROI198" s="43"/>
      <c r="ROJ198" s="43"/>
      <c r="ROK198" s="43"/>
      <c r="ROL198" s="43"/>
      <c r="ROM198" s="43"/>
      <c r="RON198" s="43"/>
      <c r="ROO198" s="43"/>
      <c r="ROP198" s="43"/>
      <c r="ROQ198" s="43"/>
      <c r="ROR198" s="43"/>
      <c r="ROS198" s="43"/>
      <c r="ROT198" s="43"/>
      <c r="ROU198" s="43"/>
      <c r="ROV198" s="43"/>
      <c r="ROW198" s="43"/>
      <c r="ROX198" s="43"/>
      <c r="ROY198" s="43"/>
      <c r="ROZ198" s="43"/>
      <c r="RPA198" s="43"/>
      <c r="RPB198" s="43"/>
      <c r="RPC198" s="43"/>
      <c r="RPD198" s="43"/>
      <c r="RPE198" s="43"/>
      <c r="RPF198" s="43"/>
      <c r="RPG198" s="43"/>
      <c r="RPH198" s="43"/>
      <c r="RPI198" s="43"/>
      <c r="RPJ198" s="43"/>
      <c r="RPK198" s="43"/>
      <c r="RPL198" s="43"/>
      <c r="RPM198" s="43"/>
      <c r="RPN198" s="43"/>
      <c r="RPO198" s="43"/>
      <c r="RPP198" s="43"/>
      <c r="RPQ198" s="43"/>
      <c r="RPR198" s="43"/>
      <c r="RPS198" s="43"/>
      <c r="RPT198" s="43"/>
      <c r="RPU198" s="43"/>
      <c r="RPV198" s="43"/>
      <c r="RPW198" s="43"/>
      <c r="RPX198" s="43"/>
      <c r="RPY198" s="43"/>
      <c r="RPZ198" s="43"/>
      <c r="RQA198" s="43"/>
      <c r="RQB198" s="43"/>
      <c r="RQC198" s="43"/>
      <c r="RQD198" s="43"/>
      <c r="RQE198" s="43"/>
      <c r="RQF198" s="43"/>
      <c r="RQG198" s="43"/>
      <c r="RQH198" s="43"/>
      <c r="RQI198" s="43"/>
      <c r="RQJ198" s="43"/>
      <c r="RQK198" s="43"/>
      <c r="RQL198" s="43"/>
      <c r="RQM198" s="43"/>
      <c r="RQN198" s="43"/>
      <c r="RQO198" s="43"/>
      <c r="RQP198" s="43"/>
      <c r="RQQ198" s="43"/>
      <c r="RQR198" s="43"/>
      <c r="RQS198" s="43"/>
      <c r="RQT198" s="43"/>
      <c r="RQU198" s="43"/>
      <c r="RQV198" s="43"/>
      <c r="RQW198" s="43"/>
      <c r="RQX198" s="43"/>
      <c r="RQY198" s="43"/>
      <c r="RQZ198" s="43"/>
      <c r="RRA198" s="43"/>
      <c r="RRB198" s="43"/>
      <c r="RRC198" s="43"/>
      <c r="RRD198" s="43"/>
      <c r="RRE198" s="43"/>
      <c r="RRF198" s="43"/>
      <c r="RRG198" s="43"/>
      <c r="RRH198" s="43"/>
      <c r="RRI198" s="43"/>
      <c r="RRJ198" s="43"/>
      <c r="RRK198" s="43"/>
      <c r="RRL198" s="43"/>
      <c r="RRM198" s="43"/>
      <c r="RRN198" s="43"/>
      <c r="RRO198" s="43"/>
      <c r="RRP198" s="43"/>
      <c r="RRQ198" s="43"/>
      <c r="RRR198" s="43"/>
      <c r="RRS198" s="43"/>
      <c r="RRT198" s="43"/>
      <c r="RRU198" s="43"/>
      <c r="RRV198" s="43"/>
      <c r="RRW198" s="43"/>
      <c r="RRX198" s="43"/>
      <c r="RRY198" s="43"/>
      <c r="RRZ198" s="43"/>
      <c r="RSA198" s="43"/>
      <c r="RSB198" s="43"/>
      <c r="RSC198" s="43"/>
      <c r="RSD198" s="43"/>
      <c r="RSE198" s="43"/>
      <c r="RSF198" s="43"/>
      <c r="RSG198" s="43"/>
      <c r="RSH198" s="43"/>
      <c r="RSI198" s="43"/>
      <c r="RSJ198" s="43"/>
      <c r="RSK198" s="43"/>
      <c r="RSL198" s="43"/>
      <c r="RSM198" s="43"/>
      <c r="RSN198" s="43"/>
      <c r="RSO198" s="43"/>
      <c r="RSP198" s="43"/>
      <c r="RSQ198" s="43"/>
      <c r="RSR198" s="43"/>
      <c r="RSS198" s="43"/>
      <c r="RST198" s="43"/>
      <c r="RSU198" s="43"/>
      <c r="RSV198" s="43"/>
      <c r="RSW198" s="43"/>
      <c r="RSX198" s="43"/>
      <c r="RSY198" s="43"/>
      <c r="RSZ198" s="43"/>
      <c r="RTA198" s="43"/>
      <c r="RTB198" s="43"/>
      <c r="RTC198" s="43"/>
      <c r="RTD198" s="43"/>
      <c r="RTE198" s="43"/>
      <c r="RTF198" s="43"/>
      <c r="RTG198" s="43"/>
      <c r="RTH198" s="43"/>
      <c r="RTI198" s="43"/>
      <c r="RTJ198" s="43"/>
      <c r="RTK198" s="43"/>
      <c r="RTL198" s="43"/>
      <c r="RTM198" s="43"/>
      <c r="RTN198" s="43"/>
      <c r="RTO198" s="43"/>
      <c r="RTP198" s="43"/>
      <c r="RTQ198" s="43"/>
      <c r="RTR198" s="43"/>
      <c r="RTS198" s="43"/>
      <c r="RTT198" s="43"/>
      <c r="RTU198" s="43"/>
      <c r="RTV198" s="43"/>
      <c r="RTW198" s="43"/>
      <c r="RTX198" s="43"/>
      <c r="RTY198" s="43"/>
      <c r="RTZ198" s="43"/>
      <c r="RUA198" s="43"/>
      <c r="RUB198" s="43"/>
      <c r="RUC198" s="43"/>
      <c r="RUD198" s="43"/>
      <c r="RUE198" s="43"/>
      <c r="RUF198" s="43"/>
      <c r="RUG198" s="43"/>
      <c r="RUH198" s="43"/>
      <c r="RUI198" s="43"/>
      <c r="RUJ198" s="43"/>
      <c r="RUK198" s="43"/>
      <c r="RUL198" s="43"/>
      <c r="RUM198" s="43"/>
      <c r="RUN198" s="43"/>
      <c r="RUO198" s="43"/>
      <c r="RUP198" s="43"/>
      <c r="RUQ198" s="43"/>
      <c r="RUR198" s="43"/>
      <c r="RUS198" s="43"/>
      <c r="RUT198" s="43"/>
      <c r="RUU198" s="43"/>
      <c r="RUV198" s="43"/>
      <c r="RUW198" s="43"/>
      <c r="RUX198" s="43"/>
      <c r="RUY198" s="43"/>
      <c r="RUZ198" s="43"/>
      <c r="RVA198" s="43"/>
      <c r="RVB198" s="43"/>
      <c r="RVC198" s="43"/>
      <c r="RVD198" s="43"/>
      <c r="RVE198" s="43"/>
      <c r="RVF198" s="43"/>
      <c r="RVG198" s="43"/>
      <c r="RVH198" s="43"/>
      <c r="RVI198" s="43"/>
      <c r="RVJ198" s="43"/>
      <c r="RVK198" s="43"/>
      <c r="RVL198" s="43"/>
      <c r="RVM198" s="43"/>
      <c r="RVN198" s="43"/>
      <c r="RVO198" s="43"/>
      <c r="RVP198" s="43"/>
      <c r="RVQ198" s="43"/>
      <c r="RVR198" s="43"/>
      <c r="RVS198" s="43"/>
      <c r="RVT198" s="43"/>
      <c r="RVU198" s="43"/>
      <c r="RVV198" s="43"/>
      <c r="RVW198" s="43"/>
      <c r="RVX198" s="43"/>
      <c r="RVY198" s="43"/>
      <c r="RVZ198" s="43"/>
      <c r="RWA198" s="43"/>
      <c r="RWB198" s="43"/>
      <c r="RWC198" s="43"/>
      <c r="RWD198" s="43"/>
      <c r="RWE198" s="43"/>
      <c r="RWF198" s="43"/>
      <c r="RWG198" s="43"/>
      <c r="RWH198" s="43"/>
      <c r="RWI198" s="43"/>
      <c r="RWJ198" s="43"/>
      <c r="RWK198" s="43"/>
      <c r="RWL198" s="43"/>
      <c r="RWM198" s="43"/>
      <c r="RWN198" s="43"/>
      <c r="RWO198" s="43"/>
      <c r="RWP198" s="43"/>
      <c r="RWQ198" s="43"/>
      <c r="RWR198" s="43"/>
      <c r="RWS198" s="43"/>
      <c r="RWT198" s="43"/>
      <c r="RWU198" s="43"/>
      <c r="RWV198" s="43"/>
      <c r="RWW198" s="43"/>
      <c r="RWX198" s="43"/>
      <c r="RWY198" s="43"/>
      <c r="RWZ198" s="43"/>
      <c r="RXA198" s="43"/>
      <c r="RXB198" s="43"/>
      <c r="RXC198" s="43"/>
      <c r="RXD198" s="43"/>
      <c r="RXE198" s="43"/>
      <c r="RXF198" s="43"/>
      <c r="RXG198" s="43"/>
      <c r="RXH198" s="43"/>
      <c r="RXI198" s="43"/>
      <c r="RXJ198" s="43"/>
      <c r="RXK198" s="43"/>
      <c r="RXL198" s="43"/>
      <c r="RXM198" s="43"/>
      <c r="RXN198" s="43"/>
      <c r="RXO198" s="43"/>
      <c r="RXP198" s="43"/>
      <c r="RXQ198" s="43"/>
      <c r="RXR198" s="43"/>
      <c r="RXS198" s="43"/>
      <c r="RXT198" s="43"/>
      <c r="RXU198" s="43"/>
      <c r="RXV198" s="43"/>
      <c r="RXW198" s="43"/>
      <c r="RXX198" s="43"/>
      <c r="RXY198" s="43"/>
      <c r="RXZ198" s="43"/>
      <c r="RYA198" s="43"/>
      <c r="RYB198" s="43"/>
      <c r="RYC198" s="43"/>
      <c r="RYD198" s="43"/>
      <c r="RYE198" s="43"/>
      <c r="RYF198" s="43"/>
      <c r="RYG198" s="43"/>
      <c r="RYH198" s="43"/>
      <c r="RYI198" s="43"/>
      <c r="RYJ198" s="43"/>
      <c r="RYK198" s="43"/>
      <c r="RYL198" s="43"/>
      <c r="RYM198" s="43"/>
      <c r="RYN198" s="43"/>
      <c r="RYO198" s="43"/>
      <c r="RYP198" s="43"/>
      <c r="RYQ198" s="43"/>
      <c r="RYR198" s="43"/>
      <c r="RYS198" s="43"/>
      <c r="RYT198" s="43"/>
      <c r="RYU198" s="43"/>
      <c r="RYV198" s="43"/>
      <c r="RYW198" s="43"/>
      <c r="RYX198" s="43"/>
      <c r="RYY198" s="43"/>
      <c r="RYZ198" s="43"/>
      <c r="RZA198" s="43"/>
      <c r="RZB198" s="43"/>
      <c r="RZC198" s="43"/>
      <c r="RZD198" s="43"/>
      <c r="RZE198" s="43"/>
      <c r="RZF198" s="43"/>
      <c r="RZG198" s="43"/>
      <c r="RZH198" s="43"/>
      <c r="RZI198" s="43"/>
      <c r="RZJ198" s="43"/>
      <c r="RZK198" s="43"/>
      <c r="RZL198" s="43"/>
      <c r="RZM198" s="43"/>
      <c r="RZN198" s="43"/>
      <c r="RZO198" s="43"/>
      <c r="RZP198" s="43"/>
      <c r="RZQ198" s="43"/>
      <c r="RZR198" s="43"/>
      <c r="RZS198" s="43"/>
      <c r="RZT198" s="43"/>
      <c r="RZU198" s="43"/>
      <c r="RZV198" s="43"/>
      <c r="RZW198" s="43"/>
      <c r="RZX198" s="43"/>
      <c r="RZY198" s="43"/>
      <c r="RZZ198" s="43"/>
      <c r="SAA198" s="43"/>
      <c r="SAB198" s="43"/>
      <c r="SAC198" s="43"/>
      <c r="SAD198" s="43"/>
      <c r="SAE198" s="43"/>
      <c r="SAF198" s="43"/>
      <c r="SAG198" s="43"/>
      <c r="SAH198" s="43"/>
      <c r="SAI198" s="43"/>
      <c r="SAJ198" s="43"/>
      <c r="SAK198" s="43"/>
      <c r="SAL198" s="43"/>
      <c r="SAM198" s="43"/>
      <c r="SAN198" s="43"/>
      <c r="SAO198" s="43"/>
      <c r="SAP198" s="43"/>
      <c r="SAQ198" s="43"/>
      <c r="SAR198" s="43"/>
      <c r="SAS198" s="43"/>
      <c r="SAT198" s="43"/>
      <c r="SAU198" s="43"/>
      <c r="SAV198" s="43"/>
      <c r="SAW198" s="43"/>
      <c r="SAX198" s="43"/>
      <c r="SAY198" s="43"/>
      <c r="SAZ198" s="43"/>
      <c r="SBA198" s="43"/>
      <c r="SBB198" s="43"/>
      <c r="SBC198" s="43"/>
      <c r="SBD198" s="43"/>
      <c r="SBE198" s="43"/>
      <c r="SBF198" s="43"/>
      <c r="SBG198" s="43"/>
      <c r="SBH198" s="43"/>
      <c r="SBI198" s="43"/>
      <c r="SBJ198" s="43"/>
      <c r="SBK198" s="43"/>
      <c r="SBL198" s="43"/>
      <c r="SBM198" s="43"/>
      <c r="SBN198" s="43"/>
      <c r="SBO198" s="43"/>
      <c r="SBP198" s="43"/>
      <c r="SBQ198" s="43"/>
      <c r="SBR198" s="43"/>
      <c r="SBS198" s="43"/>
      <c r="SBT198" s="43"/>
      <c r="SBU198" s="43"/>
      <c r="SBV198" s="43"/>
      <c r="SBW198" s="43"/>
      <c r="SBX198" s="43"/>
      <c r="SBY198" s="43"/>
      <c r="SBZ198" s="43"/>
      <c r="SCA198" s="43"/>
      <c r="SCB198" s="43"/>
      <c r="SCC198" s="43"/>
      <c r="SCD198" s="43"/>
      <c r="SCE198" s="43"/>
      <c r="SCF198" s="43"/>
      <c r="SCG198" s="43"/>
      <c r="SCH198" s="43"/>
      <c r="SCI198" s="43"/>
      <c r="SCJ198" s="43"/>
      <c r="SCK198" s="43"/>
      <c r="SCL198" s="43"/>
      <c r="SCM198" s="43"/>
      <c r="SCN198" s="43"/>
      <c r="SCO198" s="43"/>
      <c r="SCP198" s="43"/>
      <c r="SCQ198" s="43"/>
      <c r="SCR198" s="43"/>
      <c r="SCS198" s="43"/>
      <c r="SCT198" s="43"/>
      <c r="SCU198" s="43"/>
      <c r="SCV198" s="43"/>
      <c r="SCW198" s="43"/>
      <c r="SCX198" s="43"/>
      <c r="SCY198" s="43"/>
      <c r="SCZ198" s="43"/>
      <c r="SDA198" s="43"/>
      <c r="SDB198" s="43"/>
      <c r="SDC198" s="43"/>
      <c r="SDD198" s="43"/>
      <c r="SDE198" s="43"/>
      <c r="SDF198" s="43"/>
      <c r="SDG198" s="43"/>
      <c r="SDH198" s="43"/>
      <c r="SDI198" s="43"/>
      <c r="SDJ198" s="43"/>
      <c r="SDK198" s="43"/>
      <c r="SDL198" s="43"/>
      <c r="SDM198" s="43"/>
      <c r="SDN198" s="43"/>
      <c r="SDO198" s="43"/>
      <c r="SDP198" s="43"/>
      <c r="SDQ198" s="43"/>
      <c r="SDR198" s="43"/>
      <c r="SDS198" s="43"/>
      <c r="SDT198" s="43"/>
      <c r="SDU198" s="43"/>
      <c r="SDV198" s="43"/>
      <c r="SDW198" s="43"/>
      <c r="SDX198" s="43"/>
      <c r="SDY198" s="43"/>
      <c r="SDZ198" s="43"/>
      <c r="SEA198" s="43"/>
      <c r="SEB198" s="43"/>
      <c r="SEC198" s="43"/>
      <c r="SED198" s="43"/>
      <c r="SEE198" s="43"/>
      <c r="SEF198" s="43"/>
      <c r="SEG198" s="43"/>
      <c r="SEH198" s="43"/>
      <c r="SEI198" s="43"/>
      <c r="SEJ198" s="43"/>
      <c r="SEK198" s="43"/>
      <c r="SEL198" s="43"/>
      <c r="SEM198" s="43"/>
      <c r="SEN198" s="43"/>
      <c r="SEO198" s="43"/>
      <c r="SEP198" s="43"/>
      <c r="SEQ198" s="43"/>
      <c r="SER198" s="43"/>
      <c r="SES198" s="43"/>
      <c r="SET198" s="43"/>
      <c r="SEU198" s="43"/>
      <c r="SEV198" s="43"/>
      <c r="SEW198" s="43"/>
      <c r="SEX198" s="43"/>
      <c r="SEY198" s="43"/>
      <c r="SEZ198" s="43"/>
      <c r="SFA198" s="43"/>
      <c r="SFB198" s="43"/>
      <c r="SFC198" s="43"/>
      <c r="SFD198" s="43"/>
      <c r="SFE198" s="43"/>
      <c r="SFF198" s="43"/>
      <c r="SFG198" s="43"/>
      <c r="SFH198" s="43"/>
      <c r="SFI198" s="43"/>
      <c r="SFJ198" s="43"/>
      <c r="SFK198" s="43"/>
      <c r="SFL198" s="43"/>
      <c r="SFM198" s="43"/>
      <c r="SFN198" s="43"/>
      <c r="SFO198" s="43"/>
      <c r="SFP198" s="43"/>
      <c r="SFQ198" s="43"/>
      <c r="SFR198" s="43"/>
      <c r="SFS198" s="43"/>
      <c r="SFT198" s="43"/>
      <c r="SFU198" s="43"/>
      <c r="SFV198" s="43"/>
      <c r="SFW198" s="43"/>
      <c r="SFX198" s="43"/>
      <c r="SFY198" s="43"/>
      <c r="SFZ198" s="43"/>
      <c r="SGA198" s="43"/>
      <c r="SGB198" s="43"/>
      <c r="SGC198" s="43"/>
      <c r="SGD198" s="43"/>
      <c r="SGE198" s="43"/>
      <c r="SGF198" s="43"/>
      <c r="SGG198" s="43"/>
      <c r="SGH198" s="43"/>
      <c r="SGI198" s="43"/>
      <c r="SGJ198" s="43"/>
      <c r="SGK198" s="43"/>
      <c r="SGL198" s="43"/>
      <c r="SGM198" s="43"/>
      <c r="SGN198" s="43"/>
      <c r="SGO198" s="43"/>
      <c r="SGP198" s="43"/>
      <c r="SGQ198" s="43"/>
      <c r="SGR198" s="43"/>
      <c r="SGS198" s="43"/>
      <c r="SGT198" s="43"/>
      <c r="SGU198" s="43"/>
      <c r="SGV198" s="43"/>
      <c r="SGW198" s="43"/>
      <c r="SGX198" s="43"/>
      <c r="SGY198" s="43"/>
      <c r="SGZ198" s="43"/>
      <c r="SHA198" s="43"/>
      <c r="SHB198" s="43"/>
      <c r="SHC198" s="43"/>
      <c r="SHD198" s="43"/>
      <c r="SHE198" s="43"/>
      <c r="SHF198" s="43"/>
      <c r="SHG198" s="43"/>
      <c r="SHH198" s="43"/>
      <c r="SHI198" s="43"/>
      <c r="SHJ198" s="43"/>
      <c r="SHK198" s="43"/>
      <c r="SHL198" s="43"/>
      <c r="SHM198" s="43"/>
      <c r="SHN198" s="43"/>
      <c r="SHO198" s="43"/>
      <c r="SHP198" s="43"/>
      <c r="SHQ198" s="43"/>
      <c r="SHR198" s="43"/>
      <c r="SHS198" s="43"/>
      <c r="SHT198" s="43"/>
      <c r="SHU198" s="43"/>
      <c r="SHV198" s="43"/>
      <c r="SHW198" s="43"/>
      <c r="SHX198" s="43"/>
      <c r="SHY198" s="43"/>
      <c r="SHZ198" s="43"/>
      <c r="SIA198" s="43"/>
      <c r="SIB198" s="43"/>
      <c r="SIC198" s="43"/>
      <c r="SID198" s="43"/>
      <c r="SIE198" s="43"/>
      <c r="SIF198" s="43"/>
      <c r="SIG198" s="43"/>
      <c r="SIH198" s="43"/>
      <c r="SII198" s="43"/>
      <c r="SIJ198" s="43"/>
      <c r="SIK198" s="43"/>
      <c r="SIL198" s="43"/>
      <c r="SIM198" s="43"/>
      <c r="SIN198" s="43"/>
      <c r="SIO198" s="43"/>
      <c r="SIP198" s="43"/>
      <c r="SIQ198" s="43"/>
      <c r="SIR198" s="43"/>
      <c r="SIS198" s="43"/>
      <c r="SIT198" s="43"/>
      <c r="SIU198" s="43"/>
      <c r="SIV198" s="43"/>
      <c r="SIW198" s="43"/>
      <c r="SIX198" s="43"/>
      <c r="SIY198" s="43"/>
      <c r="SIZ198" s="43"/>
      <c r="SJA198" s="43"/>
      <c r="SJB198" s="43"/>
      <c r="SJC198" s="43"/>
      <c r="SJD198" s="43"/>
      <c r="SJE198" s="43"/>
      <c r="SJF198" s="43"/>
      <c r="SJG198" s="43"/>
      <c r="SJH198" s="43"/>
      <c r="SJI198" s="43"/>
      <c r="SJJ198" s="43"/>
      <c r="SJK198" s="43"/>
      <c r="SJL198" s="43"/>
      <c r="SJM198" s="43"/>
      <c r="SJN198" s="43"/>
      <c r="SJO198" s="43"/>
      <c r="SJP198" s="43"/>
      <c r="SJQ198" s="43"/>
      <c r="SJR198" s="43"/>
      <c r="SJS198" s="43"/>
      <c r="SJT198" s="43"/>
      <c r="SJU198" s="43"/>
      <c r="SJV198" s="43"/>
      <c r="SJW198" s="43"/>
      <c r="SJX198" s="43"/>
      <c r="SJY198" s="43"/>
      <c r="SJZ198" s="43"/>
      <c r="SKA198" s="43"/>
      <c r="SKB198" s="43"/>
      <c r="SKC198" s="43"/>
      <c r="SKD198" s="43"/>
      <c r="SKE198" s="43"/>
      <c r="SKF198" s="43"/>
      <c r="SKG198" s="43"/>
      <c r="SKH198" s="43"/>
      <c r="SKI198" s="43"/>
      <c r="SKJ198" s="43"/>
      <c r="SKK198" s="43"/>
      <c r="SKL198" s="43"/>
      <c r="SKM198" s="43"/>
      <c r="SKN198" s="43"/>
      <c r="SKO198" s="43"/>
      <c r="SKP198" s="43"/>
      <c r="SKQ198" s="43"/>
      <c r="SKR198" s="43"/>
      <c r="SKS198" s="43"/>
      <c r="SKT198" s="43"/>
      <c r="SKU198" s="43"/>
      <c r="SKV198" s="43"/>
      <c r="SKW198" s="43"/>
      <c r="SKX198" s="43"/>
      <c r="SKY198" s="43"/>
      <c r="SKZ198" s="43"/>
      <c r="SLA198" s="43"/>
      <c r="SLB198" s="43"/>
      <c r="SLC198" s="43"/>
      <c r="SLD198" s="43"/>
      <c r="SLE198" s="43"/>
      <c r="SLF198" s="43"/>
      <c r="SLG198" s="43"/>
      <c r="SLH198" s="43"/>
      <c r="SLI198" s="43"/>
      <c r="SLJ198" s="43"/>
      <c r="SLK198" s="43"/>
      <c r="SLL198" s="43"/>
      <c r="SLM198" s="43"/>
      <c r="SLN198" s="43"/>
      <c r="SLO198" s="43"/>
      <c r="SLP198" s="43"/>
      <c r="SLQ198" s="43"/>
      <c r="SLR198" s="43"/>
      <c r="SLS198" s="43"/>
      <c r="SLT198" s="43"/>
      <c r="SLU198" s="43"/>
      <c r="SLV198" s="43"/>
      <c r="SLW198" s="43"/>
      <c r="SLX198" s="43"/>
      <c r="SLY198" s="43"/>
      <c r="SLZ198" s="43"/>
      <c r="SMA198" s="43"/>
      <c r="SMB198" s="43"/>
      <c r="SMC198" s="43"/>
      <c r="SMD198" s="43"/>
      <c r="SME198" s="43"/>
      <c r="SMF198" s="43"/>
      <c r="SMG198" s="43"/>
      <c r="SMH198" s="43"/>
      <c r="SMI198" s="43"/>
      <c r="SMJ198" s="43"/>
      <c r="SMK198" s="43"/>
      <c r="SML198" s="43"/>
      <c r="SMM198" s="43"/>
      <c r="SMN198" s="43"/>
      <c r="SMO198" s="43"/>
      <c r="SMP198" s="43"/>
      <c r="SMQ198" s="43"/>
      <c r="SMR198" s="43"/>
      <c r="SMS198" s="43"/>
      <c r="SMT198" s="43"/>
      <c r="SMU198" s="43"/>
      <c r="SMV198" s="43"/>
      <c r="SMW198" s="43"/>
      <c r="SMX198" s="43"/>
      <c r="SMY198" s="43"/>
      <c r="SMZ198" s="43"/>
      <c r="SNA198" s="43"/>
      <c r="SNB198" s="43"/>
      <c r="SNC198" s="43"/>
      <c r="SND198" s="43"/>
      <c r="SNE198" s="43"/>
      <c r="SNF198" s="43"/>
      <c r="SNG198" s="43"/>
      <c r="SNH198" s="43"/>
      <c r="SNI198" s="43"/>
      <c r="SNJ198" s="43"/>
      <c r="SNK198" s="43"/>
      <c r="SNL198" s="43"/>
      <c r="SNM198" s="43"/>
      <c r="SNN198" s="43"/>
      <c r="SNO198" s="43"/>
      <c r="SNP198" s="43"/>
      <c r="SNQ198" s="43"/>
      <c r="SNR198" s="43"/>
      <c r="SNS198" s="43"/>
      <c r="SNT198" s="43"/>
      <c r="SNU198" s="43"/>
      <c r="SNV198" s="43"/>
      <c r="SNW198" s="43"/>
      <c r="SNX198" s="43"/>
      <c r="SNY198" s="43"/>
      <c r="SNZ198" s="43"/>
      <c r="SOA198" s="43"/>
      <c r="SOB198" s="43"/>
      <c r="SOC198" s="43"/>
      <c r="SOD198" s="43"/>
      <c r="SOE198" s="43"/>
      <c r="SOF198" s="43"/>
      <c r="SOG198" s="43"/>
      <c r="SOH198" s="43"/>
      <c r="SOI198" s="43"/>
      <c r="SOJ198" s="43"/>
      <c r="SOK198" s="43"/>
      <c r="SOL198" s="43"/>
      <c r="SOM198" s="43"/>
      <c r="SON198" s="43"/>
      <c r="SOO198" s="43"/>
      <c r="SOP198" s="43"/>
      <c r="SOQ198" s="43"/>
      <c r="SOR198" s="43"/>
      <c r="SOS198" s="43"/>
      <c r="SOT198" s="43"/>
      <c r="SOU198" s="43"/>
      <c r="SOV198" s="43"/>
      <c r="SOW198" s="43"/>
      <c r="SOX198" s="43"/>
      <c r="SOY198" s="43"/>
      <c r="SOZ198" s="43"/>
      <c r="SPA198" s="43"/>
      <c r="SPB198" s="43"/>
      <c r="SPC198" s="43"/>
      <c r="SPD198" s="43"/>
      <c r="SPE198" s="43"/>
      <c r="SPF198" s="43"/>
      <c r="SPG198" s="43"/>
      <c r="SPH198" s="43"/>
      <c r="SPI198" s="43"/>
      <c r="SPJ198" s="43"/>
      <c r="SPK198" s="43"/>
      <c r="SPL198" s="43"/>
      <c r="SPM198" s="43"/>
      <c r="SPN198" s="43"/>
      <c r="SPO198" s="43"/>
      <c r="SPP198" s="43"/>
      <c r="SPQ198" s="43"/>
      <c r="SPR198" s="43"/>
      <c r="SPS198" s="43"/>
      <c r="SPT198" s="43"/>
      <c r="SPU198" s="43"/>
      <c r="SPV198" s="43"/>
      <c r="SPW198" s="43"/>
      <c r="SPX198" s="43"/>
      <c r="SPY198" s="43"/>
      <c r="SPZ198" s="43"/>
      <c r="SQA198" s="43"/>
      <c r="SQB198" s="43"/>
      <c r="SQC198" s="43"/>
      <c r="SQD198" s="43"/>
      <c r="SQE198" s="43"/>
      <c r="SQF198" s="43"/>
      <c r="SQG198" s="43"/>
      <c r="SQH198" s="43"/>
      <c r="SQI198" s="43"/>
      <c r="SQJ198" s="43"/>
      <c r="SQK198" s="43"/>
      <c r="SQL198" s="43"/>
      <c r="SQM198" s="43"/>
      <c r="SQN198" s="43"/>
      <c r="SQO198" s="43"/>
      <c r="SQP198" s="43"/>
      <c r="SQQ198" s="43"/>
      <c r="SQR198" s="43"/>
      <c r="SQS198" s="43"/>
      <c r="SQT198" s="43"/>
      <c r="SQU198" s="43"/>
      <c r="SQV198" s="43"/>
      <c r="SQW198" s="43"/>
      <c r="SQX198" s="43"/>
      <c r="SQY198" s="43"/>
      <c r="SQZ198" s="43"/>
      <c r="SRA198" s="43"/>
      <c r="SRB198" s="43"/>
      <c r="SRC198" s="43"/>
      <c r="SRD198" s="43"/>
      <c r="SRE198" s="43"/>
      <c r="SRF198" s="43"/>
      <c r="SRG198" s="43"/>
      <c r="SRH198" s="43"/>
      <c r="SRI198" s="43"/>
      <c r="SRJ198" s="43"/>
      <c r="SRK198" s="43"/>
      <c r="SRL198" s="43"/>
      <c r="SRM198" s="43"/>
      <c r="SRN198" s="43"/>
      <c r="SRO198" s="43"/>
      <c r="SRP198" s="43"/>
      <c r="SRQ198" s="43"/>
      <c r="SRR198" s="43"/>
      <c r="SRS198" s="43"/>
      <c r="SRT198" s="43"/>
      <c r="SRU198" s="43"/>
      <c r="SRV198" s="43"/>
      <c r="SRW198" s="43"/>
      <c r="SRX198" s="43"/>
      <c r="SRY198" s="43"/>
      <c r="SRZ198" s="43"/>
      <c r="SSA198" s="43"/>
      <c r="SSB198" s="43"/>
      <c r="SSC198" s="43"/>
      <c r="SSD198" s="43"/>
      <c r="SSE198" s="43"/>
      <c r="SSF198" s="43"/>
      <c r="SSG198" s="43"/>
      <c r="SSH198" s="43"/>
      <c r="SSI198" s="43"/>
      <c r="SSJ198" s="43"/>
      <c r="SSK198" s="43"/>
      <c r="SSL198" s="43"/>
      <c r="SSM198" s="43"/>
      <c r="SSN198" s="43"/>
      <c r="SSO198" s="43"/>
      <c r="SSP198" s="43"/>
      <c r="SSQ198" s="43"/>
      <c r="SSR198" s="43"/>
      <c r="SSS198" s="43"/>
      <c r="SST198" s="43"/>
      <c r="SSU198" s="43"/>
      <c r="SSV198" s="43"/>
      <c r="SSW198" s="43"/>
      <c r="SSX198" s="43"/>
      <c r="SSY198" s="43"/>
      <c r="SSZ198" s="43"/>
      <c r="STA198" s="43"/>
      <c r="STB198" s="43"/>
      <c r="STC198" s="43"/>
      <c r="STD198" s="43"/>
      <c r="STE198" s="43"/>
      <c r="STF198" s="43"/>
      <c r="STG198" s="43"/>
      <c r="STH198" s="43"/>
      <c r="STI198" s="43"/>
      <c r="STJ198" s="43"/>
      <c r="STK198" s="43"/>
      <c r="STL198" s="43"/>
      <c r="STM198" s="43"/>
      <c r="STN198" s="43"/>
      <c r="STO198" s="43"/>
      <c r="STP198" s="43"/>
      <c r="STQ198" s="43"/>
      <c r="STR198" s="43"/>
      <c r="STS198" s="43"/>
      <c r="STT198" s="43"/>
      <c r="STU198" s="43"/>
      <c r="STV198" s="43"/>
      <c r="STW198" s="43"/>
      <c r="STX198" s="43"/>
      <c r="STY198" s="43"/>
      <c r="STZ198" s="43"/>
      <c r="SUA198" s="43"/>
      <c r="SUB198" s="43"/>
      <c r="SUC198" s="43"/>
      <c r="SUD198" s="43"/>
      <c r="SUE198" s="43"/>
      <c r="SUF198" s="43"/>
      <c r="SUG198" s="43"/>
      <c r="SUH198" s="43"/>
      <c r="SUI198" s="43"/>
      <c r="SUJ198" s="43"/>
      <c r="SUK198" s="43"/>
      <c r="SUL198" s="43"/>
      <c r="SUM198" s="43"/>
      <c r="SUN198" s="43"/>
      <c r="SUO198" s="43"/>
      <c r="SUP198" s="43"/>
      <c r="SUQ198" s="43"/>
      <c r="SUR198" s="43"/>
      <c r="SUS198" s="43"/>
      <c r="SUT198" s="43"/>
      <c r="SUU198" s="43"/>
      <c r="SUV198" s="43"/>
      <c r="SUW198" s="43"/>
      <c r="SUX198" s="43"/>
      <c r="SUY198" s="43"/>
      <c r="SUZ198" s="43"/>
      <c r="SVA198" s="43"/>
      <c r="SVB198" s="43"/>
      <c r="SVC198" s="43"/>
      <c r="SVD198" s="43"/>
      <c r="SVE198" s="43"/>
      <c r="SVF198" s="43"/>
      <c r="SVG198" s="43"/>
      <c r="SVH198" s="43"/>
      <c r="SVI198" s="43"/>
      <c r="SVJ198" s="43"/>
      <c r="SVK198" s="43"/>
      <c r="SVL198" s="43"/>
      <c r="SVM198" s="43"/>
      <c r="SVN198" s="43"/>
      <c r="SVO198" s="43"/>
      <c r="SVP198" s="43"/>
      <c r="SVQ198" s="43"/>
      <c r="SVR198" s="43"/>
      <c r="SVS198" s="43"/>
      <c r="SVT198" s="43"/>
      <c r="SVU198" s="43"/>
      <c r="SVV198" s="43"/>
      <c r="SVW198" s="43"/>
      <c r="SVX198" s="43"/>
      <c r="SVY198" s="43"/>
      <c r="SVZ198" s="43"/>
      <c r="SWA198" s="43"/>
      <c r="SWB198" s="43"/>
      <c r="SWC198" s="43"/>
      <c r="SWD198" s="43"/>
      <c r="SWE198" s="43"/>
      <c r="SWF198" s="43"/>
      <c r="SWG198" s="43"/>
      <c r="SWH198" s="43"/>
      <c r="SWI198" s="43"/>
      <c r="SWJ198" s="43"/>
      <c r="SWK198" s="43"/>
      <c r="SWL198" s="43"/>
      <c r="SWM198" s="43"/>
      <c r="SWN198" s="43"/>
      <c r="SWO198" s="43"/>
      <c r="SWP198" s="43"/>
      <c r="SWQ198" s="43"/>
      <c r="SWR198" s="43"/>
      <c r="SWS198" s="43"/>
      <c r="SWT198" s="43"/>
      <c r="SWU198" s="43"/>
      <c r="SWV198" s="43"/>
      <c r="SWW198" s="43"/>
      <c r="SWX198" s="43"/>
      <c r="SWY198" s="43"/>
      <c r="SWZ198" s="43"/>
      <c r="SXA198" s="43"/>
      <c r="SXB198" s="43"/>
      <c r="SXC198" s="43"/>
      <c r="SXD198" s="43"/>
      <c r="SXE198" s="43"/>
      <c r="SXF198" s="43"/>
      <c r="SXG198" s="43"/>
      <c r="SXH198" s="43"/>
      <c r="SXI198" s="43"/>
      <c r="SXJ198" s="43"/>
      <c r="SXK198" s="43"/>
      <c r="SXL198" s="43"/>
      <c r="SXM198" s="43"/>
      <c r="SXN198" s="43"/>
      <c r="SXO198" s="43"/>
      <c r="SXP198" s="43"/>
      <c r="SXQ198" s="43"/>
      <c r="SXR198" s="43"/>
      <c r="SXS198" s="43"/>
      <c r="SXT198" s="43"/>
      <c r="SXU198" s="43"/>
      <c r="SXV198" s="43"/>
      <c r="SXW198" s="43"/>
      <c r="SXX198" s="43"/>
      <c r="SXY198" s="43"/>
      <c r="SXZ198" s="43"/>
      <c r="SYA198" s="43"/>
      <c r="SYB198" s="43"/>
      <c r="SYC198" s="43"/>
      <c r="SYD198" s="43"/>
      <c r="SYE198" s="43"/>
      <c r="SYF198" s="43"/>
      <c r="SYG198" s="43"/>
      <c r="SYH198" s="43"/>
      <c r="SYI198" s="43"/>
      <c r="SYJ198" s="43"/>
      <c r="SYK198" s="43"/>
      <c r="SYL198" s="43"/>
      <c r="SYM198" s="43"/>
      <c r="SYN198" s="43"/>
      <c r="SYO198" s="43"/>
      <c r="SYP198" s="43"/>
      <c r="SYQ198" s="43"/>
      <c r="SYR198" s="43"/>
      <c r="SYS198" s="43"/>
      <c r="SYT198" s="43"/>
      <c r="SYU198" s="43"/>
      <c r="SYV198" s="43"/>
      <c r="SYW198" s="43"/>
      <c r="SYX198" s="43"/>
      <c r="SYY198" s="43"/>
      <c r="SYZ198" s="43"/>
      <c r="SZA198" s="43"/>
      <c r="SZB198" s="43"/>
      <c r="SZC198" s="43"/>
      <c r="SZD198" s="43"/>
      <c r="SZE198" s="43"/>
      <c r="SZF198" s="43"/>
      <c r="SZG198" s="43"/>
      <c r="SZH198" s="43"/>
      <c r="SZI198" s="43"/>
      <c r="SZJ198" s="43"/>
      <c r="SZK198" s="43"/>
      <c r="SZL198" s="43"/>
      <c r="SZM198" s="43"/>
      <c r="SZN198" s="43"/>
      <c r="SZO198" s="43"/>
      <c r="SZP198" s="43"/>
      <c r="SZQ198" s="43"/>
      <c r="SZR198" s="43"/>
      <c r="SZS198" s="43"/>
      <c r="SZT198" s="43"/>
      <c r="SZU198" s="43"/>
      <c r="SZV198" s="43"/>
      <c r="SZW198" s="43"/>
      <c r="SZX198" s="43"/>
      <c r="SZY198" s="43"/>
      <c r="SZZ198" s="43"/>
      <c r="TAA198" s="43"/>
      <c r="TAB198" s="43"/>
      <c r="TAC198" s="43"/>
      <c r="TAD198" s="43"/>
      <c r="TAE198" s="43"/>
      <c r="TAF198" s="43"/>
      <c r="TAG198" s="43"/>
      <c r="TAH198" s="43"/>
      <c r="TAI198" s="43"/>
      <c r="TAJ198" s="43"/>
      <c r="TAK198" s="43"/>
      <c r="TAL198" s="43"/>
      <c r="TAM198" s="43"/>
      <c r="TAN198" s="43"/>
      <c r="TAO198" s="43"/>
      <c r="TAP198" s="43"/>
      <c r="TAQ198" s="43"/>
      <c r="TAR198" s="43"/>
      <c r="TAS198" s="43"/>
      <c r="TAT198" s="43"/>
      <c r="TAU198" s="43"/>
      <c r="TAV198" s="43"/>
      <c r="TAW198" s="43"/>
      <c r="TAX198" s="43"/>
      <c r="TAY198" s="43"/>
      <c r="TAZ198" s="43"/>
      <c r="TBA198" s="43"/>
      <c r="TBB198" s="43"/>
      <c r="TBC198" s="43"/>
      <c r="TBD198" s="43"/>
      <c r="TBE198" s="43"/>
      <c r="TBF198" s="43"/>
      <c r="TBG198" s="43"/>
      <c r="TBH198" s="43"/>
      <c r="TBI198" s="43"/>
      <c r="TBJ198" s="43"/>
      <c r="TBK198" s="43"/>
      <c r="TBL198" s="43"/>
      <c r="TBM198" s="43"/>
      <c r="TBN198" s="43"/>
      <c r="TBO198" s="43"/>
      <c r="TBP198" s="43"/>
      <c r="TBQ198" s="43"/>
      <c r="TBR198" s="43"/>
      <c r="TBS198" s="43"/>
      <c r="TBT198" s="43"/>
      <c r="TBU198" s="43"/>
      <c r="TBV198" s="43"/>
      <c r="TBW198" s="43"/>
      <c r="TBX198" s="43"/>
      <c r="TBY198" s="43"/>
      <c r="TBZ198" s="43"/>
      <c r="TCA198" s="43"/>
      <c r="TCB198" s="43"/>
      <c r="TCC198" s="43"/>
      <c r="TCD198" s="43"/>
      <c r="TCE198" s="43"/>
      <c r="TCF198" s="43"/>
      <c r="TCG198" s="43"/>
      <c r="TCH198" s="43"/>
      <c r="TCI198" s="43"/>
      <c r="TCJ198" s="43"/>
      <c r="TCK198" s="43"/>
      <c r="TCL198" s="43"/>
      <c r="TCM198" s="43"/>
      <c r="TCN198" s="43"/>
      <c r="TCO198" s="43"/>
      <c r="TCP198" s="43"/>
      <c r="TCQ198" s="43"/>
      <c r="TCR198" s="43"/>
      <c r="TCS198" s="43"/>
      <c r="TCT198" s="43"/>
      <c r="TCU198" s="43"/>
      <c r="TCV198" s="43"/>
      <c r="TCW198" s="43"/>
      <c r="TCX198" s="43"/>
      <c r="TCY198" s="43"/>
      <c r="TCZ198" s="43"/>
      <c r="TDA198" s="43"/>
      <c r="TDB198" s="43"/>
      <c r="TDC198" s="43"/>
      <c r="TDD198" s="43"/>
      <c r="TDE198" s="43"/>
      <c r="TDF198" s="43"/>
      <c r="TDG198" s="43"/>
      <c r="TDH198" s="43"/>
      <c r="TDI198" s="43"/>
      <c r="TDJ198" s="43"/>
      <c r="TDK198" s="43"/>
      <c r="TDL198" s="43"/>
      <c r="TDM198" s="43"/>
      <c r="TDN198" s="43"/>
      <c r="TDO198" s="43"/>
      <c r="TDP198" s="43"/>
      <c r="TDQ198" s="43"/>
      <c r="TDR198" s="43"/>
      <c r="TDS198" s="43"/>
      <c r="TDT198" s="43"/>
      <c r="TDU198" s="43"/>
      <c r="TDV198" s="43"/>
      <c r="TDW198" s="43"/>
      <c r="TDX198" s="43"/>
      <c r="TDY198" s="43"/>
      <c r="TDZ198" s="43"/>
      <c r="TEA198" s="43"/>
      <c r="TEB198" s="43"/>
      <c r="TEC198" s="43"/>
      <c r="TED198" s="43"/>
      <c r="TEE198" s="43"/>
      <c r="TEF198" s="43"/>
      <c r="TEG198" s="43"/>
      <c r="TEH198" s="43"/>
      <c r="TEI198" s="43"/>
      <c r="TEJ198" s="43"/>
      <c r="TEK198" s="43"/>
      <c r="TEL198" s="43"/>
      <c r="TEM198" s="43"/>
      <c r="TEN198" s="43"/>
      <c r="TEO198" s="43"/>
      <c r="TEP198" s="43"/>
      <c r="TEQ198" s="43"/>
      <c r="TER198" s="43"/>
      <c r="TES198" s="43"/>
      <c r="TET198" s="43"/>
      <c r="TEU198" s="43"/>
      <c r="TEV198" s="43"/>
      <c r="TEW198" s="43"/>
      <c r="TEX198" s="43"/>
      <c r="TEY198" s="43"/>
      <c r="TEZ198" s="43"/>
      <c r="TFA198" s="43"/>
      <c r="TFB198" s="43"/>
      <c r="TFC198" s="43"/>
      <c r="TFD198" s="43"/>
      <c r="TFE198" s="43"/>
      <c r="TFF198" s="43"/>
      <c r="TFG198" s="43"/>
      <c r="TFH198" s="43"/>
      <c r="TFI198" s="43"/>
      <c r="TFJ198" s="43"/>
      <c r="TFK198" s="43"/>
      <c r="TFL198" s="43"/>
      <c r="TFM198" s="43"/>
      <c r="TFN198" s="43"/>
      <c r="TFO198" s="43"/>
      <c r="TFP198" s="43"/>
      <c r="TFQ198" s="43"/>
      <c r="TFR198" s="43"/>
      <c r="TFS198" s="43"/>
      <c r="TFT198" s="43"/>
      <c r="TFU198" s="43"/>
      <c r="TFV198" s="43"/>
      <c r="TFW198" s="43"/>
      <c r="TFX198" s="43"/>
      <c r="TFY198" s="43"/>
      <c r="TFZ198" s="43"/>
      <c r="TGA198" s="43"/>
      <c r="TGB198" s="43"/>
      <c r="TGC198" s="43"/>
      <c r="TGD198" s="43"/>
      <c r="TGE198" s="43"/>
      <c r="TGF198" s="43"/>
      <c r="TGG198" s="43"/>
      <c r="TGH198" s="43"/>
      <c r="TGI198" s="43"/>
      <c r="TGJ198" s="43"/>
      <c r="TGK198" s="43"/>
      <c r="TGL198" s="43"/>
      <c r="TGM198" s="43"/>
      <c r="TGN198" s="43"/>
      <c r="TGO198" s="43"/>
      <c r="TGP198" s="43"/>
      <c r="TGQ198" s="43"/>
      <c r="TGR198" s="43"/>
      <c r="TGS198" s="43"/>
      <c r="TGT198" s="43"/>
      <c r="TGU198" s="43"/>
      <c r="TGV198" s="43"/>
      <c r="TGW198" s="43"/>
      <c r="TGX198" s="43"/>
      <c r="TGY198" s="43"/>
      <c r="TGZ198" s="43"/>
      <c r="THA198" s="43"/>
      <c r="THB198" s="43"/>
      <c r="THC198" s="43"/>
      <c r="THD198" s="43"/>
      <c r="THE198" s="43"/>
      <c r="THF198" s="43"/>
      <c r="THG198" s="43"/>
      <c r="THH198" s="43"/>
      <c r="THI198" s="43"/>
      <c r="THJ198" s="43"/>
      <c r="THK198" s="43"/>
      <c r="THL198" s="43"/>
      <c r="THM198" s="43"/>
      <c r="THN198" s="43"/>
      <c r="THO198" s="43"/>
      <c r="THP198" s="43"/>
      <c r="THQ198" s="43"/>
      <c r="THR198" s="43"/>
      <c r="THS198" s="43"/>
      <c r="THT198" s="43"/>
      <c r="THU198" s="43"/>
      <c r="THV198" s="43"/>
      <c r="THW198" s="43"/>
      <c r="THX198" s="43"/>
      <c r="THY198" s="43"/>
      <c r="THZ198" s="43"/>
      <c r="TIA198" s="43"/>
      <c r="TIB198" s="43"/>
      <c r="TIC198" s="43"/>
      <c r="TID198" s="43"/>
      <c r="TIE198" s="43"/>
      <c r="TIF198" s="43"/>
      <c r="TIG198" s="43"/>
      <c r="TIH198" s="43"/>
      <c r="TII198" s="43"/>
      <c r="TIJ198" s="43"/>
      <c r="TIK198" s="43"/>
      <c r="TIL198" s="43"/>
      <c r="TIM198" s="43"/>
      <c r="TIN198" s="43"/>
      <c r="TIO198" s="43"/>
      <c r="TIP198" s="43"/>
      <c r="TIQ198" s="43"/>
      <c r="TIR198" s="43"/>
      <c r="TIS198" s="43"/>
      <c r="TIT198" s="43"/>
      <c r="TIU198" s="43"/>
      <c r="TIV198" s="43"/>
      <c r="TIW198" s="43"/>
      <c r="TIX198" s="43"/>
      <c r="TIY198" s="43"/>
      <c r="TIZ198" s="43"/>
      <c r="TJA198" s="43"/>
      <c r="TJB198" s="43"/>
      <c r="TJC198" s="43"/>
      <c r="TJD198" s="43"/>
      <c r="TJE198" s="43"/>
      <c r="TJF198" s="43"/>
      <c r="TJG198" s="43"/>
      <c r="TJH198" s="43"/>
      <c r="TJI198" s="43"/>
      <c r="TJJ198" s="43"/>
      <c r="TJK198" s="43"/>
      <c r="TJL198" s="43"/>
      <c r="TJM198" s="43"/>
      <c r="TJN198" s="43"/>
      <c r="TJO198" s="43"/>
      <c r="TJP198" s="43"/>
      <c r="TJQ198" s="43"/>
      <c r="TJR198" s="43"/>
      <c r="TJS198" s="43"/>
      <c r="TJT198" s="43"/>
      <c r="TJU198" s="43"/>
      <c r="TJV198" s="43"/>
      <c r="TJW198" s="43"/>
      <c r="TJX198" s="43"/>
      <c r="TJY198" s="43"/>
      <c r="TJZ198" s="43"/>
      <c r="TKA198" s="43"/>
      <c r="TKB198" s="43"/>
      <c r="TKC198" s="43"/>
      <c r="TKD198" s="43"/>
      <c r="TKE198" s="43"/>
      <c r="TKF198" s="43"/>
      <c r="TKG198" s="43"/>
      <c r="TKH198" s="43"/>
      <c r="TKI198" s="43"/>
      <c r="TKJ198" s="43"/>
      <c r="TKK198" s="43"/>
      <c r="TKL198" s="43"/>
      <c r="TKM198" s="43"/>
      <c r="TKN198" s="43"/>
      <c r="TKO198" s="43"/>
      <c r="TKP198" s="43"/>
      <c r="TKQ198" s="43"/>
      <c r="TKR198" s="43"/>
      <c r="TKS198" s="43"/>
      <c r="TKT198" s="43"/>
      <c r="TKU198" s="43"/>
      <c r="TKV198" s="43"/>
      <c r="TKW198" s="43"/>
      <c r="TKX198" s="43"/>
      <c r="TKY198" s="43"/>
      <c r="TKZ198" s="43"/>
      <c r="TLA198" s="43"/>
      <c r="TLB198" s="43"/>
      <c r="TLC198" s="43"/>
      <c r="TLD198" s="43"/>
      <c r="TLE198" s="43"/>
      <c r="TLF198" s="43"/>
      <c r="TLG198" s="43"/>
      <c r="TLH198" s="43"/>
      <c r="TLI198" s="43"/>
      <c r="TLJ198" s="43"/>
      <c r="TLK198" s="43"/>
      <c r="TLL198" s="43"/>
      <c r="TLM198" s="43"/>
      <c r="TLN198" s="43"/>
      <c r="TLO198" s="43"/>
      <c r="TLP198" s="43"/>
      <c r="TLQ198" s="43"/>
      <c r="TLR198" s="43"/>
      <c r="TLS198" s="43"/>
      <c r="TLT198" s="43"/>
      <c r="TLU198" s="43"/>
      <c r="TLV198" s="43"/>
      <c r="TLW198" s="43"/>
      <c r="TLX198" s="43"/>
      <c r="TLY198" s="43"/>
      <c r="TLZ198" s="43"/>
      <c r="TMA198" s="43"/>
      <c r="TMB198" s="43"/>
      <c r="TMC198" s="43"/>
      <c r="TMD198" s="43"/>
      <c r="TME198" s="43"/>
      <c r="TMF198" s="43"/>
      <c r="TMG198" s="43"/>
      <c r="TMH198" s="43"/>
      <c r="TMI198" s="43"/>
      <c r="TMJ198" s="43"/>
      <c r="TMK198" s="43"/>
      <c r="TML198" s="43"/>
      <c r="TMM198" s="43"/>
      <c r="TMN198" s="43"/>
      <c r="TMO198" s="43"/>
      <c r="TMP198" s="43"/>
      <c r="TMQ198" s="43"/>
      <c r="TMR198" s="43"/>
      <c r="TMS198" s="43"/>
      <c r="TMT198" s="43"/>
      <c r="TMU198" s="43"/>
      <c r="TMV198" s="43"/>
      <c r="TMW198" s="43"/>
      <c r="TMX198" s="43"/>
      <c r="TMY198" s="43"/>
      <c r="TMZ198" s="43"/>
      <c r="TNA198" s="43"/>
      <c r="TNB198" s="43"/>
      <c r="TNC198" s="43"/>
      <c r="TND198" s="43"/>
      <c r="TNE198" s="43"/>
      <c r="TNF198" s="43"/>
      <c r="TNG198" s="43"/>
      <c r="TNH198" s="43"/>
      <c r="TNI198" s="43"/>
      <c r="TNJ198" s="43"/>
      <c r="TNK198" s="43"/>
      <c r="TNL198" s="43"/>
      <c r="TNM198" s="43"/>
      <c r="TNN198" s="43"/>
      <c r="TNO198" s="43"/>
      <c r="TNP198" s="43"/>
      <c r="TNQ198" s="43"/>
      <c r="TNR198" s="43"/>
      <c r="TNS198" s="43"/>
      <c r="TNT198" s="43"/>
      <c r="TNU198" s="43"/>
      <c r="TNV198" s="43"/>
      <c r="TNW198" s="43"/>
      <c r="TNX198" s="43"/>
      <c r="TNY198" s="43"/>
      <c r="TNZ198" s="43"/>
      <c r="TOA198" s="43"/>
      <c r="TOB198" s="43"/>
      <c r="TOC198" s="43"/>
      <c r="TOD198" s="43"/>
      <c r="TOE198" s="43"/>
      <c r="TOF198" s="43"/>
      <c r="TOG198" s="43"/>
      <c r="TOH198" s="43"/>
      <c r="TOI198" s="43"/>
      <c r="TOJ198" s="43"/>
      <c r="TOK198" s="43"/>
      <c r="TOL198" s="43"/>
      <c r="TOM198" s="43"/>
      <c r="TON198" s="43"/>
      <c r="TOO198" s="43"/>
      <c r="TOP198" s="43"/>
      <c r="TOQ198" s="43"/>
      <c r="TOR198" s="43"/>
      <c r="TOS198" s="43"/>
      <c r="TOT198" s="43"/>
      <c r="TOU198" s="43"/>
      <c r="TOV198" s="43"/>
      <c r="TOW198" s="43"/>
      <c r="TOX198" s="43"/>
      <c r="TOY198" s="43"/>
      <c r="TOZ198" s="43"/>
      <c r="TPA198" s="43"/>
      <c r="TPB198" s="43"/>
      <c r="TPC198" s="43"/>
      <c r="TPD198" s="43"/>
      <c r="TPE198" s="43"/>
      <c r="TPF198" s="43"/>
      <c r="TPG198" s="43"/>
      <c r="TPH198" s="43"/>
      <c r="TPI198" s="43"/>
      <c r="TPJ198" s="43"/>
      <c r="TPK198" s="43"/>
      <c r="TPL198" s="43"/>
      <c r="TPM198" s="43"/>
      <c r="TPN198" s="43"/>
      <c r="TPO198" s="43"/>
      <c r="TPP198" s="43"/>
      <c r="TPQ198" s="43"/>
      <c r="TPR198" s="43"/>
      <c r="TPS198" s="43"/>
      <c r="TPT198" s="43"/>
      <c r="TPU198" s="43"/>
      <c r="TPV198" s="43"/>
      <c r="TPW198" s="43"/>
      <c r="TPX198" s="43"/>
      <c r="TPY198" s="43"/>
      <c r="TPZ198" s="43"/>
      <c r="TQA198" s="43"/>
      <c r="TQB198" s="43"/>
      <c r="TQC198" s="43"/>
      <c r="TQD198" s="43"/>
      <c r="TQE198" s="43"/>
      <c r="TQF198" s="43"/>
      <c r="TQG198" s="43"/>
      <c r="TQH198" s="43"/>
      <c r="TQI198" s="43"/>
      <c r="TQJ198" s="43"/>
      <c r="TQK198" s="43"/>
      <c r="TQL198" s="43"/>
      <c r="TQM198" s="43"/>
      <c r="TQN198" s="43"/>
      <c r="TQO198" s="43"/>
      <c r="TQP198" s="43"/>
      <c r="TQQ198" s="43"/>
      <c r="TQR198" s="43"/>
      <c r="TQS198" s="43"/>
      <c r="TQT198" s="43"/>
      <c r="TQU198" s="43"/>
      <c r="TQV198" s="43"/>
      <c r="TQW198" s="43"/>
      <c r="TQX198" s="43"/>
      <c r="TQY198" s="43"/>
      <c r="TQZ198" s="43"/>
      <c r="TRA198" s="43"/>
      <c r="TRB198" s="43"/>
      <c r="TRC198" s="43"/>
      <c r="TRD198" s="43"/>
      <c r="TRE198" s="43"/>
      <c r="TRF198" s="43"/>
      <c r="TRG198" s="43"/>
      <c r="TRH198" s="43"/>
      <c r="TRI198" s="43"/>
      <c r="TRJ198" s="43"/>
      <c r="TRK198" s="43"/>
      <c r="TRL198" s="43"/>
      <c r="TRM198" s="43"/>
      <c r="TRN198" s="43"/>
      <c r="TRO198" s="43"/>
      <c r="TRP198" s="43"/>
      <c r="TRQ198" s="43"/>
      <c r="TRR198" s="43"/>
      <c r="TRS198" s="43"/>
      <c r="TRT198" s="43"/>
      <c r="TRU198" s="43"/>
      <c r="TRV198" s="43"/>
      <c r="TRW198" s="43"/>
      <c r="TRX198" s="43"/>
      <c r="TRY198" s="43"/>
      <c r="TRZ198" s="43"/>
      <c r="TSA198" s="43"/>
      <c r="TSB198" s="43"/>
      <c r="TSC198" s="43"/>
      <c r="TSD198" s="43"/>
      <c r="TSE198" s="43"/>
      <c r="TSF198" s="43"/>
      <c r="TSG198" s="43"/>
      <c r="TSH198" s="43"/>
      <c r="TSI198" s="43"/>
      <c r="TSJ198" s="43"/>
      <c r="TSK198" s="43"/>
      <c r="TSL198" s="43"/>
      <c r="TSM198" s="43"/>
      <c r="TSN198" s="43"/>
      <c r="TSO198" s="43"/>
      <c r="TSP198" s="43"/>
      <c r="TSQ198" s="43"/>
      <c r="TSR198" s="43"/>
      <c r="TSS198" s="43"/>
      <c r="TST198" s="43"/>
      <c r="TSU198" s="43"/>
      <c r="TSV198" s="43"/>
      <c r="TSW198" s="43"/>
      <c r="TSX198" s="43"/>
      <c r="TSY198" s="43"/>
      <c r="TSZ198" s="43"/>
      <c r="TTA198" s="43"/>
      <c r="TTB198" s="43"/>
      <c r="TTC198" s="43"/>
      <c r="TTD198" s="43"/>
      <c r="TTE198" s="43"/>
      <c r="TTF198" s="43"/>
      <c r="TTG198" s="43"/>
      <c r="TTH198" s="43"/>
      <c r="TTI198" s="43"/>
      <c r="TTJ198" s="43"/>
      <c r="TTK198" s="43"/>
      <c r="TTL198" s="43"/>
      <c r="TTM198" s="43"/>
      <c r="TTN198" s="43"/>
      <c r="TTO198" s="43"/>
      <c r="TTP198" s="43"/>
      <c r="TTQ198" s="43"/>
      <c r="TTR198" s="43"/>
      <c r="TTS198" s="43"/>
      <c r="TTT198" s="43"/>
      <c r="TTU198" s="43"/>
      <c r="TTV198" s="43"/>
      <c r="TTW198" s="43"/>
      <c r="TTX198" s="43"/>
      <c r="TTY198" s="43"/>
      <c r="TTZ198" s="43"/>
      <c r="TUA198" s="43"/>
      <c r="TUB198" s="43"/>
      <c r="TUC198" s="43"/>
      <c r="TUD198" s="43"/>
      <c r="TUE198" s="43"/>
      <c r="TUF198" s="43"/>
      <c r="TUG198" s="43"/>
      <c r="TUH198" s="43"/>
      <c r="TUI198" s="43"/>
      <c r="TUJ198" s="43"/>
      <c r="TUK198" s="43"/>
      <c r="TUL198" s="43"/>
      <c r="TUM198" s="43"/>
      <c r="TUN198" s="43"/>
      <c r="TUO198" s="43"/>
      <c r="TUP198" s="43"/>
      <c r="TUQ198" s="43"/>
      <c r="TUR198" s="43"/>
      <c r="TUS198" s="43"/>
      <c r="TUT198" s="43"/>
      <c r="TUU198" s="43"/>
      <c r="TUV198" s="43"/>
      <c r="TUW198" s="43"/>
      <c r="TUX198" s="43"/>
      <c r="TUY198" s="43"/>
      <c r="TUZ198" s="43"/>
      <c r="TVA198" s="43"/>
      <c r="TVB198" s="43"/>
      <c r="TVC198" s="43"/>
      <c r="TVD198" s="43"/>
      <c r="TVE198" s="43"/>
      <c r="TVF198" s="43"/>
      <c r="TVG198" s="43"/>
      <c r="TVH198" s="43"/>
      <c r="TVI198" s="43"/>
      <c r="TVJ198" s="43"/>
      <c r="TVK198" s="43"/>
      <c r="TVL198" s="43"/>
      <c r="TVM198" s="43"/>
      <c r="TVN198" s="43"/>
      <c r="TVO198" s="43"/>
      <c r="TVP198" s="43"/>
      <c r="TVQ198" s="43"/>
      <c r="TVR198" s="43"/>
      <c r="TVS198" s="43"/>
      <c r="TVT198" s="43"/>
      <c r="TVU198" s="43"/>
      <c r="TVV198" s="43"/>
      <c r="TVW198" s="43"/>
      <c r="TVX198" s="43"/>
      <c r="TVY198" s="43"/>
      <c r="TVZ198" s="43"/>
      <c r="TWA198" s="43"/>
      <c r="TWB198" s="43"/>
      <c r="TWC198" s="43"/>
      <c r="TWD198" s="43"/>
      <c r="TWE198" s="43"/>
      <c r="TWF198" s="43"/>
      <c r="TWG198" s="43"/>
      <c r="TWH198" s="43"/>
      <c r="TWI198" s="43"/>
      <c r="TWJ198" s="43"/>
      <c r="TWK198" s="43"/>
      <c r="TWL198" s="43"/>
      <c r="TWM198" s="43"/>
      <c r="TWN198" s="43"/>
      <c r="TWO198" s="43"/>
      <c r="TWP198" s="43"/>
      <c r="TWQ198" s="43"/>
      <c r="TWR198" s="43"/>
      <c r="TWS198" s="43"/>
      <c r="TWT198" s="43"/>
      <c r="TWU198" s="43"/>
      <c r="TWV198" s="43"/>
      <c r="TWW198" s="43"/>
      <c r="TWX198" s="43"/>
      <c r="TWY198" s="43"/>
      <c r="TWZ198" s="43"/>
      <c r="TXA198" s="43"/>
      <c r="TXB198" s="43"/>
      <c r="TXC198" s="43"/>
      <c r="TXD198" s="43"/>
      <c r="TXE198" s="43"/>
      <c r="TXF198" s="43"/>
      <c r="TXG198" s="43"/>
      <c r="TXH198" s="43"/>
      <c r="TXI198" s="43"/>
      <c r="TXJ198" s="43"/>
      <c r="TXK198" s="43"/>
      <c r="TXL198" s="43"/>
      <c r="TXM198" s="43"/>
      <c r="TXN198" s="43"/>
      <c r="TXO198" s="43"/>
      <c r="TXP198" s="43"/>
      <c r="TXQ198" s="43"/>
      <c r="TXR198" s="43"/>
      <c r="TXS198" s="43"/>
      <c r="TXT198" s="43"/>
      <c r="TXU198" s="43"/>
      <c r="TXV198" s="43"/>
      <c r="TXW198" s="43"/>
      <c r="TXX198" s="43"/>
      <c r="TXY198" s="43"/>
      <c r="TXZ198" s="43"/>
      <c r="TYA198" s="43"/>
      <c r="TYB198" s="43"/>
      <c r="TYC198" s="43"/>
      <c r="TYD198" s="43"/>
      <c r="TYE198" s="43"/>
      <c r="TYF198" s="43"/>
      <c r="TYG198" s="43"/>
      <c r="TYH198" s="43"/>
      <c r="TYI198" s="43"/>
      <c r="TYJ198" s="43"/>
      <c r="TYK198" s="43"/>
      <c r="TYL198" s="43"/>
      <c r="TYM198" s="43"/>
      <c r="TYN198" s="43"/>
      <c r="TYO198" s="43"/>
      <c r="TYP198" s="43"/>
      <c r="TYQ198" s="43"/>
      <c r="TYR198" s="43"/>
      <c r="TYS198" s="43"/>
      <c r="TYT198" s="43"/>
      <c r="TYU198" s="43"/>
      <c r="TYV198" s="43"/>
      <c r="TYW198" s="43"/>
      <c r="TYX198" s="43"/>
      <c r="TYY198" s="43"/>
      <c r="TYZ198" s="43"/>
      <c r="TZA198" s="43"/>
      <c r="TZB198" s="43"/>
      <c r="TZC198" s="43"/>
      <c r="TZD198" s="43"/>
      <c r="TZE198" s="43"/>
      <c r="TZF198" s="43"/>
      <c r="TZG198" s="43"/>
      <c r="TZH198" s="43"/>
      <c r="TZI198" s="43"/>
      <c r="TZJ198" s="43"/>
      <c r="TZK198" s="43"/>
      <c r="TZL198" s="43"/>
      <c r="TZM198" s="43"/>
      <c r="TZN198" s="43"/>
      <c r="TZO198" s="43"/>
      <c r="TZP198" s="43"/>
      <c r="TZQ198" s="43"/>
      <c r="TZR198" s="43"/>
      <c r="TZS198" s="43"/>
      <c r="TZT198" s="43"/>
      <c r="TZU198" s="43"/>
      <c r="TZV198" s="43"/>
      <c r="TZW198" s="43"/>
      <c r="TZX198" s="43"/>
      <c r="TZY198" s="43"/>
      <c r="TZZ198" s="43"/>
      <c r="UAA198" s="43"/>
      <c r="UAB198" s="43"/>
      <c r="UAC198" s="43"/>
      <c r="UAD198" s="43"/>
      <c r="UAE198" s="43"/>
      <c r="UAF198" s="43"/>
      <c r="UAG198" s="43"/>
      <c r="UAH198" s="43"/>
      <c r="UAI198" s="43"/>
      <c r="UAJ198" s="43"/>
      <c r="UAK198" s="43"/>
      <c r="UAL198" s="43"/>
      <c r="UAM198" s="43"/>
      <c r="UAN198" s="43"/>
      <c r="UAO198" s="43"/>
      <c r="UAP198" s="43"/>
      <c r="UAQ198" s="43"/>
      <c r="UAR198" s="43"/>
      <c r="UAS198" s="43"/>
      <c r="UAT198" s="43"/>
      <c r="UAU198" s="43"/>
      <c r="UAV198" s="43"/>
      <c r="UAW198" s="43"/>
      <c r="UAX198" s="43"/>
      <c r="UAY198" s="43"/>
      <c r="UAZ198" s="43"/>
      <c r="UBA198" s="43"/>
      <c r="UBB198" s="43"/>
      <c r="UBC198" s="43"/>
      <c r="UBD198" s="43"/>
      <c r="UBE198" s="43"/>
      <c r="UBF198" s="43"/>
      <c r="UBG198" s="43"/>
      <c r="UBH198" s="43"/>
      <c r="UBI198" s="43"/>
      <c r="UBJ198" s="43"/>
      <c r="UBK198" s="43"/>
      <c r="UBL198" s="43"/>
      <c r="UBM198" s="43"/>
      <c r="UBN198" s="43"/>
      <c r="UBO198" s="43"/>
      <c r="UBP198" s="43"/>
      <c r="UBQ198" s="43"/>
      <c r="UBR198" s="43"/>
      <c r="UBS198" s="43"/>
      <c r="UBT198" s="43"/>
      <c r="UBU198" s="43"/>
      <c r="UBV198" s="43"/>
      <c r="UBW198" s="43"/>
      <c r="UBX198" s="43"/>
      <c r="UBY198" s="43"/>
      <c r="UBZ198" s="43"/>
      <c r="UCA198" s="43"/>
      <c r="UCB198" s="43"/>
      <c r="UCC198" s="43"/>
      <c r="UCD198" s="43"/>
      <c r="UCE198" s="43"/>
      <c r="UCF198" s="43"/>
      <c r="UCG198" s="43"/>
      <c r="UCH198" s="43"/>
      <c r="UCI198" s="43"/>
      <c r="UCJ198" s="43"/>
      <c r="UCK198" s="43"/>
      <c r="UCL198" s="43"/>
      <c r="UCM198" s="43"/>
      <c r="UCN198" s="43"/>
      <c r="UCO198" s="43"/>
      <c r="UCP198" s="43"/>
      <c r="UCQ198" s="43"/>
      <c r="UCR198" s="43"/>
      <c r="UCS198" s="43"/>
      <c r="UCT198" s="43"/>
      <c r="UCU198" s="43"/>
      <c r="UCV198" s="43"/>
      <c r="UCW198" s="43"/>
      <c r="UCX198" s="43"/>
      <c r="UCY198" s="43"/>
      <c r="UCZ198" s="43"/>
      <c r="UDA198" s="43"/>
      <c r="UDB198" s="43"/>
      <c r="UDC198" s="43"/>
      <c r="UDD198" s="43"/>
      <c r="UDE198" s="43"/>
      <c r="UDF198" s="43"/>
      <c r="UDG198" s="43"/>
      <c r="UDH198" s="43"/>
      <c r="UDI198" s="43"/>
      <c r="UDJ198" s="43"/>
      <c r="UDK198" s="43"/>
      <c r="UDL198" s="43"/>
      <c r="UDM198" s="43"/>
      <c r="UDN198" s="43"/>
      <c r="UDO198" s="43"/>
      <c r="UDP198" s="43"/>
      <c r="UDQ198" s="43"/>
      <c r="UDR198" s="43"/>
      <c r="UDS198" s="43"/>
      <c r="UDT198" s="43"/>
      <c r="UDU198" s="43"/>
      <c r="UDV198" s="43"/>
      <c r="UDW198" s="43"/>
      <c r="UDX198" s="43"/>
      <c r="UDY198" s="43"/>
      <c r="UDZ198" s="43"/>
      <c r="UEA198" s="43"/>
      <c r="UEB198" s="43"/>
      <c r="UEC198" s="43"/>
      <c r="UED198" s="43"/>
      <c r="UEE198" s="43"/>
      <c r="UEF198" s="43"/>
      <c r="UEG198" s="43"/>
      <c r="UEH198" s="43"/>
      <c r="UEI198" s="43"/>
      <c r="UEJ198" s="43"/>
      <c r="UEK198" s="43"/>
      <c r="UEL198" s="43"/>
      <c r="UEM198" s="43"/>
      <c r="UEN198" s="43"/>
      <c r="UEO198" s="43"/>
      <c r="UEP198" s="43"/>
      <c r="UEQ198" s="43"/>
      <c r="UER198" s="43"/>
      <c r="UES198" s="43"/>
      <c r="UET198" s="43"/>
      <c r="UEU198" s="43"/>
      <c r="UEV198" s="43"/>
      <c r="UEW198" s="43"/>
      <c r="UEX198" s="43"/>
      <c r="UEY198" s="43"/>
      <c r="UEZ198" s="43"/>
      <c r="UFA198" s="43"/>
      <c r="UFB198" s="43"/>
      <c r="UFC198" s="43"/>
      <c r="UFD198" s="43"/>
      <c r="UFE198" s="43"/>
      <c r="UFF198" s="43"/>
      <c r="UFG198" s="43"/>
      <c r="UFH198" s="43"/>
      <c r="UFI198" s="43"/>
      <c r="UFJ198" s="43"/>
      <c r="UFK198" s="43"/>
      <c r="UFL198" s="43"/>
      <c r="UFM198" s="43"/>
      <c r="UFN198" s="43"/>
      <c r="UFO198" s="43"/>
      <c r="UFP198" s="43"/>
      <c r="UFQ198" s="43"/>
      <c r="UFR198" s="43"/>
      <c r="UFS198" s="43"/>
      <c r="UFT198" s="43"/>
      <c r="UFU198" s="43"/>
      <c r="UFV198" s="43"/>
      <c r="UFW198" s="43"/>
      <c r="UFX198" s="43"/>
      <c r="UFY198" s="43"/>
      <c r="UFZ198" s="43"/>
      <c r="UGA198" s="43"/>
      <c r="UGB198" s="43"/>
      <c r="UGC198" s="43"/>
      <c r="UGD198" s="43"/>
      <c r="UGE198" s="43"/>
      <c r="UGF198" s="43"/>
      <c r="UGG198" s="43"/>
      <c r="UGH198" s="43"/>
      <c r="UGI198" s="43"/>
      <c r="UGJ198" s="43"/>
      <c r="UGK198" s="43"/>
      <c r="UGL198" s="43"/>
      <c r="UGM198" s="43"/>
      <c r="UGN198" s="43"/>
      <c r="UGO198" s="43"/>
      <c r="UGP198" s="43"/>
      <c r="UGQ198" s="43"/>
      <c r="UGR198" s="43"/>
      <c r="UGS198" s="43"/>
      <c r="UGT198" s="43"/>
      <c r="UGU198" s="43"/>
      <c r="UGV198" s="43"/>
      <c r="UGW198" s="43"/>
      <c r="UGX198" s="43"/>
      <c r="UGY198" s="43"/>
      <c r="UGZ198" s="43"/>
      <c r="UHA198" s="43"/>
      <c r="UHB198" s="43"/>
      <c r="UHC198" s="43"/>
      <c r="UHD198" s="43"/>
      <c r="UHE198" s="43"/>
      <c r="UHF198" s="43"/>
      <c r="UHG198" s="43"/>
      <c r="UHH198" s="43"/>
      <c r="UHI198" s="43"/>
      <c r="UHJ198" s="43"/>
      <c r="UHK198" s="43"/>
      <c r="UHL198" s="43"/>
      <c r="UHM198" s="43"/>
      <c r="UHN198" s="43"/>
      <c r="UHO198" s="43"/>
      <c r="UHP198" s="43"/>
      <c r="UHQ198" s="43"/>
      <c r="UHR198" s="43"/>
      <c r="UHS198" s="43"/>
      <c r="UHT198" s="43"/>
      <c r="UHU198" s="43"/>
      <c r="UHV198" s="43"/>
      <c r="UHW198" s="43"/>
      <c r="UHX198" s="43"/>
      <c r="UHY198" s="43"/>
      <c r="UHZ198" s="43"/>
      <c r="UIA198" s="43"/>
      <c r="UIB198" s="43"/>
      <c r="UIC198" s="43"/>
      <c r="UID198" s="43"/>
      <c r="UIE198" s="43"/>
      <c r="UIF198" s="43"/>
      <c r="UIG198" s="43"/>
      <c r="UIH198" s="43"/>
      <c r="UII198" s="43"/>
      <c r="UIJ198" s="43"/>
      <c r="UIK198" s="43"/>
      <c r="UIL198" s="43"/>
      <c r="UIM198" s="43"/>
      <c r="UIN198" s="43"/>
      <c r="UIO198" s="43"/>
      <c r="UIP198" s="43"/>
      <c r="UIQ198" s="43"/>
      <c r="UIR198" s="43"/>
      <c r="UIS198" s="43"/>
      <c r="UIT198" s="43"/>
      <c r="UIU198" s="43"/>
      <c r="UIV198" s="43"/>
      <c r="UIW198" s="43"/>
      <c r="UIX198" s="43"/>
      <c r="UIY198" s="43"/>
      <c r="UIZ198" s="43"/>
      <c r="UJA198" s="43"/>
      <c r="UJB198" s="43"/>
      <c r="UJC198" s="43"/>
      <c r="UJD198" s="43"/>
      <c r="UJE198" s="43"/>
      <c r="UJF198" s="43"/>
      <c r="UJG198" s="43"/>
      <c r="UJH198" s="43"/>
      <c r="UJI198" s="43"/>
      <c r="UJJ198" s="43"/>
      <c r="UJK198" s="43"/>
      <c r="UJL198" s="43"/>
      <c r="UJM198" s="43"/>
      <c r="UJN198" s="43"/>
      <c r="UJO198" s="43"/>
      <c r="UJP198" s="43"/>
      <c r="UJQ198" s="43"/>
      <c r="UJR198" s="43"/>
      <c r="UJS198" s="43"/>
      <c r="UJT198" s="43"/>
      <c r="UJU198" s="43"/>
      <c r="UJV198" s="43"/>
      <c r="UJW198" s="43"/>
      <c r="UJX198" s="43"/>
      <c r="UJY198" s="43"/>
      <c r="UJZ198" s="43"/>
      <c r="UKA198" s="43"/>
      <c r="UKB198" s="43"/>
      <c r="UKC198" s="43"/>
      <c r="UKD198" s="43"/>
      <c r="UKE198" s="43"/>
      <c r="UKF198" s="43"/>
      <c r="UKG198" s="43"/>
      <c r="UKH198" s="43"/>
      <c r="UKI198" s="43"/>
      <c r="UKJ198" s="43"/>
      <c r="UKK198" s="43"/>
      <c r="UKL198" s="43"/>
      <c r="UKM198" s="43"/>
      <c r="UKN198" s="43"/>
      <c r="UKO198" s="43"/>
      <c r="UKP198" s="43"/>
      <c r="UKQ198" s="43"/>
      <c r="UKR198" s="43"/>
      <c r="UKS198" s="43"/>
      <c r="UKT198" s="43"/>
      <c r="UKU198" s="43"/>
      <c r="UKV198" s="43"/>
      <c r="UKW198" s="43"/>
      <c r="UKX198" s="43"/>
      <c r="UKY198" s="43"/>
      <c r="UKZ198" s="43"/>
      <c r="ULA198" s="43"/>
      <c r="ULB198" s="43"/>
      <c r="ULC198" s="43"/>
      <c r="ULD198" s="43"/>
      <c r="ULE198" s="43"/>
      <c r="ULF198" s="43"/>
      <c r="ULG198" s="43"/>
      <c r="ULH198" s="43"/>
      <c r="ULI198" s="43"/>
      <c r="ULJ198" s="43"/>
      <c r="ULK198" s="43"/>
      <c r="ULL198" s="43"/>
      <c r="ULM198" s="43"/>
      <c r="ULN198" s="43"/>
      <c r="ULO198" s="43"/>
      <c r="ULP198" s="43"/>
      <c r="ULQ198" s="43"/>
      <c r="ULR198" s="43"/>
      <c r="ULS198" s="43"/>
      <c r="ULT198" s="43"/>
      <c r="ULU198" s="43"/>
      <c r="ULV198" s="43"/>
      <c r="ULW198" s="43"/>
      <c r="ULX198" s="43"/>
      <c r="ULY198" s="43"/>
      <c r="ULZ198" s="43"/>
      <c r="UMA198" s="43"/>
      <c r="UMB198" s="43"/>
      <c r="UMC198" s="43"/>
      <c r="UMD198" s="43"/>
      <c r="UME198" s="43"/>
      <c r="UMF198" s="43"/>
      <c r="UMG198" s="43"/>
      <c r="UMH198" s="43"/>
      <c r="UMI198" s="43"/>
      <c r="UMJ198" s="43"/>
      <c r="UMK198" s="43"/>
      <c r="UML198" s="43"/>
      <c r="UMM198" s="43"/>
      <c r="UMN198" s="43"/>
      <c r="UMO198" s="43"/>
      <c r="UMP198" s="43"/>
      <c r="UMQ198" s="43"/>
      <c r="UMR198" s="43"/>
      <c r="UMS198" s="43"/>
      <c r="UMT198" s="43"/>
      <c r="UMU198" s="43"/>
      <c r="UMV198" s="43"/>
      <c r="UMW198" s="43"/>
      <c r="UMX198" s="43"/>
      <c r="UMY198" s="43"/>
      <c r="UMZ198" s="43"/>
      <c r="UNA198" s="43"/>
      <c r="UNB198" s="43"/>
      <c r="UNC198" s="43"/>
      <c r="UND198" s="43"/>
      <c r="UNE198" s="43"/>
      <c r="UNF198" s="43"/>
      <c r="UNG198" s="43"/>
      <c r="UNH198" s="43"/>
      <c r="UNI198" s="43"/>
      <c r="UNJ198" s="43"/>
      <c r="UNK198" s="43"/>
      <c r="UNL198" s="43"/>
      <c r="UNM198" s="43"/>
      <c r="UNN198" s="43"/>
      <c r="UNO198" s="43"/>
      <c r="UNP198" s="43"/>
      <c r="UNQ198" s="43"/>
      <c r="UNR198" s="43"/>
      <c r="UNS198" s="43"/>
      <c r="UNT198" s="43"/>
      <c r="UNU198" s="43"/>
      <c r="UNV198" s="43"/>
      <c r="UNW198" s="43"/>
      <c r="UNX198" s="43"/>
      <c r="UNY198" s="43"/>
      <c r="UNZ198" s="43"/>
      <c r="UOA198" s="43"/>
      <c r="UOB198" s="43"/>
      <c r="UOC198" s="43"/>
      <c r="UOD198" s="43"/>
      <c r="UOE198" s="43"/>
      <c r="UOF198" s="43"/>
      <c r="UOG198" s="43"/>
      <c r="UOH198" s="43"/>
      <c r="UOI198" s="43"/>
      <c r="UOJ198" s="43"/>
      <c r="UOK198" s="43"/>
      <c r="UOL198" s="43"/>
      <c r="UOM198" s="43"/>
      <c r="UON198" s="43"/>
      <c r="UOO198" s="43"/>
      <c r="UOP198" s="43"/>
      <c r="UOQ198" s="43"/>
      <c r="UOR198" s="43"/>
      <c r="UOS198" s="43"/>
      <c r="UOT198" s="43"/>
      <c r="UOU198" s="43"/>
      <c r="UOV198" s="43"/>
      <c r="UOW198" s="43"/>
      <c r="UOX198" s="43"/>
      <c r="UOY198" s="43"/>
      <c r="UOZ198" s="43"/>
      <c r="UPA198" s="43"/>
      <c r="UPB198" s="43"/>
      <c r="UPC198" s="43"/>
      <c r="UPD198" s="43"/>
      <c r="UPE198" s="43"/>
      <c r="UPF198" s="43"/>
      <c r="UPG198" s="43"/>
      <c r="UPH198" s="43"/>
      <c r="UPI198" s="43"/>
      <c r="UPJ198" s="43"/>
      <c r="UPK198" s="43"/>
      <c r="UPL198" s="43"/>
      <c r="UPM198" s="43"/>
      <c r="UPN198" s="43"/>
      <c r="UPO198" s="43"/>
      <c r="UPP198" s="43"/>
      <c r="UPQ198" s="43"/>
      <c r="UPR198" s="43"/>
      <c r="UPS198" s="43"/>
      <c r="UPT198" s="43"/>
      <c r="UPU198" s="43"/>
      <c r="UPV198" s="43"/>
      <c r="UPW198" s="43"/>
      <c r="UPX198" s="43"/>
      <c r="UPY198" s="43"/>
      <c r="UPZ198" s="43"/>
      <c r="UQA198" s="43"/>
      <c r="UQB198" s="43"/>
      <c r="UQC198" s="43"/>
      <c r="UQD198" s="43"/>
      <c r="UQE198" s="43"/>
      <c r="UQF198" s="43"/>
      <c r="UQG198" s="43"/>
      <c r="UQH198" s="43"/>
      <c r="UQI198" s="43"/>
      <c r="UQJ198" s="43"/>
      <c r="UQK198" s="43"/>
      <c r="UQL198" s="43"/>
      <c r="UQM198" s="43"/>
      <c r="UQN198" s="43"/>
      <c r="UQO198" s="43"/>
      <c r="UQP198" s="43"/>
      <c r="UQQ198" s="43"/>
      <c r="UQR198" s="43"/>
      <c r="UQS198" s="43"/>
      <c r="UQT198" s="43"/>
      <c r="UQU198" s="43"/>
      <c r="UQV198" s="43"/>
      <c r="UQW198" s="43"/>
      <c r="UQX198" s="43"/>
      <c r="UQY198" s="43"/>
      <c r="UQZ198" s="43"/>
      <c r="URA198" s="43"/>
      <c r="URB198" s="43"/>
      <c r="URC198" s="43"/>
      <c r="URD198" s="43"/>
      <c r="URE198" s="43"/>
      <c r="URF198" s="43"/>
      <c r="URG198" s="43"/>
      <c r="URH198" s="43"/>
      <c r="URI198" s="43"/>
      <c r="URJ198" s="43"/>
      <c r="URK198" s="43"/>
      <c r="URL198" s="43"/>
      <c r="URM198" s="43"/>
      <c r="URN198" s="43"/>
      <c r="URO198" s="43"/>
      <c r="URP198" s="43"/>
      <c r="URQ198" s="43"/>
      <c r="URR198" s="43"/>
      <c r="URS198" s="43"/>
      <c r="URT198" s="43"/>
      <c r="URU198" s="43"/>
      <c r="URV198" s="43"/>
      <c r="URW198" s="43"/>
      <c r="URX198" s="43"/>
      <c r="URY198" s="43"/>
      <c r="URZ198" s="43"/>
      <c r="USA198" s="43"/>
      <c r="USB198" s="43"/>
      <c r="USC198" s="43"/>
      <c r="USD198" s="43"/>
      <c r="USE198" s="43"/>
      <c r="USF198" s="43"/>
      <c r="USG198" s="43"/>
      <c r="USH198" s="43"/>
      <c r="USI198" s="43"/>
      <c r="USJ198" s="43"/>
      <c r="USK198" s="43"/>
      <c r="USL198" s="43"/>
      <c r="USM198" s="43"/>
      <c r="USN198" s="43"/>
      <c r="USO198" s="43"/>
      <c r="USP198" s="43"/>
      <c r="USQ198" s="43"/>
      <c r="USR198" s="43"/>
      <c r="USS198" s="43"/>
      <c r="UST198" s="43"/>
      <c r="USU198" s="43"/>
      <c r="USV198" s="43"/>
      <c r="USW198" s="43"/>
      <c r="USX198" s="43"/>
      <c r="USY198" s="43"/>
      <c r="USZ198" s="43"/>
      <c r="UTA198" s="43"/>
      <c r="UTB198" s="43"/>
      <c r="UTC198" s="43"/>
      <c r="UTD198" s="43"/>
      <c r="UTE198" s="43"/>
      <c r="UTF198" s="43"/>
      <c r="UTG198" s="43"/>
      <c r="UTH198" s="43"/>
      <c r="UTI198" s="43"/>
      <c r="UTJ198" s="43"/>
      <c r="UTK198" s="43"/>
      <c r="UTL198" s="43"/>
      <c r="UTM198" s="43"/>
      <c r="UTN198" s="43"/>
      <c r="UTO198" s="43"/>
      <c r="UTP198" s="43"/>
      <c r="UTQ198" s="43"/>
      <c r="UTR198" s="43"/>
      <c r="UTS198" s="43"/>
      <c r="UTT198" s="43"/>
      <c r="UTU198" s="43"/>
      <c r="UTV198" s="43"/>
      <c r="UTW198" s="43"/>
      <c r="UTX198" s="43"/>
      <c r="UTY198" s="43"/>
      <c r="UTZ198" s="43"/>
      <c r="UUA198" s="43"/>
      <c r="UUB198" s="43"/>
      <c r="UUC198" s="43"/>
      <c r="UUD198" s="43"/>
      <c r="UUE198" s="43"/>
      <c r="UUF198" s="43"/>
      <c r="UUG198" s="43"/>
      <c r="UUH198" s="43"/>
      <c r="UUI198" s="43"/>
      <c r="UUJ198" s="43"/>
      <c r="UUK198" s="43"/>
      <c r="UUL198" s="43"/>
      <c r="UUM198" s="43"/>
      <c r="UUN198" s="43"/>
      <c r="UUO198" s="43"/>
      <c r="UUP198" s="43"/>
      <c r="UUQ198" s="43"/>
      <c r="UUR198" s="43"/>
      <c r="UUS198" s="43"/>
      <c r="UUT198" s="43"/>
      <c r="UUU198" s="43"/>
      <c r="UUV198" s="43"/>
      <c r="UUW198" s="43"/>
      <c r="UUX198" s="43"/>
      <c r="UUY198" s="43"/>
      <c r="UUZ198" s="43"/>
      <c r="UVA198" s="43"/>
      <c r="UVB198" s="43"/>
      <c r="UVC198" s="43"/>
      <c r="UVD198" s="43"/>
      <c r="UVE198" s="43"/>
      <c r="UVF198" s="43"/>
      <c r="UVG198" s="43"/>
      <c r="UVH198" s="43"/>
      <c r="UVI198" s="43"/>
      <c r="UVJ198" s="43"/>
      <c r="UVK198" s="43"/>
      <c r="UVL198" s="43"/>
      <c r="UVM198" s="43"/>
      <c r="UVN198" s="43"/>
      <c r="UVO198" s="43"/>
      <c r="UVP198" s="43"/>
      <c r="UVQ198" s="43"/>
      <c r="UVR198" s="43"/>
      <c r="UVS198" s="43"/>
      <c r="UVT198" s="43"/>
      <c r="UVU198" s="43"/>
      <c r="UVV198" s="43"/>
      <c r="UVW198" s="43"/>
      <c r="UVX198" s="43"/>
      <c r="UVY198" s="43"/>
      <c r="UVZ198" s="43"/>
      <c r="UWA198" s="43"/>
      <c r="UWB198" s="43"/>
      <c r="UWC198" s="43"/>
      <c r="UWD198" s="43"/>
      <c r="UWE198" s="43"/>
      <c r="UWF198" s="43"/>
      <c r="UWG198" s="43"/>
      <c r="UWH198" s="43"/>
      <c r="UWI198" s="43"/>
      <c r="UWJ198" s="43"/>
      <c r="UWK198" s="43"/>
      <c r="UWL198" s="43"/>
      <c r="UWM198" s="43"/>
      <c r="UWN198" s="43"/>
      <c r="UWO198" s="43"/>
      <c r="UWP198" s="43"/>
      <c r="UWQ198" s="43"/>
      <c r="UWR198" s="43"/>
      <c r="UWS198" s="43"/>
      <c r="UWT198" s="43"/>
      <c r="UWU198" s="43"/>
      <c r="UWV198" s="43"/>
      <c r="UWW198" s="43"/>
      <c r="UWX198" s="43"/>
      <c r="UWY198" s="43"/>
      <c r="UWZ198" s="43"/>
      <c r="UXA198" s="43"/>
      <c r="UXB198" s="43"/>
      <c r="UXC198" s="43"/>
      <c r="UXD198" s="43"/>
      <c r="UXE198" s="43"/>
      <c r="UXF198" s="43"/>
      <c r="UXG198" s="43"/>
      <c r="UXH198" s="43"/>
      <c r="UXI198" s="43"/>
      <c r="UXJ198" s="43"/>
      <c r="UXK198" s="43"/>
      <c r="UXL198" s="43"/>
      <c r="UXM198" s="43"/>
      <c r="UXN198" s="43"/>
      <c r="UXO198" s="43"/>
      <c r="UXP198" s="43"/>
      <c r="UXQ198" s="43"/>
      <c r="UXR198" s="43"/>
      <c r="UXS198" s="43"/>
      <c r="UXT198" s="43"/>
      <c r="UXU198" s="43"/>
      <c r="UXV198" s="43"/>
      <c r="UXW198" s="43"/>
      <c r="UXX198" s="43"/>
      <c r="UXY198" s="43"/>
      <c r="UXZ198" s="43"/>
      <c r="UYA198" s="43"/>
      <c r="UYB198" s="43"/>
      <c r="UYC198" s="43"/>
      <c r="UYD198" s="43"/>
      <c r="UYE198" s="43"/>
      <c r="UYF198" s="43"/>
      <c r="UYG198" s="43"/>
      <c r="UYH198" s="43"/>
      <c r="UYI198" s="43"/>
      <c r="UYJ198" s="43"/>
      <c r="UYK198" s="43"/>
      <c r="UYL198" s="43"/>
      <c r="UYM198" s="43"/>
      <c r="UYN198" s="43"/>
      <c r="UYO198" s="43"/>
      <c r="UYP198" s="43"/>
      <c r="UYQ198" s="43"/>
      <c r="UYR198" s="43"/>
      <c r="UYS198" s="43"/>
      <c r="UYT198" s="43"/>
      <c r="UYU198" s="43"/>
      <c r="UYV198" s="43"/>
      <c r="UYW198" s="43"/>
      <c r="UYX198" s="43"/>
      <c r="UYY198" s="43"/>
      <c r="UYZ198" s="43"/>
      <c r="UZA198" s="43"/>
      <c r="UZB198" s="43"/>
      <c r="UZC198" s="43"/>
      <c r="UZD198" s="43"/>
      <c r="UZE198" s="43"/>
      <c r="UZF198" s="43"/>
      <c r="UZG198" s="43"/>
      <c r="UZH198" s="43"/>
      <c r="UZI198" s="43"/>
      <c r="UZJ198" s="43"/>
      <c r="UZK198" s="43"/>
      <c r="UZL198" s="43"/>
      <c r="UZM198" s="43"/>
      <c r="UZN198" s="43"/>
      <c r="UZO198" s="43"/>
      <c r="UZP198" s="43"/>
      <c r="UZQ198" s="43"/>
      <c r="UZR198" s="43"/>
      <c r="UZS198" s="43"/>
      <c r="UZT198" s="43"/>
      <c r="UZU198" s="43"/>
      <c r="UZV198" s="43"/>
      <c r="UZW198" s="43"/>
      <c r="UZX198" s="43"/>
      <c r="UZY198" s="43"/>
      <c r="UZZ198" s="43"/>
      <c r="VAA198" s="43"/>
      <c r="VAB198" s="43"/>
      <c r="VAC198" s="43"/>
      <c r="VAD198" s="43"/>
      <c r="VAE198" s="43"/>
      <c r="VAF198" s="43"/>
      <c r="VAG198" s="43"/>
      <c r="VAH198" s="43"/>
      <c r="VAI198" s="43"/>
      <c r="VAJ198" s="43"/>
      <c r="VAK198" s="43"/>
      <c r="VAL198" s="43"/>
      <c r="VAM198" s="43"/>
      <c r="VAN198" s="43"/>
      <c r="VAO198" s="43"/>
      <c r="VAP198" s="43"/>
      <c r="VAQ198" s="43"/>
      <c r="VAR198" s="43"/>
      <c r="VAS198" s="43"/>
      <c r="VAT198" s="43"/>
      <c r="VAU198" s="43"/>
      <c r="VAV198" s="43"/>
      <c r="VAW198" s="43"/>
      <c r="VAX198" s="43"/>
      <c r="VAY198" s="43"/>
      <c r="VAZ198" s="43"/>
      <c r="VBA198" s="43"/>
      <c r="VBB198" s="43"/>
      <c r="VBC198" s="43"/>
      <c r="VBD198" s="43"/>
      <c r="VBE198" s="43"/>
      <c r="VBF198" s="43"/>
      <c r="VBG198" s="43"/>
      <c r="VBH198" s="43"/>
      <c r="VBI198" s="43"/>
      <c r="VBJ198" s="43"/>
      <c r="VBK198" s="43"/>
      <c r="VBL198" s="43"/>
      <c r="VBM198" s="43"/>
      <c r="VBN198" s="43"/>
      <c r="VBO198" s="43"/>
      <c r="VBP198" s="43"/>
      <c r="VBQ198" s="43"/>
      <c r="VBR198" s="43"/>
      <c r="VBS198" s="43"/>
      <c r="VBT198" s="43"/>
      <c r="VBU198" s="43"/>
      <c r="VBV198" s="43"/>
      <c r="VBW198" s="43"/>
      <c r="VBX198" s="43"/>
      <c r="VBY198" s="43"/>
      <c r="VBZ198" s="43"/>
      <c r="VCA198" s="43"/>
      <c r="VCB198" s="43"/>
      <c r="VCC198" s="43"/>
      <c r="VCD198" s="43"/>
      <c r="VCE198" s="43"/>
      <c r="VCF198" s="43"/>
      <c r="VCG198" s="43"/>
      <c r="VCH198" s="43"/>
      <c r="VCI198" s="43"/>
      <c r="VCJ198" s="43"/>
      <c r="VCK198" s="43"/>
      <c r="VCL198" s="43"/>
      <c r="VCM198" s="43"/>
      <c r="VCN198" s="43"/>
      <c r="VCO198" s="43"/>
      <c r="VCP198" s="43"/>
      <c r="VCQ198" s="43"/>
      <c r="VCR198" s="43"/>
      <c r="VCS198" s="43"/>
      <c r="VCT198" s="43"/>
      <c r="VCU198" s="43"/>
      <c r="VCV198" s="43"/>
      <c r="VCW198" s="43"/>
      <c r="VCX198" s="43"/>
      <c r="VCY198" s="43"/>
      <c r="VCZ198" s="43"/>
      <c r="VDA198" s="43"/>
      <c r="VDB198" s="43"/>
      <c r="VDC198" s="43"/>
      <c r="VDD198" s="43"/>
      <c r="VDE198" s="43"/>
      <c r="VDF198" s="43"/>
      <c r="VDG198" s="43"/>
      <c r="VDH198" s="43"/>
      <c r="VDI198" s="43"/>
      <c r="VDJ198" s="43"/>
      <c r="VDK198" s="43"/>
      <c r="VDL198" s="43"/>
      <c r="VDM198" s="43"/>
      <c r="VDN198" s="43"/>
      <c r="VDO198" s="43"/>
      <c r="VDP198" s="43"/>
      <c r="VDQ198" s="43"/>
      <c r="VDR198" s="43"/>
      <c r="VDS198" s="43"/>
      <c r="VDT198" s="43"/>
      <c r="VDU198" s="43"/>
      <c r="VDV198" s="43"/>
      <c r="VDW198" s="43"/>
      <c r="VDX198" s="43"/>
      <c r="VDY198" s="43"/>
      <c r="VDZ198" s="43"/>
      <c r="VEA198" s="43"/>
      <c r="VEB198" s="43"/>
      <c r="VEC198" s="43"/>
      <c r="VED198" s="43"/>
      <c r="VEE198" s="43"/>
      <c r="VEF198" s="43"/>
      <c r="VEG198" s="43"/>
      <c r="VEH198" s="43"/>
      <c r="VEI198" s="43"/>
      <c r="VEJ198" s="43"/>
      <c r="VEK198" s="43"/>
      <c r="VEL198" s="43"/>
      <c r="VEM198" s="43"/>
      <c r="VEN198" s="43"/>
      <c r="VEO198" s="43"/>
      <c r="VEP198" s="43"/>
      <c r="VEQ198" s="43"/>
      <c r="VER198" s="43"/>
      <c r="VES198" s="43"/>
      <c r="VET198" s="43"/>
      <c r="VEU198" s="43"/>
      <c r="VEV198" s="43"/>
      <c r="VEW198" s="43"/>
      <c r="VEX198" s="43"/>
      <c r="VEY198" s="43"/>
      <c r="VEZ198" s="43"/>
      <c r="VFA198" s="43"/>
      <c r="VFB198" s="43"/>
      <c r="VFC198" s="43"/>
      <c r="VFD198" s="43"/>
      <c r="VFE198" s="43"/>
      <c r="VFF198" s="43"/>
      <c r="VFG198" s="43"/>
      <c r="VFH198" s="43"/>
      <c r="VFI198" s="43"/>
      <c r="VFJ198" s="43"/>
      <c r="VFK198" s="43"/>
      <c r="VFL198" s="43"/>
      <c r="VFM198" s="43"/>
      <c r="VFN198" s="43"/>
      <c r="VFO198" s="43"/>
      <c r="VFP198" s="43"/>
      <c r="VFQ198" s="43"/>
      <c r="VFR198" s="43"/>
      <c r="VFS198" s="43"/>
      <c r="VFT198" s="43"/>
      <c r="VFU198" s="43"/>
      <c r="VFV198" s="43"/>
      <c r="VFW198" s="43"/>
      <c r="VFX198" s="43"/>
      <c r="VFY198" s="43"/>
      <c r="VFZ198" s="43"/>
      <c r="VGA198" s="43"/>
      <c r="VGB198" s="43"/>
      <c r="VGC198" s="43"/>
      <c r="VGD198" s="43"/>
      <c r="VGE198" s="43"/>
      <c r="VGF198" s="43"/>
      <c r="VGG198" s="43"/>
      <c r="VGH198" s="43"/>
      <c r="VGI198" s="43"/>
      <c r="VGJ198" s="43"/>
      <c r="VGK198" s="43"/>
      <c r="VGL198" s="43"/>
      <c r="VGM198" s="43"/>
      <c r="VGN198" s="43"/>
      <c r="VGO198" s="43"/>
      <c r="VGP198" s="43"/>
      <c r="VGQ198" s="43"/>
      <c r="VGR198" s="43"/>
      <c r="VGS198" s="43"/>
      <c r="VGT198" s="43"/>
      <c r="VGU198" s="43"/>
      <c r="VGV198" s="43"/>
      <c r="VGW198" s="43"/>
      <c r="VGX198" s="43"/>
      <c r="VGY198" s="43"/>
      <c r="VGZ198" s="43"/>
      <c r="VHA198" s="43"/>
      <c r="VHB198" s="43"/>
      <c r="VHC198" s="43"/>
      <c r="VHD198" s="43"/>
      <c r="VHE198" s="43"/>
      <c r="VHF198" s="43"/>
      <c r="VHG198" s="43"/>
      <c r="VHH198" s="43"/>
      <c r="VHI198" s="43"/>
      <c r="VHJ198" s="43"/>
      <c r="VHK198" s="43"/>
      <c r="VHL198" s="43"/>
      <c r="VHM198" s="43"/>
      <c r="VHN198" s="43"/>
      <c r="VHO198" s="43"/>
      <c r="VHP198" s="43"/>
      <c r="VHQ198" s="43"/>
      <c r="VHR198" s="43"/>
      <c r="VHS198" s="43"/>
      <c r="VHT198" s="43"/>
      <c r="VHU198" s="43"/>
      <c r="VHV198" s="43"/>
      <c r="VHW198" s="43"/>
      <c r="VHX198" s="43"/>
      <c r="VHY198" s="43"/>
      <c r="VHZ198" s="43"/>
      <c r="VIA198" s="43"/>
      <c r="VIB198" s="43"/>
      <c r="VIC198" s="43"/>
      <c r="VID198" s="43"/>
      <c r="VIE198" s="43"/>
      <c r="VIF198" s="43"/>
      <c r="VIG198" s="43"/>
      <c r="VIH198" s="43"/>
      <c r="VII198" s="43"/>
      <c r="VIJ198" s="43"/>
      <c r="VIK198" s="43"/>
      <c r="VIL198" s="43"/>
      <c r="VIM198" s="43"/>
      <c r="VIN198" s="43"/>
      <c r="VIO198" s="43"/>
      <c r="VIP198" s="43"/>
      <c r="VIQ198" s="43"/>
      <c r="VIR198" s="43"/>
      <c r="VIS198" s="43"/>
      <c r="VIT198" s="43"/>
      <c r="VIU198" s="43"/>
      <c r="VIV198" s="43"/>
      <c r="VIW198" s="43"/>
      <c r="VIX198" s="43"/>
      <c r="VIY198" s="43"/>
      <c r="VIZ198" s="43"/>
      <c r="VJA198" s="43"/>
      <c r="VJB198" s="43"/>
      <c r="VJC198" s="43"/>
      <c r="VJD198" s="43"/>
      <c r="VJE198" s="43"/>
      <c r="VJF198" s="43"/>
      <c r="VJG198" s="43"/>
      <c r="VJH198" s="43"/>
      <c r="VJI198" s="43"/>
      <c r="VJJ198" s="43"/>
      <c r="VJK198" s="43"/>
      <c r="VJL198" s="43"/>
      <c r="VJM198" s="43"/>
      <c r="VJN198" s="43"/>
      <c r="VJO198" s="43"/>
      <c r="VJP198" s="43"/>
      <c r="VJQ198" s="43"/>
      <c r="VJR198" s="43"/>
      <c r="VJS198" s="43"/>
      <c r="VJT198" s="43"/>
      <c r="VJU198" s="43"/>
      <c r="VJV198" s="43"/>
      <c r="VJW198" s="43"/>
      <c r="VJX198" s="43"/>
      <c r="VJY198" s="43"/>
      <c r="VJZ198" s="43"/>
      <c r="VKA198" s="43"/>
      <c r="VKB198" s="43"/>
      <c r="VKC198" s="43"/>
      <c r="VKD198" s="43"/>
      <c r="VKE198" s="43"/>
      <c r="VKF198" s="43"/>
      <c r="VKG198" s="43"/>
      <c r="VKH198" s="43"/>
      <c r="VKI198" s="43"/>
      <c r="VKJ198" s="43"/>
      <c r="VKK198" s="43"/>
      <c r="VKL198" s="43"/>
      <c r="VKM198" s="43"/>
      <c r="VKN198" s="43"/>
      <c r="VKO198" s="43"/>
      <c r="VKP198" s="43"/>
      <c r="VKQ198" s="43"/>
      <c r="VKR198" s="43"/>
      <c r="VKS198" s="43"/>
      <c r="VKT198" s="43"/>
      <c r="VKU198" s="43"/>
      <c r="VKV198" s="43"/>
      <c r="VKW198" s="43"/>
      <c r="VKX198" s="43"/>
      <c r="VKY198" s="43"/>
      <c r="VKZ198" s="43"/>
      <c r="VLA198" s="43"/>
      <c r="VLB198" s="43"/>
      <c r="VLC198" s="43"/>
      <c r="VLD198" s="43"/>
      <c r="VLE198" s="43"/>
      <c r="VLF198" s="43"/>
      <c r="VLG198" s="43"/>
      <c r="VLH198" s="43"/>
      <c r="VLI198" s="43"/>
      <c r="VLJ198" s="43"/>
      <c r="VLK198" s="43"/>
      <c r="VLL198" s="43"/>
      <c r="VLM198" s="43"/>
      <c r="VLN198" s="43"/>
      <c r="VLO198" s="43"/>
      <c r="VLP198" s="43"/>
      <c r="VLQ198" s="43"/>
      <c r="VLR198" s="43"/>
      <c r="VLS198" s="43"/>
      <c r="VLT198" s="43"/>
      <c r="VLU198" s="43"/>
      <c r="VLV198" s="43"/>
      <c r="VLW198" s="43"/>
      <c r="VLX198" s="43"/>
      <c r="VLY198" s="43"/>
      <c r="VLZ198" s="43"/>
      <c r="VMA198" s="43"/>
      <c r="VMB198" s="43"/>
      <c r="VMC198" s="43"/>
      <c r="VMD198" s="43"/>
      <c r="VME198" s="43"/>
      <c r="VMF198" s="43"/>
      <c r="VMG198" s="43"/>
      <c r="VMH198" s="43"/>
      <c r="VMI198" s="43"/>
      <c r="VMJ198" s="43"/>
      <c r="VMK198" s="43"/>
      <c r="VML198" s="43"/>
      <c r="VMM198" s="43"/>
      <c r="VMN198" s="43"/>
      <c r="VMO198" s="43"/>
      <c r="VMP198" s="43"/>
      <c r="VMQ198" s="43"/>
      <c r="VMR198" s="43"/>
      <c r="VMS198" s="43"/>
      <c r="VMT198" s="43"/>
      <c r="VMU198" s="43"/>
      <c r="VMV198" s="43"/>
      <c r="VMW198" s="43"/>
      <c r="VMX198" s="43"/>
      <c r="VMY198" s="43"/>
      <c r="VMZ198" s="43"/>
      <c r="VNA198" s="43"/>
      <c r="VNB198" s="43"/>
      <c r="VNC198" s="43"/>
      <c r="VND198" s="43"/>
      <c r="VNE198" s="43"/>
      <c r="VNF198" s="43"/>
      <c r="VNG198" s="43"/>
      <c r="VNH198" s="43"/>
      <c r="VNI198" s="43"/>
      <c r="VNJ198" s="43"/>
      <c r="VNK198" s="43"/>
      <c r="VNL198" s="43"/>
      <c r="VNM198" s="43"/>
      <c r="VNN198" s="43"/>
      <c r="VNO198" s="43"/>
      <c r="VNP198" s="43"/>
      <c r="VNQ198" s="43"/>
      <c r="VNR198" s="43"/>
      <c r="VNS198" s="43"/>
      <c r="VNT198" s="43"/>
      <c r="VNU198" s="43"/>
      <c r="VNV198" s="43"/>
      <c r="VNW198" s="43"/>
      <c r="VNX198" s="43"/>
      <c r="VNY198" s="43"/>
      <c r="VNZ198" s="43"/>
      <c r="VOA198" s="43"/>
      <c r="VOB198" s="43"/>
      <c r="VOC198" s="43"/>
      <c r="VOD198" s="43"/>
      <c r="VOE198" s="43"/>
      <c r="VOF198" s="43"/>
      <c r="VOG198" s="43"/>
      <c r="VOH198" s="43"/>
      <c r="VOI198" s="43"/>
      <c r="VOJ198" s="43"/>
      <c r="VOK198" s="43"/>
      <c r="VOL198" s="43"/>
      <c r="VOM198" s="43"/>
      <c r="VON198" s="43"/>
      <c r="VOO198" s="43"/>
      <c r="VOP198" s="43"/>
      <c r="VOQ198" s="43"/>
      <c r="VOR198" s="43"/>
      <c r="VOS198" s="43"/>
      <c r="VOT198" s="43"/>
      <c r="VOU198" s="43"/>
      <c r="VOV198" s="43"/>
      <c r="VOW198" s="43"/>
      <c r="VOX198" s="43"/>
      <c r="VOY198" s="43"/>
      <c r="VOZ198" s="43"/>
      <c r="VPA198" s="43"/>
      <c r="VPB198" s="43"/>
      <c r="VPC198" s="43"/>
      <c r="VPD198" s="43"/>
      <c r="VPE198" s="43"/>
      <c r="VPF198" s="43"/>
      <c r="VPG198" s="43"/>
      <c r="VPH198" s="43"/>
      <c r="VPI198" s="43"/>
      <c r="VPJ198" s="43"/>
      <c r="VPK198" s="43"/>
      <c r="VPL198" s="43"/>
      <c r="VPM198" s="43"/>
      <c r="VPN198" s="43"/>
      <c r="VPO198" s="43"/>
      <c r="VPP198" s="43"/>
      <c r="VPQ198" s="43"/>
      <c r="VPR198" s="43"/>
      <c r="VPS198" s="43"/>
      <c r="VPT198" s="43"/>
      <c r="VPU198" s="43"/>
      <c r="VPV198" s="43"/>
      <c r="VPW198" s="43"/>
      <c r="VPX198" s="43"/>
      <c r="VPY198" s="43"/>
      <c r="VPZ198" s="43"/>
      <c r="VQA198" s="43"/>
      <c r="VQB198" s="43"/>
      <c r="VQC198" s="43"/>
      <c r="VQD198" s="43"/>
      <c r="VQE198" s="43"/>
      <c r="VQF198" s="43"/>
      <c r="VQG198" s="43"/>
      <c r="VQH198" s="43"/>
      <c r="VQI198" s="43"/>
      <c r="VQJ198" s="43"/>
      <c r="VQK198" s="43"/>
      <c r="VQL198" s="43"/>
      <c r="VQM198" s="43"/>
      <c r="VQN198" s="43"/>
      <c r="VQO198" s="43"/>
      <c r="VQP198" s="43"/>
      <c r="VQQ198" s="43"/>
      <c r="VQR198" s="43"/>
      <c r="VQS198" s="43"/>
      <c r="VQT198" s="43"/>
      <c r="VQU198" s="43"/>
      <c r="VQV198" s="43"/>
      <c r="VQW198" s="43"/>
      <c r="VQX198" s="43"/>
      <c r="VQY198" s="43"/>
      <c r="VQZ198" s="43"/>
      <c r="VRA198" s="43"/>
      <c r="VRB198" s="43"/>
      <c r="VRC198" s="43"/>
      <c r="VRD198" s="43"/>
      <c r="VRE198" s="43"/>
      <c r="VRF198" s="43"/>
      <c r="VRG198" s="43"/>
      <c r="VRH198" s="43"/>
      <c r="VRI198" s="43"/>
      <c r="VRJ198" s="43"/>
      <c r="VRK198" s="43"/>
      <c r="VRL198" s="43"/>
      <c r="VRM198" s="43"/>
      <c r="VRN198" s="43"/>
      <c r="VRO198" s="43"/>
      <c r="VRP198" s="43"/>
      <c r="VRQ198" s="43"/>
      <c r="VRR198" s="43"/>
      <c r="VRS198" s="43"/>
      <c r="VRT198" s="43"/>
      <c r="VRU198" s="43"/>
      <c r="VRV198" s="43"/>
      <c r="VRW198" s="43"/>
      <c r="VRX198" s="43"/>
      <c r="VRY198" s="43"/>
      <c r="VRZ198" s="43"/>
      <c r="VSA198" s="43"/>
      <c r="VSB198" s="43"/>
      <c r="VSC198" s="43"/>
      <c r="VSD198" s="43"/>
      <c r="VSE198" s="43"/>
      <c r="VSF198" s="43"/>
      <c r="VSG198" s="43"/>
      <c r="VSH198" s="43"/>
      <c r="VSI198" s="43"/>
      <c r="VSJ198" s="43"/>
      <c r="VSK198" s="43"/>
      <c r="VSL198" s="43"/>
      <c r="VSM198" s="43"/>
      <c r="VSN198" s="43"/>
      <c r="VSO198" s="43"/>
      <c r="VSP198" s="43"/>
      <c r="VSQ198" s="43"/>
      <c r="VSR198" s="43"/>
      <c r="VSS198" s="43"/>
      <c r="VST198" s="43"/>
      <c r="VSU198" s="43"/>
      <c r="VSV198" s="43"/>
      <c r="VSW198" s="43"/>
      <c r="VSX198" s="43"/>
      <c r="VSY198" s="43"/>
      <c r="VSZ198" s="43"/>
      <c r="VTA198" s="43"/>
      <c r="VTB198" s="43"/>
      <c r="VTC198" s="43"/>
      <c r="VTD198" s="43"/>
      <c r="VTE198" s="43"/>
      <c r="VTF198" s="43"/>
      <c r="VTG198" s="43"/>
      <c r="VTH198" s="43"/>
      <c r="VTI198" s="43"/>
      <c r="VTJ198" s="43"/>
      <c r="VTK198" s="43"/>
      <c r="VTL198" s="43"/>
      <c r="VTM198" s="43"/>
      <c r="VTN198" s="43"/>
      <c r="VTO198" s="43"/>
      <c r="VTP198" s="43"/>
      <c r="VTQ198" s="43"/>
      <c r="VTR198" s="43"/>
      <c r="VTS198" s="43"/>
      <c r="VTT198" s="43"/>
      <c r="VTU198" s="43"/>
      <c r="VTV198" s="43"/>
      <c r="VTW198" s="43"/>
      <c r="VTX198" s="43"/>
      <c r="VTY198" s="43"/>
      <c r="VTZ198" s="43"/>
      <c r="VUA198" s="43"/>
      <c r="VUB198" s="43"/>
      <c r="VUC198" s="43"/>
      <c r="VUD198" s="43"/>
      <c r="VUE198" s="43"/>
      <c r="VUF198" s="43"/>
      <c r="VUG198" s="43"/>
      <c r="VUH198" s="43"/>
      <c r="VUI198" s="43"/>
      <c r="VUJ198" s="43"/>
      <c r="VUK198" s="43"/>
      <c r="VUL198" s="43"/>
      <c r="VUM198" s="43"/>
      <c r="VUN198" s="43"/>
      <c r="VUO198" s="43"/>
      <c r="VUP198" s="43"/>
      <c r="VUQ198" s="43"/>
      <c r="VUR198" s="43"/>
      <c r="VUS198" s="43"/>
      <c r="VUT198" s="43"/>
      <c r="VUU198" s="43"/>
      <c r="VUV198" s="43"/>
      <c r="VUW198" s="43"/>
      <c r="VUX198" s="43"/>
      <c r="VUY198" s="43"/>
      <c r="VUZ198" s="43"/>
      <c r="VVA198" s="43"/>
      <c r="VVB198" s="43"/>
      <c r="VVC198" s="43"/>
      <c r="VVD198" s="43"/>
      <c r="VVE198" s="43"/>
      <c r="VVF198" s="43"/>
      <c r="VVG198" s="43"/>
      <c r="VVH198" s="43"/>
      <c r="VVI198" s="43"/>
      <c r="VVJ198" s="43"/>
      <c r="VVK198" s="43"/>
      <c r="VVL198" s="43"/>
      <c r="VVM198" s="43"/>
      <c r="VVN198" s="43"/>
      <c r="VVO198" s="43"/>
      <c r="VVP198" s="43"/>
      <c r="VVQ198" s="43"/>
      <c r="VVR198" s="43"/>
      <c r="VVS198" s="43"/>
      <c r="VVT198" s="43"/>
      <c r="VVU198" s="43"/>
      <c r="VVV198" s="43"/>
      <c r="VVW198" s="43"/>
      <c r="VVX198" s="43"/>
      <c r="VVY198" s="43"/>
      <c r="VVZ198" s="43"/>
      <c r="VWA198" s="43"/>
      <c r="VWB198" s="43"/>
      <c r="VWC198" s="43"/>
      <c r="VWD198" s="43"/>
      <c r="VWE198" s="43"/>
      <c r="VWF198" s="43"/>
      <c r="VWG198" s="43"/>
      <c r="VWH198" s="43"/>
      <c r="VWI198" s="43"/>
      <c r="VWJ198" s="43"/>
      <c r="VWK198" s="43"/>
      <c r="VWL198" s="43"/>
      <c r="VWM198" s="43"/>
      <c r="VWN198" s="43"/>
      <c r="VWO198" s="43"/>
      <c r="VWP198" s="43"/>
      <c r="VWQ198" s="43"/>
      <c r="VWR198" s="43"/>
      <c r="VWS198" s="43"/>
      <c r="VWT198" s="43"/>
      <c r="VWU198" s="43"/>
      <c r="VWV198" s="43"/>
      <c r="VWW198" s="43"/>
      <c r="VWX198" s="43"/>
      <c r="VWY198" s="43"/>
      <c r="VWZ198" s="43"/>
      <c r="VXA198" s="43"/>
      <c r="VXB198" s="43"/>
      <c r="VXC198" s="43"/>
      <c r="VXD198" s="43"/>
      <c r="VXE198" s="43"/>
      <c r="VXF198" s="43"/>
      <c r="VXG198" s="43"/>
      <c r="VXH198" s="43"/>
      <c r="VXI198" s="43"/>
      <c r="VXJ198" s="43"/>
      <c r="VXK198" s="43"/>
      <c r="VXL198" s="43"/>
      <c r="VXM198" s="43"/>
      <c r="VXN198" s="43"/>
      <c r="VXO198" s="43"/>
      <c r="VXP198" s="43"/>
      <c r="VXQ198" s="43"/>
      <c r="VXR198" s="43"/>
      <c r="VXS198" s="43"/>
      <c r="VXT198" s="43"/>
      <c r="VXU198" s="43"/>
      <c r="VXV198" s="43"/>
      <c r="VXW198" s="43"/>
      <c r="VXX198" s="43"/>
      <c r="VXY198" s="43"/>
      <c r="VXZ198" s="43"/>
      <c r="VYA198" s="43"/>
      <c r="VYB198" s="43"/>
      <c r="VYC198" s="43"/>
      <c r="VYD198" s="43"/>
      <c r="VYE198" s="43"/>
      <c r="VYF198" s="43"/>
      <c r="VYG198" s="43"/>
      <c r="VYH198" s="43"/>
      <c r="VYI198" s="43"/>
      <c r="VYJ198" s="43"/>
      <c r="VYK198" s="43"/>
      <c r="VYL198" s="43"/>
      <c r="VYM198" s="43"/>
      <c r="VYN198" s="43"/>
      <c r="VYO198" s="43"/>
      <c r="VYP198" s="43"/>
      <c r="VYQ198" s="43"/>
      <c r="VYR198" s="43"/>
      <c r="VYS198" s="43"/>
      <c r="VYT198" s="43"/>
      <c r="VYU198" s="43"/>
      <c r="VYV198" s="43"/>
      <c r="VYW198" s="43"/>
      <c r="VYX198" s="43"/>
      <c r="VYY198" s="43"/>
      <c r="VYZ198" s="43"/>
      <c r="VZA198" s="43"/>
      <c r="VZB198" s="43"/>
      <c r="VZC198" s="43"/>
      <c r="VZD198" s="43"/>
      <c r="VZE198" s="43"/>
      <c r="VZF198" s="43"/>
      <c r="VZG198" s="43"/>
      <c r="VZH198" s="43"/>
      <c r="VZI198" s="43"/>
      <c r="VZJ198" s="43"/>
      <c r="VZK198" s="43"/>
      <c r="VZL198" s="43"/>
      <c r="VZM198" s="43"/>
      <c r="VZN198" s="43"/>
      <c r="VZO198" s="43"/>
      <c r="VZP198" s="43"/>
      <c r="VZQ198" s="43"/>
      <c r="VZR198" s="43"/>
      <c r="VZS198" s="43"/>
      <c r="VZT198" s="43"/>
      <c r="VZU198" s="43"/>
      <c r="VZV198" s="43"/>
      <c r="VZW198" s="43"/>
      <c r="VZX198" s="43"/>
      <c r="VZY198" s="43"/>
      <c r="VZZ198" s="43"/>
      <c r="WAA198" s="43"/>
      <c r="WAB198" s="43"/>
      <c r="WAC198" s="43"/>
      <c r="WAD198" s="43"/>
      <c r="WAE198" s="43"/>
      <c r="WAF198" s="43"/>
      <c r="WAG198" s="43"/>
      <c r="WAH198" s="43"/>
      <c r="WAI198" s="43"/>
      <c r="WAJ198" s="43"/>
      <c r="WAK198" s="43"/>
      <c r="WAL198" s="43"/>
      <c r="WAM198" s="43"/>
      <c r="WAN198" s="43"/>
      <c r="WAO198" s="43"/>
      <c r="WAP198" s="43"/>
      <c r="WAQ198" s="43"/>
      <c r="WAR198" s="43"/>
      <c r="WAS198" s="43"/>
      <c r="WAT198" s="43"/>
      <c r="WAU198" s="43"/>
      <c r="WAV198" s="43"/>
      <c r="WAW198" s="43"/>
      <c r="WAX198" s="43"/>
      <c r="WAY198" s="43"/>
      <c r="WAZ198" s="43"/>
      <c r="WBA198" s="43"/>
      <c r="WBB198" s="43"/>
      <c r="WBC198" s="43"/>
      <c r="WBD198" s="43"/>
      <c r="WBE198" s="43"/>
      <c r="WBF198" s="43"/>
      <c r="WBG198" s="43"/>
      <c r="WBH198" s="43"/>
      <c r="WBI198" s="43"/>
      <c r="WBJ198" s="43"/>
      <c r="WBK198" s="43"/>
      <c r="WBL198" s="43"/>
      <c r="WBM198" s="43"/>
      <c r="WBN198" s="43"/>
      <c r="WBO198" s="43"/>
      <c r="WBP198" s="43"/>
      <c r="WBQ198" s="43"/>
      <c r="WBR198" s="43"/>
      <c r="WBS198" s="43"/>
      <c r="WBT198" s="43"/>
      <c r="WBU198" s="43"/>
      <c r="WBV198" s="43"/>
      <c r="WBW198" s="43"/>
      <c r="WBX198" s="43"/>
      <c r="WBY198" s="43"/>
      <c r="WBZ198" s="43"/>
      <c r="WCA198" s="43"/>
      <c r="WCB198" s="43"/>
      <c r="WCC198" s="43"/>
      <c r="WCD198" s="43"/>
      <c r="WCE198" s="43"/>
      <c r="WCF198" s="43"/>
      <c r="WCG198" s="43"/>
      <c r="WCH198" s="43"/>
      <c r="WCI198" s="43"/>
      <c r="WCJ198" s="43"/>
      <c r="WCK198" s="43"/>
      <c r="WCL198" s="43"/>
      <c r="WCM198" s="43"/>
      <c r="WCN198" s="43"/>
      <c r="WCO198" s="43"/>
      <c r="WCP198" s="43"/>
      <c r="WCQ198" s="43"/>
      <c r="WCR198" s="43"/>
      <c r="WCS198" s="43"/>
      <c r="WCT198" s="43"/>
      <c r="WCU198" s="43"/>
      <c r="WCV198" s="43"/>
      <c r="WCW198" s="43"/>
      <c r="WCX198" s="43"/>
      <c r="WCY198" s="43"/>
      <c r="WCZ198" s="43"/>
      <c r="WDA198" s="43"/>
      <c r="WDB198" s="43"/>
      <c r="WDC198" s="43"/>
      <c r="WDD198" s="43"/>
      <c r="WDE198" s="43"/>
      <c r="WDF198" s="43"/>
      <c r="WDG198" s="43"/>
      <c r="WDH198" s="43"/>
      <c r="WDI198" s="43"/>
      <c r="WDJ198" s="43"/>
      <c r="WDK198" s="43"/>
      <c r="WDL198" s="43"/>
      <c r="WDM198" s="43"/>
      <c r="WDN198" s="43"/>
      <c r="WDO198" s="43"/>
      <c r="WDP198" s="43"/>
      <c r="WDQ198" s="43"/>
      <c r="WDR198" s="43"/>
      <c r="WDS198" s="43"/>
      <c r="WDT198" s="43"/>
      <c r="WDU198" s="43"/>
      <c r="WDV198" s="43"/>
      <c r="WDW198" s="43"/>
      <c r="WDX198" s="43"/>
      <c r="WDY198" s="43"/>
      <c r="WDZ198" s="43"/>
      <c r="WEA198" s="43"/>
      <c r="WEB198" s="43"/>
      <c r="WEC198" s="43"/>
      <c r="WED198" s="43"/>
      <c r="WEE198" s="43"/>
      <c r="WEF198" s="43"/>
      <c r="WEG198" s="43"/>
      <c r="WEH198" s="43"/>
      <c r="WEI198" s="43"/>
      <c r="WEJ198" s="43"/>
      <c r="WEK198" s="43"/>
      <c r="WEL198" s="43"/>
      <c r="WEM198" s="43"/>
      <c r="WEN198" s="43"/>
      <c r="WEO198" s="43"/>
      <c r="WEP198" s="43"/>
      <c r="WEQ198" s="43"/>
      <c r="WER198" s="43"/>
      <c r="WES198" s="43"/>
      <c r="WET198" s="43"/>
      <c r="WEU198" s="43"/>
      <c r="WEV198" s="43"/>
      <c r="WEW198" s="43"/>
      <c r="WEX198" s="43"/>
      <c r="WEY198" s="43"/>
      <c r="WEZ198" s="43"/>
      <c r="WFA198" s="43"/>
      <c r="WFB198" s="43"/>
      <c r="WFC198" s="43"/>
      <c r="WFD198" s="43"/>
      <c r="WFE198" s="43"/>
      <c r="WFF198" s="43"/>
      <c r="WFG198" s="43"/>
      <c r="WFH198" s="43"/>
      <c r="WFI198" s="43"/>
      <c r="WFJ198" s="43"/>
      <c r="WFK198" s="43"/>
      <c r="WFL198" s="43"/>
      <c r="WFM198" s="43"/>
      <c r="WFN198" s="43"/>
      <c r="WFO198" s="43"/>
      <c r="WFP198" s="43"/>
      <c r="WFQ198" s="43"/>
      <c r="WFR198" s="43"/>
      <c r="WFS198" s="43"/>
      <c r="WFT198" s="43"/>
      <c r="WFU198" s="43"/>
      <c r="WFV198" s="43"/>
      <c r="WFW198" s="43"/>
      <c r="WFX198" s="43"/>
      <c r="WFY198" s="43"/>
      <c r="WFZ198" s="43"/>
      <c r="WGA198" s="43"/>
      <c r="WGB198" s="43"/>
      <c r="WGC198" s="43"/>
      <c r="WGD198" s="43"/>
      <c r="WGE198" s="43"/>
      <c r="WGF198" s="43"/>
      <c r="WGG198" s="43"/>
      <c r="WGH198" s="43"/>
      <c r="WGI198" s="43"/>
      <c r="WGJ198" s="43"/>
      <c r="WGK198" s="43"/>
      <c r="WGL198" s="43"/>
      <c r="WGM198" s="43"/>
      <c r="WGN198" s="43"/>
      <c r="WGO198" s="43"/>
      <c r="WGP198" s="43"/>
      <c r="WGQ198" s="43"/>
      <c r="WGR198" s="43"/>
      <c r="WGS198" s="43"/>
      <c r="WGT198" s="43"/>
      <c r="WGU198" s="43"/>
      <c r="WGV198" s="43"/>
      <c r="WGW198" s="43"/>
      <c r="WGX198" s="43"/>
      <c r="WGY198" s="43"/>
      <c r="WGZ198" s="43"/>
      <c r="WHA198" s="43"/>
      <c r="WHB198" s="43"/>
      <c r="WHC198" s="43"/>
      <c r="WHD198" s="43"/>
      <c r="WHE198" s="43"/>
      <c r="WHF198" s="43"/>
      <c r="WHG198" s="43"/>
      <c r="WHH198" s="43"/>
      <c r="WHI198" s="43"/>
      <c r="WHJ198" s="43"/>
      <c r="WHK198" s="43"/>
      <c r="WHL198" s="43"/>
      <c r="WHM198" s="43"/>
      <c r="WHN198" s="43"/>
      <c r="WHO198" s="43"/>
      <c r="WHP198" s="43"/>
      <c r="WHQ198" s="43"/>
      <c r="WHR198" s="43"/>
      <c r="WHS198" s="43"/>
      <c r="WHT198" s="43"/>
      <c r="WHU198" s="43"/>
      <c r="WHV198" s="43"/>
      <c r="WHW198" s="43"/>
      <c r="WHX198" s="43"/>
      <c r="WHY198" s="43"/>
      <c r="WHZ198" s="43"/>
      <c r="WIA198" s="43"/>
      <c r="WIB198" s="43"/>
      <c r="WIC198" s="43"/>
      <c r="WID198" s="43"/>
      <c r="WIE198" s="43"/>
      <c r="WIF198" s="43"/>
      <c r="WIG198" s="43"/>
      <c r="WIH198" s="43"/>
      <c r="WII198" s="43"/>
      <c r="WIJ198" s="43"/>
      <c r="WIK198" s="43"/>
      <c r="WIL198" s="43"/>
      <c r="WIM198" s="43"/>
      <c r="WIN198" s="43"/>
      <c r="WIO198" s="43"/>
      <c r="WIP198" s="43"/>
      <c r="WIQ198" s="43"/>
      <c r="WIR198" s="43"/>
      <c r="WIS198" s="43"/>
      <c r="WIT198" s="43"/>
      <c r="WIU198" s="43"/>
      <c r="WIV198" s="43"/>
      <c r="WIW198" s="43"/>
      <c r="WIX198" s="43"/>
      <c r="WIY198" s="43"/>
      <c r="WIZ198" s="43"/>
      <c r="WJA198" s="43"/>
      <c r="WJB198" s="43"/>
      <c r="WJC198" s="43"/>
      <c r="WJD198" s="43"/>
      <c r="WJE198" s="43"/>
      <c r="WJF198" s="43"/>
      <c r="WJG198" s="43"/>
      <c r="WJH198" s="43"/>
      <c r="WJI198" s="43"/>
      <c r="WJJ198" s="43"/>
      <c r="WJK198" s="43"/>
      <c r="WJL198" s="43"/>
      <c r="WJM198" s="43"/>
      <c r="WJN198" s="43"/>
      <c r="WJO198" s="43"/>
      <c r="WJP198" s="43"/>
      <c r="WJQ198" s="43"/>
      <c r="WJR198" s="43"/>
      <c r="WJS198" s="43"/>
      <c r="WJT198" s="43"/>
      <c r="WJU198" s="43"/>
      <c r="WJV198" s="43"/>
      <c r="WJW198" s="43"/>
      <c r="WJX198" s="43"/>
      <c r="WJY198" s="43"/>
      <c r="WJZ198" s="43"/>
      <c r="WKA198" s="43"/>
      <c r="WKB198" s="43"/>
      <c r="WKC198" s="43"/>
      <c r="WKD198" s="43"/>
      <c r="WKE198" s="43"/>
      <c r="WKF198" s="43"/>
      <c r="WKG198" s="43"/>
      <c r="WKH198" s="43"/>
      <c r="WKI198" s="43"/>
      <c r="WKJ198" s="43"/>
      <c r="WKK198" s="43"/>
      <c r="WKL198" s="43"/>
      <c r="WKM198" s="43"/>
      <c r="WKN198" s="43"/>
      <c r="WKO198" s="43"/>
      <c r="WKP198" s="43"/>
      <c r="WKQ198" s="43"/>
      <c r="WKR198" s="43"/>
      <c r="WKS198" s="43"/>
      <c r="WKT198" s="43"/>
      <c r="WKU198" s="43"/>
      <c r="WKV198" s="43"/>
      <c r="WKW198" s="43"/>
      <c r="WKX198" s="43"/>
      <c r="WKY198" s="43"/>
      <c r="WKZ198" s="43"/>
      <c r="WLA198" s="43"/>
      <c r="WLB198" s="43"/>
      <c r="WLC198" s="43"/>
      <c r="WLD198" s="43"/>
      <c r="WLE198" s="43"/>
      <c r="WLF198" s="43"/>
      <c r="WLG198" s="43"/>
      <c r="WLH198" s="43"/>
      <c r="WLI198" s="43"/>
      <c r="WLJ198" s="43"/>
      <c r="WLK198" s="43"/>
      <c r="WLL198" s="43"/>
      <c r="WLM198" s="43"/>
      <c r="WLN198" s="43"/>
      <c r="WLO198" s="43"/>
      <c r="WLP198" s="43"/>
      <c r="WLQ198" s="43"/>
      <c r="WLR198" s="43"/>
      <c r="WLS198" s="43"/>
      <c r="WLT198" s="43"/>
      <c r="WLU198" s="43"/>
      <c r="WLV198" s="43"/>
      <c r="WLW198" s="43"/>
      <c r="WLX198" s="43"/>
      <c r="WLY198" s="43"/>
      <c r="WLZ198" s="43"/>
      <c r="WMA198" s="43"/>
      <c r="WMB198" s="43"/>
      <c r="WMC198" s="43"/>
      <c r="WMD198" s="43"/>
      <c r="WME198" s="43"/>
      <c r="WMF198" s="43"/>
      <c r="WMG198" s="43"/>
      <c r="WMH198" s="43"/>
      <c r="WMI198" s="43"/>
      <c r="WMJ198" s="43"/>
      <c r="WMK198" s="43"/>
      <c r="WML198" s="43"/>
      <c r="WMM198" s="43"/>
      <c r="WMN198" s="43"/>
      <c r="WMO198" s="43"/>
      <c r="WMP198" s="43"/>
      <c r="WMQ198" s="43"/>
      <c r="WMR198" s="43"/>
      <c r="WMS198" s="43"/>
      <c r="WMT198" s="43"/>
      <c r="WMU198" s="43"/>
      <c r="WMV198" s="43"/>
      <c r="WMW198" s="43"/>
      <c r="WMX198" s="43"/>
      <c r="WMY198" s="43"/>
      <c r="WMZ198" s="43"/>
      <c r="WNA198" s="43"/>
      <c r="WNB198" s="43"/>
      <c r="WNC198" s="43"/>
      <c r="WND198" s="43"/>
      <c r="WNE198" s="43"/>
      <c r="WNF198" s="43"/>
      <c r="WNG198" s="43"/>
      <c r="WNH198" s="43"/>
      <c r="WNI198" s="43"/>
      <c r="WNJ198" s="43"/>
      <c r="WNK198" s="43"/>
      <c r="WNL198" s="43"/>
      <c r="WNM198" s="43"/>
      <c r="WNN198" s="43"/>
      <c r="WNO198" s="43"/>
      <c r="WNP198" s="43"/>
      <c r="WNQ198" s="43"/>
      <c r="WNR198" s="43"/>
      <c r="WNS198" s="43"/>
      <c r="WNT198" s="43"/>
      <c r="WNU198" s="43"/>
      <c r="WNV198" s="43"/>
      <c r="WNW198" s="43"/>
      <c r="WNX198" s="43"/>
      <c r="WNY198" s="43"/>
      <c r="WNZ198" s="43"/>
      <c r="WOA198" s="43"/>
      <c r="WOB198" s="43"/>
      <c r="WOC198" s="43"/>
      <c r="WOD198" s="43"/>
      <c r="WOE198" s="43"/>
      <c r="WOF198" s="43"/>
      <c r="WOG198" s="43"/>
      <c r="WOH198" s="43"/>
      <c r="WOI198" s="43"/>
      <c r="WOJ198" s="43"/>
      <c r="WOK198" s="43"/>
      <c r="WOL198" s="43"/>
      <c r="WOM198" s="43"/>
      <c r="WON198" s="43"/>
      <c r="WOO198" s="43"/>
      <c r="WOP198" s="43"/>
      <c r="WOQ198" s="43"/>
      <c r="WOR198" s="43"/>
      <c r="WOS198" s="43"/>
      <c r="WOT198" s="43"/>
      <c r="WOU198" s="43"/>
      <c r="WOV198" s="43"/>
      <c r="WOW198" s="43"/>
      <c r="WOX198" s="43"/>
      <c r="WOY198" s="43"/>
      <c r="WOZ198" s="43"/>
      <c r="WPA198" s="43"/>
      <c r="WPB198" s="43"/>
      <c r="WPC198" s="43"/>
      <c r="WPD198" s="43"/>
      <c r="WPE198" s="43"/>
      <c r="WPF198" s="43"/>
      <c r="WPG198" s="43"/>
      <c r="WPH198" s="43"/>
      <c r="WPI198" s="43"/>
      <c r="WPJ198" s="43"/>
      <c r="WPK198" s="43"/>
      <c r="WPL198" s="43"/>
      <c r="WPM198" s="43"/>
      <c r="WPN198" s="43"/>
      <c r="WPO198" s="43"/>
      <c r="WPP198" s="43"/>
      <c r="WPQ198" s="43"/>
      <c r="WPR198" s="43"/>
      <c r="WPS198" s="43"/>
      <c r="WPT198" s="43"/>
      <c r="WPU198" s="43"/>
      <c r="WPV198" s="43"/>
      <c r="WPW198" s="43"/>
      <c r="WPX198" s="43"/>
      <c r="WPY198" s="43"/>
      <c r="WPZ198" s="43"/>
      <c r="WQA198" s="43"/>
      <c r="WQB198" s="43"/>
      <c r="WQC198" s="43"/>
      <c r="WQD198" s="43"/>
      <c r="WQE198" s="43"/>
      <c r="WQF198" s="43"/>
      <c r="WQG198" s="43"/>
      <c r="WQH198" s="43"/>
      <c r="WQI198" s="43"/>
      <c r="WQJ198" s="43"/>
      <c r="WQK198" s="43"/>
      <c r="WQL198" s="43"/>
      <c r="WQM198" s="43"/>
      <c r="WQN198" s="43"/>
      <c r="WQO198" s="43"/>
      <c r="WQP198" s="43"/>
      <c r="WQQ198" s="43"/>
      <c r="WQR198" s="43"/>
      <c r="WQS198" s="43"/>
      <c r="WQT198" s="43"/>
      <c r="WQU198" s="43"/>
      <c r="WQV198" s="43"/>
      <c r="WQW198" s="43"/>
      <c r="WQX198" s="43"/>
      <c r="WQY198" s="43"/>
      <c r="WQZ198" s="43"/>
      <c r="WRA198" s="43"/>
      <c r="WRB198" s="43"/>
      <c r="WRC198" s="43"/>
      <c r="WRD198" s="43"/>
      <c r="WRE198" s="43"/>
      <c r="WRF198" s="43"/>
      <c r="WRG198" s="43"/>
      <c r="WRH198" s="43"/>
      <c r="WRI198" s="43"/>
      <c r="WRJ198" s="43"/>
      <c r="WRK198" s="43"/>
      <c r="WRL198" s="43"/>
      <c r="WRM198" s="43"/>
      <c r="WRN198" s="43"/>
      <c r="WRO198" s="43"/>
      <c r="WRP198" s="43"/>
      <c r="WRQ198" s="43"/>
      <c r="WRR198" s="43"/>
      <c r="WRS198" s="43"/>
      <c r="WRT198" s="43"/>
      <c r="WRU198" s="43"/>
      <c r="WRV198" s="43"/>
      <c r="WRW198" s="43"/>
      <c r="WRX198" s="43"/>
      <c r="WRY198" s="43"/>
      <c r="WRZ198" s="43"/>
      <c r="WSA198" s="43"/>
      <c r="WSB198" s="43"/>
      <c r="WSC198" s="43"/>
      <c r="WSD198" s="43"/>
      <c r="WSE198" s="43"/>
      <c r="WSF198" s="43"/>
      <c r="WSG198" s="43"/>
      <c r="WSH198" s="43"/>
      <c r="WSI198" s="43"/>
      <c r="WSJ198" s="43"/>
      <c r="WSK198" s="43"/>
      <c r="WSL198" s="43"/>
      <c r="WSM198" s="43"/>
      <c r="WSN198" s="43"/>
      <c r="WSO198" s="43"/>
      <c r="WSP198" s="43"/>
      <c r="WSQ198" s="43"/>
      <c r="WSR198" s="43"/>
      <c r="WSS198" s="43"/>
      <c r="WST198" s="43"/>
      <c r="WSU198" s="43"/>
      <c r="WSV198" s="43"/>
      <c r="WSW198" s="43"/>
      <c r="WSX198" s="43"/>
      <c r="WSY198" s="43"/>
      <c r="WSZ198" s="43"/>
      <c r="WTA198" s="43"/>
      <c r="WTB198" s="43"/>
      <c r="WTC198" s="43"/>
      <c r="WTD198" s="43"/>
      <c r="WTE198" s="43"/>
      <c r="WTF198" s="43"/>
      <c r="WTG198" s="43"/>
      <c r="WTH198" s="43"/>
      <c r="WTI198" s="43"/>
      <c r="WTJ198" s="43"/>
      <c r="WTK198" s="43"/>
      <c r="WTL198" s="43"/>
      <c r="WTM198" s="43"/>
      <c r="WTN198" s="43"/>
      <c r="WTO198" s="43"/>
      <c r="WTP198" s="43"/>
      <c r="WTQ198" s="43"/>
      <c r="WTR198" s="43"/>
      <c r="WTS198" s="43"/>
      <c r="WTT198" s="43"/>
      <c r="WTU198" s="43"/>
      <c r="WTV198" s="43"/>
      <c r="WTW198" s="43"/>
      <c r="WTX198" s="43"/>
      <c r="WTY198" s="43"/>
      <c r="WTZ198" s="43"/>
      <c r="WUA198" s="43"/>
      <c r="WUB198" s="43"/>
      <c r="WUC198" s="43"/>
      <c r="WUD198" s="43"/>
      <c r="WUE198" s="43"/>
      <c r="WUF198" s="43"/>
      <c r="WUG198" s="43"/>
      <c r="WUH198" s="43"/>
      <c r="WUI198" s="43"/>
      <c r="WUJ198" s="43"/>
      <c r="WUK198" s="43"/>
      <c r="WUL198" s="43"/>
      <c r="WUM198" s="43"/>
      <c r="WUN198" s="43"/>
      <c r="WUO198" s="43"/>
      <c r="WUP198" s="43"/>
      <c r="WUQ198" s="43"/>
      <c r="WUR198" s="43"/>
      <c r="WUS198" s="43"/>
      <c r="WUT198" s="43"/>
      <c r="WUU198" s="43"/>
      <c r="WUV198" s="43"/>
      <c r="WUW198" s="43"/>
      <c r="WUX198" s="43"/>
      <c r="WUY198" s="43"/>
      <c r="WUZ198" s="43"/>
      <c r="WVA198" s="43"/>
      <c r="WVB198" s="43"/>
      <c r="WVC198" s="43"/>
      <c r="WVD198" s="43"/>
      <c r="WVE198" s="43"/>
      <c r="WVF198" s="43"/>
      <c r="WVG198" s="43"/>
      <c r="WVH198" s="43"/>
      <c r="WVI198" s="43"/>
      <c r="WVJ198" s="43"/>
      <c r="WVK198" s="43"/>
      <c r="WVL198" s="43"/>
      <c r="WVM198" s="43"/>
      <c r="WVN198" s="43"/>
      <c r="WVO198" s="43"/>
      <c r="WVP198" s="43"/>
      <c r="WVQ198" s="43"/>
      <c r="WVR198" s="43"/>
      <c r="WVS198" s="43"/>
      <c r="WVT198" s="43"/>
      <c r="WVU198" s="43"/>
      <c r="WVV198" s="43"/>
      <c r="WVW198" s="43"/>
      <c r="WVX198" s="43"/>
      <c r="WVY198" s="43"/>
      <c r="WVZ198" s="43"/>
      <c r="WWA198" s="43"/>
      <c r="WWB198" s="43"/>
      <c r="WWC198" s="43"/>
      <c r="WWD198" s="43"/>
      <c r="WWE198" s="43"/>
      <c r="WWF198" s="43"/>
      <c r="WWG198" s="43"/>
      <c r="WWH198" s="43"/>
      <c r="WWI198" s="43"/>
      <c r="WWJ198" s="43"/>
      <c r="WWK198" s="43"/>
      <c r="WWL198" s="43"/>
      <c r="WWM198" s="43"/>
      <c r="WWN198" s="43"/>
      <c r="WWO198" s="43"/>
      <c r="WWP198" s="43"/>
      <c r="WWQ198" s="43"/>
      <c r="WWR198" s="43"/>
      <c r="WWS198" s="43"/>
      <c r="WWT198" s="43"/>
      <c r="WWU198" s="43"/>
      <c r="WWV198" s="43"/>
      <c r="WWW198" s="43"/>
      <c r="WWX198" s="43"/>
      <c r="WWY198" s="43"/>
      <c r="WWZ198" s="43"/>
      <c r="WXA198" s="43"/>
      <c r="WXB198" s="43"/>
      <c r="WXC198" s="43"/>
      <c r="WXD198" s="43"/>
      <c r="WXE198" s="43"/>
      <c r="WXF198" s="43"/>
      <c r="WXG198" s="43"/>
      <c r="WXH198" s="43"/>
      <c r="WXI198" s="43"/>
      <c r="WXJ198" s="43"/>
      <c r="WXK198" s="43"/>
      <c r="WXL198" s="43"/>
      <c r="WXM198" s="43"/>
      <c r="WXN198" s="43"/>
      <c r="WXO198" s="43"/>
      <c r="WXP198" s="43"/>
      <c r="WXQ198" s="43"/>
      <c r="WXR198" s="43"/>
      <c r="WXS198" s="43"/>
      <c r="WXT198" s="43"/>
      <c r="WXU198" s="43"/>
      <c r="WXV198" s="43"/>
      <c r="WXW198" s="43"/>
      <c r="WXX198" s="43"/>
      <c r="WXY198" s="43"/>
      <c r="WXZ198" s="43"/>
      <c r="WYA198" s="43"/>
      <c r="WYB198" s="43"/>
      <c r="WYC198" s="43"/>
      <c r="WYD198" s="43"/>
      <c r="WYE198" s="43"/>
      <c r="WYF198" s="43"/>
      <c r="WYG198" s="43"/>
      <c r="WYH198" s="43"/>
      <c r="WYI198" s="43"/>
      <c r="WYJ198" s="43"/>
      <c r="WYK198" s="43"/>
      <c r="WYL198" s="43"/>
      <c r="WYM198" s="43"/>
      <c r="WYN198" s="43"/>
      <c r="WYO198" s="43"/>
      <c r="WYP198" s="43"/>
      <c r="WYQ198" s="43"/>
      <c r="WYR198" s="43"/>
      <c r="WYS198" s="43"/>
      <c r="WYT198" s="43"/>
      <c r="WYU198" s="43"/>
      <c r="WYV198" s="43"/>
      <c r="WYW198" s="43"/>
      <c r="WYX198" s="43"/>
      <c r="WYY198" s="43"/>
      <c r="WYZ198" s="43"/>
      <c r="WZA198" s="43"/>
      <c r="WZB198" s="43"/>
      <c r="WZC198" s="43"/>
      <c r="WZD198" s="43"/>
      <c r="WZE198" s="43"/>
      <c r="WZF198" s="43"/>
      <c r="WZG198" s="43"/>
      <c r="WZH198" s="43"/>
      <c r="WZI198" s="43"/>
      <c r="WZJ198" s="43"/>
      <c r="WZK198" s="43"/>
      <c r="WZL198" s="43"/>
      <c r="WZM198" s="43"/>
      <c r="WZN198" s="43"/>
      <c r="WZO198" s="43"/>
      <c r="WZP198" s="43"/>
      <c r="WZQ198" s="43"/>
      <c r="WZR198" s="43"/>
      <c r="WZS198" s="43"/>
      <c r="WZT198" s="43"/>
      <c r="WZU198" s="43"/>
      <c r="WZV198" s="43"/>
      <c r="WZW198" s="43"/>
      <c r="WZX198" s="43"/>
      <c r="WZY198" s="43"/>
      <c r="WZZ198" s="43"/>
      <c r="XAA198" s="43"/>
      <c r="XAB198" s="43"/>
      <c r="XAC198" s="43"/>
      <c r="XAD198" s="43"/>
      <c r="XAE198" s="43"/>
      <c r="XAF198" s="43"/>
      <c r="XAG198" s="43"/>
      <c r="XAH198" s="43"/>
      <c r="XAI198" s="43"/>
      <c r="XAJ198" s="43"/>
      <c r="XAK198" s="43"/>
      <c r="XAL198" s="43"/>
      <c r="XAM198" s="43"/>
      <c r="XAN198" s="43"/>
      <c r="XAO198" s="43"/>
      <c r="XAP198" s="43"/>
      <c r="XAQ198" s="43"/>
      <c r="XAR198" s="43"/>
      <c r="XAS198" s="43"/>
      <c r="XAT198" s="43"/>
      <c r="XAU198" s="43"/>
      <c r="XAV198" s="43"/>
      <c r="XAW198" s="43"/>
      <c r="XAX198" s="43"/>
      <c r="XAY198" s="43"/>
      <c r="XAZ198" s="43"/>
      <c r="XBA198" s="43"/>
      <c r="XBB198" s="43"/>
      <c r="XBC198" s="43"/>
      <c r="XBD198" s="43"/>
      <c r="XBE198" s="43"/>
      <c r="XBF198" s="43"/>
      <c r="XBG198" s="43"/>
      <c r="XBH198" s="43"/>
      <c r="XBI198" s="43"/>
      <c r="XBJ198" s="43"/>
      <c r="XBK198" s="43"/>
      <c r="XBL198" s="43"/>
      <c r="XBM198" s="43"/>
      <c r="XBN198" s="43"/>
      <c r="XBO198" s="43"/>
      <c r="XBP198" s="43"/>
      <c r="XBQ198" s="43"/>
      <c r="XBR198" s="43"/>
      <c r="XBS198" s="43"/>
      <c r="XBT198" s="43"/>
      <c r="XBU198" s="43"/>
      <c r="XBV198" s="43"/>
      <c r="XBW198" s="43"/>
      <c r="XBX198" s="43"/>
      <c r="XBY198" s="43"/>
      <c r="XBZ198" s="43"/>
      <c r="XCA198" s="43"/>
      <c r="XCB198" s="43"/>
      <c r="XCC198" s="43"/>
      <c r="XCD198" s="43"/>
      <c r="XCE198" s="43"/>
      <c r="XCF198" s="43"/>
      <c r="XCG198" s="43"/>
      <c r="XCH198" s="43"/>
      <c r="XCI198" s="43"/>
      <c r="XCJ198" s="43"/>
      <c r="XCK198" s="43"/>
      <c r="XCL198" s="43"/>
      <c r="XCM198" s="43"/>
      <c r="XCN198" s="43"/>
      <c r="XCO198" s="43"/>
      <c r="XCP198" s="43"/>
      <c r="XCQ198" s="43"/>
      <c r="XCR198" s="43"/>
      <c r="XCS198" s="43"/>
      <c r="XCT198" s="43"/>
      <c r="XCU198" s="43"/>
      <c r="XCV198" s="43"/>
      <c r="XCW198" s="43"/>
      <c r="XCX198" s="43"/>
      <c r="XCY198" s="43"/>
      <c r="XCZ198" s="43"/>
      <c r="XDA198" s="43"/>
      <c r="XDB198" s="43"/>
      <c r="XDC198" s="43"/>
      <c r="XDD198" s="43"/>
      <c r="XDE198" s="43"/>
      <c r="XDF198" s="43"/>
      <c r="XDG198" s="43"/>
      <c r="XDH198" s="43"/>
      <c r="XDI198" s="43"/>
      <c r="XDJ198" s="43"/>
      <c r="XDK198" s="43"/>
      <c r="XDL198" s="43"/>
      <c r="XDM198" s="43"/>
      <c r="XDN198" s="43"/>
      <c r="XDO198" s="43"/>
      <c r="XDP198" s="43"/>
      <c r="XDQ198" s="43"/>
      <c r="XDR198" s="43"/>
      <c r="XDS198" s="43"/>
      <c r="XDT198" s="43"/>
      <c r="XDU198" s="43"/>
      <c r="XDV198" s="43"/>
      <c r="XDW198" s="43"/>
      <c r="XDX198" s="43"/>
      <c r="XDY198" s="43"/>
      <c r="XDZ198" s="43"/>
      <c r="XEA198" s="43"/>
      <c r="XEB198" s="43"/>
      <c r="XEC198" s="43"/>
      <c r="XED198" s="43"/>
      <c r="XEE198" s="43"/>
    </row>
    <row r="199" spans="1:16359" s="44" customFormat="1" ht="13.5" thickBot="1" x14ac:dyDescent="0.25">
      <c r="A199" s="37">
        <v>45752670120170</v>
      </c>
      <c r="B199" s="38"/>
      <c r="C199" s="39" t="s">
        <v>211</v>
      </c>
      <c r="D199" s="40"/>
      <c r="E199" s="40"/>
      <c r="F199" s="40">
        <v>0</v>
      </c>
      <c r="G199" s="40"/>
      <c r="H199" s="40">
        <f>VLOOKUP($A199,'[15]Compiled Income'!$B$5:$AI$268,9,FALSE)</f>
        <v>173719</v>
      </c>
      <c r="I199" s="40">
        <f>VLOOKUP(A199,'[15]Compiled Income'!$B$5:$AI$268,14,FALSE)</f>
        <v>4289</v>
      </c>
      <c r="J199" s="40">
        <f>VLOOKUP(A199,'[15]Compiled Income'!$B$5:$AI$268,15,FALSE)</f>
        <v>0</v>
      </c>
      <c r="K199" s="40">
        <f>VLOOKUP(A199,'[15]Compiled Income'!$B$5:$AI$268,16,FALSE)</f>
        <v>0</v>
      </c>
      <c r="L199" s="40">
        <f>VLOOKUP(A199,'[15]Compiled Income'!$B$5:$AI$268,12,FALSE)+VLOOKUP(A199,'[15]Compiled Income'!$B$5:$AI$268,13,FALSE)</f>
        <v>0</v>
      </c>
      <c r="M199" s="40">
        <f>VLOOKUP(A199,'[15]Compiled Income'!$B$5:$AI$268,10,FALSE)</f>
        <v>0</v>
      </c>
      <c r="N199" s="41">
        <f t="shared" si="24"/>
        <v>178008</v>
      </c>
      <c r="O199" s="42">
        <f>VLOOKUP(A199,'[16]2015-16 Budget (June 2016)'!$B$7:$K$270,10,FALSE)</f>
        <v>9370</v>
      </c>
      <c r="P199" s="42">
        <v>179</v>
      </c>
      <c r="Q199" s="41">
        <f t="shared" si="25"/>
        <v>9549</v>
      </c>
      <c r="R199" s="40">
        <f t="shared" si="26"/>
        <v>187557</v>
      </c>
      <c r="S199" s="40">
        <f>VLOOKUP($A199,'[15]Compiled Income'!$B$5:$AI$268,5,FALSE)</f>
        <v>54504</v>
      </c>
      <c r="T199" s="40">
        <f>VLOOKUP($A199,'[15]Compiled Income'!$B$5:$AI$268,6,FALSE)</f>
        <v>0</v>
      </c>
      <c r="U199" s="41">
        <f t="shared" si="27"/>
        <v>54504</v>
      </c>
      <c r="V199" s="41" t="str">
        <f>IF(VLOOKUP(A199,[17]FederalExpenditureReport!$E$3:$AE$237,26,FALSE)&gt;0,"Yes","No")</f>
        <v>No</v>
      </c>
      <c r="W199" s="40">
        <f t="shared" si="28"/>
        <v>54504</v>
      </c>
      <c r="X199" s="41">
        <f>VLOOKUP($A199,'[15]Compiled Income'!$B$5:$AI$268,24,FALSE)</f>
        <v>0</v>
      </c>
      <c r="Y199" s="41">
        <f>VLOOKUP($A199,'[15]Compiled Income'!$B$5:$AI$268,28,FALSE)</f>
        <v>0</v>
      </c>
      <c r="Z199" s="41">
        <f>VLOOKUP($A199,'[15]Compiled Income'!$B$5:$AI$268,32,FALSE)</f>
        <v>0</v>
      </c>
      <c r="AA199" s="40">
        <f>VLOOKUP(A199,'[18]2016-17 Budget (June 2016)'!$C$7:$U$301,18,FALSE)</f>
        <v>181654</v>
      </c>
      <c r="AB199" s="40"/>
      <c r="AC199" s="40">
        <f t="shared" si="29"/>
        <v>181654</v>
      </c>
      <c r="AD199" s="40">
        <f>VLOOKUP($A199,'[18]2016-17 Budget (June 2016)'!$C$7:$U$301,10,FALSE)</f>
        <v>9486</v>
      </c>
      <c r="AE199" s="40">
        <f t="shared" si="30"/>
        <v>191140</v>
      </c>
      <c r="AF199" s="40">
        <f>VLOOKUP($A199,'[18]2016-17 Budget (June 2016)'!$C$7:$U$301,19,FALSE)</f>
        <v>46000</v>
      </c>
      <c r="AG199" s="40"/>
      <c r="AH199" s="40">
        <f t="shared" si="31"/>
        <v>46000</v>
      </c>
      <c r="AI199" s="40">
        <v>62944</v>
      </c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  <c r="IW199" s="22"/>
      <c r="IX199" s="22"/>
      <c r="IY199" s="22"/>
      <c r="IZ199" s="22"/>
      <c r="JA199" s="22"/>
      <c r="JB199" s="22"/>
      <c r="JC199" s="22"/>
      <c r="JD199" s="22"/>
      <c r="JE199" s="22"/>
      <c r="JF199" s="22"/>
      <c r="JG199" s="22"/>
      <c r="JH199" s="22"/>
      <c r="JI199" s="22"/>
      <c r="JJ199" s="22"/>
      <c r="JK199" s="22"/>
      <c r="JL199" s="22"/>
      <c r="JM199" s="22"/>
      <c r="JN199" s="22"/>
      <c r="JO199" s="22"/>
      <c r="JP199" s="22"/>
      <c r="JQ199" s="22"/>
      <c r="JR199" s="22"/>
      <c r="JS199" s="22"/>
      <c r="JT199" s="22"/>
      <c r="JU199" s="22"/>
      <c r="JV199" s="22"/>
      <c r="JW199" s="22"/>
      <c r="JX199" s="22"/>
      <c r="JY199" s="22"/>
      <c r="JZ199" s="22"/>
      <c r="KA199" s="22"/>
      <c r="KB199" s="22"/>
      <c r="KC199" s="22"/>
      <c r="KD199" s="22"/>
      <c r="KE199" s="22"/>
      <c r="KF199" s="22"/>
      <c r="KG199" s="22"/>
      <c r="KH199" s="22"/>
      <c r="KI199" s="22"/>
      <c r="KJ199" s="22"/>
      <c r="KK199" s="22"/>
      <c r="KL199" s="22"/>
      <c r="KM199" s="22"/>
      <c r="KN199" s="22"/>
      <c r="KO199" s="22"/>
      <c r="KP199" s="22"/>
      <c r="KQ199" s="22"/>
      <c r="KR199" s="22"/>
      <c r="KS199" s="22"/>
      <c r="KT199" s="22"/>
      <c r="KU199" s="22"/>
      <c r="KV199" s="22"/>
      <c r="KW199" s="22"/>
      <c r="KX199" s="22"/>
      <c r="KY199" s="22"/>
      <c r="KZ199" s="22"/>
      <c r="LA199" s="22"/>
      <c r="LB199" s="22"/>
      <c r="LC199" s="22"/>
      <c r="LD199" s="22"/>
      <c r="LE199" s="22"/>
      <c r="LF199" s="22"/>
      <c r="LG199" s="22"/>
      <c r="LH199" s="22"/>
      <c r="LI199" s="22"/>
      <c r="LJ199" s="22"/>
      <c r="LK199" s="22"/>
      <c r="LL199" s="22"/>
      <c r="LM199" s="22"/>
      <c r="LN199" s="22"/>
      <c r="LO199" s="22"/>
      <c r="LP199" s="22"/>
      <c r="LQ199" s="22"/>
      <c r="LR199" s="22"/>
      <c r="LS199" s="22"/>
      <c r="LT199" s="22"/>
      <c r="LU199" s="22"/>
      <c r="LV199" s="22"/>
      <c r="LW199" s="22"/>
      <c r="LX199" s="22"/>
      <c r="LY199" s="22"/>
      <c r="LZ199" s="22"/>
      <c r="MA199" s="22"/>
      <c r="MB199" s="22"/>
      <c r="MC199" s="22"/>
      <c r="MD199" s="22"/>
      <c r="ME199" s="22"/>
      <c r="MF199" s="22"/>
      <c r="MG199" s="22"/>
      <c r="MH199" s="22"/>
      <c r="MI199" s="22"/>
      <c r="MJ199" s="22"/>
      <c r="MK199" s="22"/>
      <c r="ML199" s="22"/>
      <c r="MM199" s="22"/>
      <c r="MN199" s="22"/>
      <c r="MO199" s="22"/>
      <c r="MP199" s="22"/>
      <c r="MQ199" s="22"/>
      <c r="MR199" s="22"/>
      <c r="MS199" s="22"/>
      <c r="MT199" s="22"/>
      <c r="MU199" s="22"/>
      <c r="MV199" s="22"/>
      <c r="MW199" s="22"/>
      <c r="MX199" s="22"/>
      <c r="MY199" s="22"/>
      <c r="MZ199" s="22"/>
      <c r="NA199" s="22"/>
      <c r="NB199" s="22"/>
      <c r="NC199" s="22"/>
      <c r="ND199" s="22"/>
      <c r="NE199" s="22"/>
      <c r="NF199" s="22"/>
      <c r="NG199" s="22"/>
      <c r="NH199" s="22"/>
      <c r="NI199" s="22"/>
      <c r="NJ199" s="22"/>
      <c r="NK199" s="22"/>
      <c r="NL199" s="22"/>
      <c r="NM199" s="22"/>
      <c r="NN199" s="22"/>
      <c r="NO199" s="22"/>
      <c r="NP199" s="22"/>
      <c r="NQ199" s="22"/>
      <c r="NR199" s="22"/>
      <c r="NS199" s="22"/>
      <c r="NT199" s="22"/>
      <c r="NU199" s="22"/>
      <c r="NV199" s="22"/>
      <c r="NW199" s="22"/>
      <c r="NX199" s="22"/>
      <c r="NY199" s="22"/>
      <c r="NZ199" s="22"/>
      <c r="OA199" s="22"/>
      <c r="OB199" s="22"/>
      <c r="OC199" s="22"/>
      <c r="OD199" s="22"/>
      <c r="OE199" s="22"/>
      <c r="OF199" s="22"/>
      <c r="OG199" s="22"/>
      <c r="OH199" s="22"/>
      <c r="OI199" s="22"/>
      <c r="OJ199" s="22"/>
      <c r="OK199" s="22"/>
      <c r="OL199" s="22"/>
      <c r="OM199" s="22"/>
      <c r="ON199" s="22"/>
      <c r="OO199" s="22"/>
      <c r="OP199" s="22"/>
      <c r="OQ199" s="22"/>
      <c r="OR199" s="22"/>
      <c r="OS199" s="22"/>
      <c r="OT199" s="22"/>
      <c r="OU199" s="22"/>
      <c r="OV199" s="22"/>
      <c r="OW199" s="22"/>
      <c r="OX199" s="22"/>
      <c r="OY199" s="22"/>
      <c r="OZ199" s="22"/>
      <c r="PA199" s="22"/>
      <c r="PB199" s="22"/>
      <c r="PC199" s="22"/>
      <c r="PD199" s="22"/>
      <c r="PE199" s="22"/>
      <c r="PF199" s="22"/>
      <c r="PG199" s="22"/>
      <c r="PH199" s="22"/>
      <c r="PI199" s="22"/>
      <c r="PJ199" s="22"/>
      <c r="PK199" s="22"/>
      <c r="PL199" s="22"/>
      <c r="PM199" s="22"/>
      <c r="PN199" s="22"/>
      <c r="PO199" s="22"/>
      <c r="PP199" s="22"/>
      <c r="PQ199" s="22"/>
      <c r="PR199" s="22"/>
      <c r="PS199" s="22"/>
      <c r="PT199" s="22"/>
      <c r="PU199" s="22"/>
      <c r="PV199" s="22"/>
      <c r="PW199" s="22"/>
      <c r="PX199" s="22"/>
      <c r="PY199" s="22"/>
      <c r="PZ199" s="22"/>
      <c r="QA199" s="22"/>
      <c r="QB199" s="22"/>
      <c r="QC199" s="22"/>
      <c r="QD199" s="22"/>
      <c r="QE199" s="22"/>
      <c r="QF199" s="22"/>
      <c r="QG199" s="22"/>
      <c r="QH199" s="22"/>
      <c r="QI199" s="22"/>
      <c r="QJ199" s="22"/>
      <c r="QK199" s="22"/>
      <c r="QL199" s="22"/>
      <c r="QM199" s="22"/>
      <c r="QN199" s="22"/>
      <c r="QO199" s="22"/>
      <c r="QP199" s="22"/>
      <c r="QQ199" s="22"/>
      <c r="QR199" s="22"/>
      <c r="QS199" s="22"/>
      <c r="QT199" s="22"/>
      <c r="QU199" s="22"/>
      <c r="QV199" s="22"/>
      <c r="QW199" s="22"/>
      <c r="QX199" s="22"/>
      <c r="QY199" s="22"/>
      <c r="QZ199" s="22"/>
      <c r="RA199" s="22"/>
      <c r="RB199" s="22"/>
      <c r="RC199" s="22"/>
      <c r="RD199" s="22"/>
      <c r="RE199" s="22"/>
      <c r="RF199" s="22"/>
      <c r="RG199" s="22"/>
      <c r="RH199" s="22"/>
      <c r="RI199" s="22"/>
      <c r="RJ199" s="22"/>
      <c r="RK199" s="22"/>
      <c r="RL199" s="22"/>
      <c r="RM199" s="22"/>
      <c r="RN199" s="22"/>
      <c r="RO199" s="22"/>
      <c r="RP199" s="22"/>
      <c r="RQ199" s="22"/>
      <c r="RR199" s="22"/>
      <c r="RS199" s="22"/>
      <c r="RT199" s="22"/>
      <c r="RU199" s="22"/>
      <c r="RV199" s="22"/>
      <c r="RW199" s="22"/>
      <c r="RX199" s="22"/>
      <c r="RY199" s="22"/>
      <c r="RZ199" s="22"/>
      <c r="SA199" s="22"/>
      <c r="SB199" s="22"/>
      <c r="SC199" s="22"/>
      <c r="SD199" s="22"/>
      <c r="SE199" s="22"/>
      <c r="SF199" s="22"/>
      <c r="SG199" s="22"/>
      <c r="SH199" s="22"/>
      <c r="SI199" s="22"/>
      <c r="SJ199" s="22"/>
      <c r="SK199" s="22"/>
      <c r="SL199" s="22"/>
      <c r="SM199" s="22"/>
      <c r="SN199" s="22"/>
      <c r="SO199" s="22"/>
      <c r="SP199" s="22"/>
      <c r="SQ199" s="22"/>
      <c r="SR199" s="22"/>
      <c r="SS199" s="22"/>
      <c r="ST199" s="22"/>
      <c r="SU199" s="22"/>
      <c r="SV199" s="22"/>
      <c r="SW199" s="22"/>
      <c r="SX199" s="22"/>
      <c r="SY199" s="22"/>
      <c r="SZ199" s="22"/>
      <c r="TA199" s="22"/>
      <c r="TB199" s="22"/>
      <c r="TC199" s="22"/>
      <c r="TD199" s="22"/>
      <c r="TE199" s="22"/>
      <c r="TF199" s="22"/>
      <c r="TG199" s="22"/>
      <c r="TH199" s="22"/>
      <c r="TI199" s="22"/>
      <c r="TJ199" s="22"/>
      <c r="TK199" s="22"/>
      <c r="TL199" s="22"/>
      <c r="TM199" s="22"/>
      <c r="TN199" s="22"/>
      <c r="TO199" s="22"/>
      <c r="TP199" s="22"/>
      <c r="TQ199" s="22"/>
      <c r="TR199" s="22"/>
      <c r="TS199" s="22"/>
      <c r="TT199" s="22"/>
      <c r="TU199" s="22"/>
      <c r="TV199" s="22"/>
      <c r="TW199" s="22"/>
      <c r="TX199" s="22"/>
      <c r="TY199" s="22"/>
      <c r="TZ199" s="22"/>
      <c r="UA199" s="22"/>
      <c r="UB199" s="22"/>
      <c r="UC199" s="22"/>
      <c r="UD199" s="22"/>
      <c r="UE199" s="22"/>
      <c r="UF199" s="22"/>
      <c r="UG199" s="22"/>
      <c r="UH199" s="22"/>
      <c r="UI199" s="22"/>
      <c r="UJ199" s="22"/>
      <c r="UK199" s="22"/>
      <c r="UL199" s="22"/>
      <c r="UM199" s="22"/>
      <c r="UN199" s="22"/>
      <c r="UO199" s="22"/>
      <c r="UP199" s="22"/>
      <c r="UQ199" s="22"/>
      <c r="UR199" s="22"/>
      <c r="US199" s="22"/>
      <c r="UT199" s="22"/>
      <c r="UU199" s="22"/>
      <c r="UV199" s="22"/>
      <c r="UW199" s="22"/>
      <c r="UX199" s="22"/>
      <c r="UY199" s="22"/>
      <c r="UZ199" s="22"/>
      <c r="VA199" s="22"/>
      <c r="VB199" s="22"/>
      <c r="VC199" s="22"/>
      <c r="VD199" s="22"/>
      <c r="VE199" s="22"/>
      <c r="VF199" s="22"/>
      <c r="VG199" s="22"/>
      <c r="VH199" s="22"/>
      <c r="VI199" s="22"/>
      <c r="VJ199" s="22"/>
      <c r="VK199" s="22"/>
      <c r="VL199" s="22"/>
      <c r="VM199" s="22"/>
      <c r="VN199" s="22"/>
      <c r="VO199" s="22"/>
      <c r="VP199" s="22"/>
      <c r="VQ199" s="22"/>
      <c r="VR199" s="22"/>
      <c r="VS199" s="22"/>
      <c r="VT199" s="22"/>
      <c r="VU199" s="22"/>
      <c r="VV199" s="22"/>
      <c r="VW199" s="22"/>
      <c r="VX199" s="22"/>
      <c r="VY199" s="22"/>
      <c r="VZ199" s="22"/>
      <c r="WA199" s="22"/>
      <c r="WB199" s="22"/>
      <c r="WC199" s="22"/>
      <c r="WD199" s="22"/>
      <c r="WE199" s="22"/>
      <c r="WF199" s="22"/>
      <c r="WG199" s="22"/>
      <c r="WH199" s="22"/>
      <c r="WI199" s="22"/>
      <c r="WJ199" s="22"/>
      <c r="WK199" s="22"/>
      <c r="WL199" s="22"/>
      <c r="WM199" s="22"/>
      <c r="WN199" s="22"/>
      <c r="WO199" s="22"/>
      <c r="WP199" s="22"/>
      <c r="WQ199" s="22"/>
      <c r="WR199" s="22"/>
      <c r="WS199" s="22"/>
      <c r="WT199" s="22"/>
      <c r="WU199" s="22"/>
      <c r="WV199" s="22"/>
      <c r="WW199" s="22"/>
      <c r="WX199" s="22"/>
      <c r="WY199" s="22"/>
      <c r="WZ199" s="22"/>
      <c r="XA199" s="22"/>
      <c r="XB199" s="22"/>
      <c r="XC199" s="22"/>
      <c r="XD199" s="22"/>
      <c r="XE199" s="22"/>
      <c r="XF199" s="22"/>
      <c r="XG199" s="22"/>
      <c r="XH199" s="22"/>
      <c r="XI199" s="22"/>
      <c r="XJ199" s="22"/>
      <c r="XK199" s="22"/>
      <c r="XL199" s="22"/>
      <c r="XM199" s="22"/>
      <c r="XN199" s="22"/>
      <c r="XO199" s="22"/>
      <c r="XP199" s="22"/>
      <c r="XQ199" s="22"/>
      <c r="XR199" s="22"/>
      <c r="XS199" s="22"/>
      <c r="XT199" s="22"/>
      <c r="XU199" s="22"/>
      <c r="XV199" s="22"/>
      <c r="XW199" s="22"/>
      <c r="XX199" s="22"/>
      <c r="XY199" s="22"/>
      <c r="XZ199" s="22"/>
      <c r="YA199" s="22"/>
      <c r="YB199" s="22"/>
      <c r="YC199" s="22"/>
      <c r="YD199" s="22"/>
      <c r="YE199" s="22"/>
      <c r="YF199" s="22"/>
      <c r="YG199" s="22"/>
      <c r="YH199" s="22"/>
      <c r="YI199" s="22"/>
      <c r="YJ199" s="22"/>
      <c r="YK199" s="22"/>
      <c r="YL199" s="22"/>
      <c r="YM199" s="22"/>
      <c r="YN199" s="22"/>
      <c r="YO199" s="22"/>
      <c r="YP199" s="22"/>
      <c r="YQ199" s="22"/>
      <c r="YR199" s="22"/>
      <c r="YS199" s="22"/>
      <c r="YT199" s="22"/>
      <c r="YU199" s="22"/>
      <c r="YV199" s="22"/>
      <c r="YW199" s="22"/>
      <c r="YX199" s="22"/>
      <c r="YY199" s="22"/>
      <c r="YZ199" s="22"/>
      <c r="ZA199" s="22"/>
      <c r="ZB199" s="22"/>
      <c r="ZC199" s="22"/>
      <c r="ZD199" s="22"/>
      <c r="ZE199" s="22"/>
      <c r="ZF199" s="22"/>
      <c r="ZG199" s="22"/>
      <c r="ZH199" s="22"/>
      <c r="ZI199" s="22"/>
      <c r="ZJ199" s="22"/>
      <c r="ZK199" s="22"/>
      <c r="ZL199" s="22"/>
      <c r="ZM199" s="22"/>
      <c r="ZN199" s="22"/>
      <c r="ZO199" s="22"/>
      <c r="ZP199" s="22"/>
      <c r="ZQ199" s="22"/>
      <c r="ZR199" s="22"/>
      <c r="ZS199" s="22"/>
      <c r="ZT199" s="22"/>
      <c r="ZU199" s="22"/>
      <c r="ZV199" s="22"/>
      <c r="ZW199" s="22"/>
      <c r="ZX199" s="22"/>
      <c r="ZY199" s="22"/>
      <c r="ZZ199" s="22"/>
      <c r="AAA199" s="22"/>
      <c r="AAB199" s="22"/>
      <c r="AAC199" s="22"/>
      <c r="AAD199" s="22"/>
      <c r="AAE199" s="22"/>
      <c r="AAF199" s="22"/>
      <c r="AAG199" s="22"/>
      <c r="AAH199" s="22"/>
      <c r="AAI199" s="22"/>
      <c r="AAJ199" s="22"/>
      <c r="AAK199" s="22"/>
      <c r="AAL199" s="22"/>
      <c r="AAM199" s="22"/>
      <c r="AAN199" s="22"/>
      <c r="AAO199" s="22"/>
      <c r="AAP199" s="22"/>
      <c r="AAQ199" s="22"/>
      <c r="AAR199" s="22"/>
      <c r="AAS199" s="22"/>
      <c r="AAT199" s="22"/>
      <c r="AAU199" s="22"/>
      <c r="AAV199" s="22"/>
      <c r="AAW199" s="22"/>
      <c r="AAX199" s="22"/>
      <c r="AAY199" s="22"/>
      <c r="AAZ199" s="22"/>
      <c r="ABA199" s="22"/>
      <c r="ABB199" s="22"/>
      <c r="ABC199" s="22"/>
      <c r="ABD199" s="22"/>
      <c r="ABE199" s="22"/>
      <c r="ABF199" s="22"/>
      <c r="ABG199" s="22"/>
      <c r="ABH199" s="22"/>
      <c r="ABI199" s="22"/>
      <c r="ABJ199" s="22"/>
      <c r="ABK199" s="22"/>
      <c r="ABL199" s="22"/>
      <c r="ABM199" s="22"/>
      <c r="ABN199" s="22"/>
      <c r="ABO199" s="22"/>
      <c r="ABP199" s="22"/>
      <c r="ABQ199" s="22"/>
      <c r="ABR199" s="22"/>
      <c r="ABS199" s="22"/>
      <c r="ABT199" s="22"/>
      <c r="ABU199" s="22"/>
      <c r="ABV199" s="22"/>
      <c r="ABW199" s="22"/>
      <c r="ABX199" s="22"/>
      <c r="ABY199" s="22"/>
      <c r="ABZ199" s="22"/>
      <c r="ACA199" s="22"/>
      <c r="ACB199" s="22"/>
      <c r="ACC199" s="22"/>
      <c r="ACD199" s="22"/>
      <c r="ACE199" s="22"/>
      <c r="ACF199" s="22"/>
      <c r="ACG199" s="22"/>
      <c r="ACH199" s="22"/>
      <c r="ACI199" s="22"/>
      <c r="ACJ199" s="22"/>
      <c r="ACK199" s="22"/>
      <c r="ACL199" s="22"/>
      <c r="ACM199" s="22"/>
      <c r="ACN199" s="22"/>
      <c r="ACO199" s="22"/>
      <c r="ACP199" s="22"/>
      <c r="ACQ199" s="22"/>
      <c r="ACR199" s="22"/>
      <c r="ACS199" s="22"/>
      <c r="ACT199" s="22"/>
      <c r="ACU199" s="22"/>
      <c r="ACV199" s="22"/>
      <c r="ACW199" s="22"/>
      <c r="ACX199" s="22"/>
      <c r="ACY199" s="22"/>
      <c r="ACZ199" s="22"/>
      <c r="ADA199" s="22"/>
      <c r="ADB199" s="22"/>
      <c r="ADC199" s="22"/>
      <c r="ADD199" s="22"/>
      <c r="ADE199" s="22"/>
      <c r="ADF199" s="22"/>
      <c r="ADG199" s="22"/>
      <c r="ADH199" s="22"/>
      <c r="ADI199" s="22"/>
      <c r="ADJ199" s="22"/>
      <c r="ADK199" s="22"/>
      <c r="ADL199" s="22"/>
      <c r="ADM199" s="22"/>
      <c r="ADN199" s="22"/>
      <c r="ADO199" s="22"/>
      <c r="ADP199" s="22"/>
      <c r="ADQ199" s="22"/>
      <c r="ADR199" s="22"/>
      <c r="ADS199" s="22"/>
      <c r="ADT199" s="22"/>
      <c r="ADU199" s="22"/>
      <c r="ADV199" s="22"/>
      <c r="ADW199" s="22"/>
      <c r="ADX199" s="22"/>
      <c r="ADY199" s="22"/>
      <c r="ADZ199" s="22"/>
      <c r="AEA199" s="22"/>
      <c r="AEB199" s="22"/>
      <c r="AEC199" s="22"/>
      <c r="AED199" s="22"/>
      <c r="AEE199" s="22"/>
      <c r="AEF199" s="22"/>
      <c r="AEG199" s="22"/>
      <c r="AEH199" s="22"/>
      <c r="AEI199" s="22"/>
      <c r="AEJ199" s="22"/>
      <c r="AEK199" s="22"/>
      <c r="AEL199" s="22"/>
      <c r="AEM199" s="22"/>
      <c r="AEN199" s="22"/>
      <c r="AEO199" s="22"/>
      <c r="AEP199" s="22"/>
      <c r="AEQ199" s="22"/>
      <c r="AER199" s="22"/>
      <c r="AES199" s="22"/>
      <c r="AET199" s="22"/>
      <c r="AEU199" s="22"/>
      <c r="AEV199" s="22"/>
      <c r="AEW199" s="22"/>
      <c r="AEX199" s="22"/>
      <c r="AEY199" s="22"/>
      <c r="AEZ199" s="22"/>
      <c r="AFA199" s="22"/>
      <c r="AFB199" s="22"/>
      <c r="AFC199" s="22"/>
      <c r="AFD199" s="22"/>
      <c r="AFE199" s="22"/>
      <c r="AFF199" s="22"/>
      <c r="AFG199" s="22"/>
      <c r="AFH199" s="22"/>
      <c r="AFI199" s="22"/>
      <c r="AFJ199" s="22"/>
      <c r="AFK199" s="22"/>
      <c r="AFL199" s="22"/>
      <c r="AFM199" s="22"/>
      <c r="AFN199" s="22"/>
      <c r="AFO199" s="22"/>
      <c r="AFP199" s="22"/>
      <c r="AFQ199" s="22"/>
      <c r="AFR199" s="22"/>
      <c r="AFS199" s="22"/>
      <c r="AFT199" s="22"/>
      <c r="AFU199" s="22"/>
      <c r="AFV199" s="22"/>
      <c r="AFW199" s="22"/>
      <c r="AFX199" s="22"/>
      <c r="AFY199" s="22"/>
      <c r="AFZ199" s="22"/>
      <c r="AGA199" s="22"/>
      <c r="AGB199" s="22"/>
      <c r="AGC199" s="22"/>
      <c r="AGD199" s="22"/>
      <c r="AGE199" s="22"/>
      <c r="AGF199" s="22"/>
      <c r="AGG199" s="22"/>
      <c r="AGH199" s="22"/>
      <c r="AGI199" s="22"/>
      <c r="AGJ199" s="22"/>
      <c r="AGK199" s="22"/>
      <c r="AGL199" s="22"/>
      <c r="AGM199" s="22"/>
      <c r="AGN199" s="22"/>
      <c r="AGO199" s="22"/>
      <c r="AGP199" s="22"/>
      <c r="AGQ199" s="22"/>
      <c r="AGR199" s="22"/>
      <c r="AGS199" s="22"/>
      <c r="AGT199" s="22"/>
      <c r="AGU199" s="22"/>
      <c r="AGV199" s="22"/>
      <c r="AGW199" s="22"/>
      <c r="AGX199" s="22"/>
      <c r="AGY199" s="22"/>
      <c r="AGZ199" s="22"/>
      <c r="AHA199" s="22"/>
      <c r="AHB199" s="22"/>
      <c r="AHC199" s="22"/>
      <c r="AHD199" s="22"/>
      <c r="AHE199" s="22"/>
      <c r="AHF199" s="22"/>
      <c r="AHG199" s="22"/>
      <c r="AHH199" s="22"/>
      <c r="AHI199" s="22"/>
      <c r="AHJ199" s="22"/>
      <c r="AHK199" s="22"/>
      <c r="AHL199" s="22"/>
      <c r="AHM199" s="22"/>
      <c r="AHN199" s="22"/>
      <c r="AHO199" s="22"/>
      <c r="AHP199" s="22"/>
      <c r="AHQ199" s="22"/>
      <c r="AHR199" s="22"/>
      <c r="AHS199" s="22"/>
      <c r="AHT199" s="22"/>
      <c r="AHU199" s="22"/>
      <c r="AHV199" s="22"/>
      <c r="AHW199" s="22"/>
      <c r="AHX199" s="22"/>
      <c r="AHY199" s="22"/>
      <c r="AHZ199" s="22"/>
      <c r="AIA199" s="22"/>
      <c r="AIB199" s="22"/>
      <c r="AIC199" s="22"/>
      <c r="AID199" s="22"/>
      <c r="AIE199" s="22"/>
      <c r="AIF199" s="22"/>
      <c r="AIG199" s="22"/>
      <c r="AIH199" s="22"/>
      <c r="AII199" s="22"/>
      <c r="AIJ199" s="22"/>
      <c r="AIK199" s="22"/>
      <c r="AIL199" s="22"/>
      <c r="AIM199" s="22"/>
      <c r="AIN199" s="22"/>
      <c r="AIO199" s="22"/>
      <c r="AIP199" s="22"/>
      <c r="AIQ199" s="22"/>
      <c r="AIR199" s="22"/>
      <c r="AIS199" s="22"/>
      <c r="AIT199" s="22"/>
      <c r="AIU199" s="22"/>
      <c r="AIV199" s="22"/>
      <c r="AIW199" s="22"/>
      <c r="AIX199" s="22"/>
      <c r="AIY199" s="22"/>
      <c r="AIZ199" s="22"/>
      <c r="AJA199" s="22"/>
      <c r="AJB199" s="22"/>
      <c r="AJC199" s="22"/>
      <c r="AJD199" s="22"/>
      <c r="AJE199" s="22"/>
      <c r="AJF199" s="22"/>
      <c r="AJG199" s="22"/>
      <c r="AJH199" s="22"/>
      <c r="AJI199" s="22"/>
      <c r="AJJ199" s="22"/>
      <c r="AJK199" s="22"/>
      <c r="AJL199" s="22"/>
      <c r="AJM199" s="22"/>
      <c r="AJN199" s="22"/>
      <c r="AJO199" s="22"/>
      <c r="AJP199" s="22"/>
      <c r="AJQ199" s="22"/>
      <c r="AJR199" s="22"/>
      <c r="AJS199" s="22"/>
      <c r="AJT199" s="22"/>
      <c r="AJU199" s="22"/>
      <c r="AJV199" s="22"/>
      <c r="AJW199" s="22"/>
      <c r="AJX199" s="22"/>
      <c r="AJY199" s="22"/>
      <c r="AJZ199" s="22"/>
      <c r="AKA199" s="22"/>
      <c r="AKB199" s="22"/>
      <c r="AKC199" s="22"/>
      <c r="AKD199" s="22"/>
      <c r="AKE199" s="22"/>
      <c r="AKF199" s="22"/>
      <c r="AKG199" s="22"/>
      <c r="AKH199" s="22"/>
      <c r="AKI199" s="22"/>
      <c r="AKJ199" s="22"/>
      <c r="AKK199" s="22"/>
      <c r="AKL199" s="22"/>
      <c r="AKM199" s="22"/>
      <c r="AKN199" s="22"/>
      <c r="AKO199" s="22"/>
      <c r="AKP199" s="22"/>
      <c r="AKQ199" s="22"/>
      <c r="AKR199" s="22"/>
      <c r="AKS199" s="22"/>
      <c r="AKT199" s="22"/>
      <c r="AKU199" s="22"/>
      <c r="AKV199" s="22"/>
      <c r="AKW199" s="22"/>
      <c r="AKX199" s="22"/>
      <c r="AKY199" s="22"/>
      <c r="AKZ199" s="22"/>
      <c r="ALA199" s="22"/>
      <c r="ALB199" s="22"/>
      <c r="ALC199" s="22"/>
      <c r="ALD199" s="22"/>
      <c r="ALE199" s="22"/>
      <c r="ALF199" s="22"/>
      <c r="ALG199" s="22"/>
      <c r="ALH199" s="22"/>
      <c r="ALI199" s="22"/>
      <c r="ALJ199" s="22"/>
      <c r="ALK199" s="22"/>
      <c r="ALL199" s="22"/>
      <c r="ALM199" s="22"/>
      <c r="ALN199" s="22"/>
      <c r="ALO199" s="22"/>
      <c r="ALP199" s="22"/>
      <c r="ALQ199" s="22"/>
      <c r="ALR199" s="22"/>
      <c r="ALS199" s="22"/>
      <c r="ALT199" s="22"/>
      <c r="ALU199" s="22"/>
      <c r="ALV199" s="22"/>
      <c r="ALW199" s="22"/>
      <c r="ALX199" s="22"/>
      <c r="ALY199" s="22"/>
      <c r="ALZ199" s="22"/>
      <c r="AMA199" s="22"/>
      <c r="AMB199" s="22"/>
      <c r="AMC199" s="22"/>
      <c r="AMD199" s="22"/>
      <c r="AME199" s="22"/>
      <c r="AMF199" s="22"/>
      <c r="AMG199" s="22"/>
      <c r="AMH199" s="22"/>
      <c r="AMI199" s="22"/>
      <c r="AMJ199" s="22"/>
      <c r="AMK199" s="22"/>
      <c r="AML199" s="22"/>
      <c r="AMM199" s="22"/>
      <c r="AMN199" s="22"/>
      <c r="AMO199" s="22"/>
      <c r="AMP199" s="22"/>
      <c r="AMQ199" s="22"/>
      <c r="AMR199" s="22"/>
      <c r="AMS199" s="22"/>
      <c r="AMT199" s="22"/>
      <c r="AMU199" s="22"/>
      <c r="AMV199" s="22"/>
      <c r="AMW199" s="22"/>
      <c r="AMX199" s="22"/>
      <c r="AMY199" s="22"/>
      <c r="AMZ199" s="22"/>
      <c r="ANA199" s="22"/>
      <c r="ANB199" s="22"/>
      <c r="ANC199" s="22"/>
      <c r="AND199" s="22"/>
      <c r="ANE199" s="22"/>
      <c r="ANF199" s="22"/>
      <c r="ANG199" s="22"/>
      <c r="ANH199" s="22"/>
      <c r="ANI199" s="22"/>
      <c r="ANJ199" s="22"/>
      <c r="ANK199" s="22"/>
      <c r="ANL199" s="22"/>
      <c r="ANM199" s="22"/>
      <c r="ANN199" s="22"/>
      <c r="ANO199" s="22"/>
      <c r="ANP199" s="22"/>
      <c r="ANQ199" s="22"/>
      <c r="ANR199" s="22"/>
      <c r="ANS199" s="22"/>
      <c r="ANT199" s="22"/>
      <c r="ANU199" s="22"/>
      <c r="ANV199" s="22"/>
      <c r="ANW199" s="22"/>
      <c r="ANX199" s="22"/>
      <c r="ANY199" s="22"/>
      <c r="ANZ199" s="22"/>
      <c r="AOA199" s="22"/>
      <c r="AOB199" s="22"/>
      <c r="AOC199" s="22"/>
      <c r="AOD199" s="22"/>
      <c r="AOE199" s="22"/>
      <c r="AOF199" s="22"/>
      <c r="AOG199" s="22"/>
      <c r="AOH199" s="22"/>
      <c r="AOI199" s="22"/>
      <c r="AOJ199" s="22"/>
      <c r="AOK199" s="22"/>
      <c r="AOL199" s="22"/>
      <c r="AOM199" s="22"/>
      <c r="AON199" s="22"/>
      <c r="AOO199" s="22"/>
      <c r="AOP199" s="22"/>
      <c r="AOQ199" s="22"/>
      <c r="AOR199" s="22"/>
      <c r="AOS199" s="22"/>
      <c r="AOT199" s="22"/>
      <c r="AOU199" s="22"/>
      <c r="AOV199" s="22"/>
      <c r="AOW199" s="22"/>
      <c r="AOX199" s="22"/>
      <c r="AOY199" s="22"/>
      <c r="AOZ199" s="22"/>
      <c r="APA199" s="22"/>
      <c r="APB199" s="22"/>
      <c r="APC199" s="22"/>
      <c r="APD199" s="22"/>
      <c r="APE199" s="22"/>
      <c r="APF199" s="22"/>
      <c r="APG199" s="22"/>
      <c r="APH199" s="22"/>
      <c r="API199" s="22"/>
      <c r="APJ199" s="22"/>
      <c r="APK199" s="22"/>
      <c r="APL199" s="22"/>
      <c r="APM199" s="22"/>
      <c r="APN199" s="22"/>
      <c r="APO199" s="22"/>
      <c r="APP199" s="22"/>
      <c r="APQ199" s="22"/>
      <c r="APR199" s="22"/>
      <c r="APS199" s="22"/>
      <c r="APT199" s="22"/>
      <c r="APU199" s="22"/>
      <c r="APV199" s="22"/>
      <c r="APW199" s="22"/>
      <c r="APX199" s="22"/>
      <c r="APY199" s="22"/>
      <c r="APZ199" s="22"/>
      <c r="AQA199" s="22"/>
      <c r="AQB199" s="22"/>
      <c r="AQC199" s="22"/>
      <c r="AQD199" s="22"/>
      <c r="AQE199" s="22"/>
      <c r="AQF199" s="22"/>
      <c r="AQG199" s="22"/>
      <c r="AQH199" s="22"/>
      <c r="AQI199" s="22"/>
      <c r="AQJ199" s="22"/>
      <c r="AQK199" s="22"/>
      <c r="AQL199" s="22"/>
      <c r="AQM199" s="22"/>
      <c r="AQN199" s="22"/>
      <c r="AQO199" s="22"/>
      <c r="AQP199" s="22"/>
      <c r="AQQ199" s="22"/>
      <c r="AQR199" s="22"/>
      <c r="AQS199" s="22"/>
      <c r="AQT199" s="22"/>
      <c r="AQU199" s="22"/>
      <c r="AQV199" s="22"/>
      <c r="AQW199" s="22"/>
      <c r="AQX199" s="22"/>
      <c r="AQY199" s="22"/>
      <c r="AQZ199" s="22"/>
      <c r="ARA199" s="22"/>
      <c r="ARB199" s="22"/>
      <c r="ARC199" s="22"/>
      <c r="ARD199" s="22"/>
      <c r="ARE199" s="22"/>
      <c r="ARF199" s="22"/>
      <c r="ARG199" s="22"/>
      <c r="ARH199" s="22"/>
      <c r="ARI199" s="22"/>
      <c r="ARJ199" s="22"/>
      <c r="ARK199" s="22"/>
      <c r="ARL199" s="22"/>
      <c r="ARM199" s="22"/>
      <c r="ARN199" s="22"/>
      <c r="ARO199" s="22"/>
      <c r="ARP199" s="22"/>
      <c r="ARQ199" s="22"/>
      <c r="ARR199" s="22"/>
      <c r="ARS199" s="22"/>
      <c r="ART199" s="22"/>
      <c r="ARU199" s="22"/>
      <c r="ARV199" s="22"/>
      <c r="ARW199" s="22"/>
      <c r="ARX199" s="22"/>
      <c r="ARY199" s="22"/>
      <c r="ARZ199" s="22"/>
      <c r="ASA199" s="22"/>
      <c r="ASB199" s="22"/>
      <c r="ASC199" s="22"/>
      <c r="ASD199" s="22"/>
      <c r="ASE199" s="22"/>
      <c r="ASF199" s="22"/>
      <c r="ASG199" s="22"/>
      <c r="ASH199" s="22"/>
      <c r="ASI199" s="22"/>
      <c r="ASJ199" s="22"/>
      <c r="ASK199" s="22"/>
      <c r="ASL199" s="22"/>
      <c r="ASM199" s="22"/>
      <c r="ASN199" s="22"/>
      <c r="ASO199" s="22"/>
      <c r="ASP199" s="22"/>
      <c r="ASQ199" s="22"/>
      <c r="ASR199" s="22"/>
      <c r="ASS199" s="22"/>
      <c r="AST199" s="22"/>
      <c r="ASU199" s="22"/>
      <c r="ASV199" s="22"/>
      <c r="ASW199" s="22"/>
      <c r="ASX199" s="22"/>
      <c r="ASY199" s="22"/>
      <c r="ASZ199" s="22"/>
      <c r="ATA199" s="22"/>
      <c r="ATB199" s="22"/>
      <c r="ATC199" s="22"/>
      <c r="ATD199" s="22"/>
      <c r="ATE199" s="22"/>
      <c r="ATF199" s="22"/>
      <c r="ATG199" s="22"/>
      <c r="ATH199" s="22"/>
      <c r="ATI199" s="22"/>
      <c r="ATJ199" s="22"/>
      <c r="ATK199" s="22"/>
      <c r="ATL199" s="22"/>
      <c r="ATM199" s="22"/>
      <c r="ATN199" s="22"/>
      <c r="ATO199" s="22"/>
      <c r="ATP199" s="22"/>
      <c r="ATQ199" s="22"/>
      <c r="ATR199" s="22"/>
      <c r="ATS199" s="22"/>
      <c r="ATT199" s="22"/>
      <c r="ATU199" s="22"/>
      <c r="ATV199" s="22"/>
      <c r="ATW199" s="22"/>
      <c r="ATX199" s="22"/>
      <c r="ATY199" s="22"/>
      <c r="ATZ199" s="22"/>
      <c r="AUA199" s="22"/>
      <c r="AUB199" s="22"/>
      <c r="AUC199" s="22"/>
      <c r="AUD199" s="22"/>
      <c r="AUE199" s="22"/>
      <c r="AUF199" s="22"/>
      <c r="AUG199" s="22"/>
      <c r="AUH199" s="22"/>
      <c r="AUI199" s="22"/>
      <c r="AUJ199" s="22"/>
      <c r="AUK199" s="22"/>
      <c r="AUL199" s="22"/>
      <c r="AUM199" s="22"/>
      <c r="AUN199" s="22"/>
      <c r="AUO199" s="22"/>
      <c r="AUP199" s="22"/>
      <c r="AUQ199" s="22"/>
      <c r="AUR199" s="22"/>
      <c r="AUS199" s="22"/>
      <c r="AUT199" s="22"/>
      <c r="AUU199" s="22"/>
      <c r="AUV199" s="22"/>
      <c r="AUW199" s="22"/>
      <c r="AUX199" s="22"/>
      <c r="AUY199" s="22"/>
      <c r="AUZ199" s="22"/>
      <c r="AVA199" s="22"/>
      <c r="AVB199" s="22"/>
      <c r="AVC199" s="22"/>
      <c r="AVD199" s="22"/>
      <c r="AVE199" s="22"/>
      <c r="AVF199" s="22"/>
      <c r="AVG199" s="22"/>
      <c r="AVH199" s="22"/>
      <c r="AVI199" s="22"/>
      <c r="AVJ199" s="22"/>
      <c r="AVK199" s="22"/>
      <c r="AVL199" s="22"/>
      <c r="AVM199" s="22"/>
      <c r="AVN199" s="22"/>
      <c r="AVO199" s="22"/>
      <c r="AVP199" s="22"/>
      <c r="AVQ199" s="22"/>
      <c r="AVR199" s="22"/>
      <c r="AVS199" s="22"/>
      <c r="AVT199" s="22"/>
      <c r="AVU199" s="22"/>
      <c r="AVV199" s="22"/>
      <c r="AVW199" s="22"/>
      <c r="AVX199" s="22"/>
      <c r="AVY199" s="22"/>
      <c r="AVZ199" s="22"/>
      <c r="AWA199" s="22"/>
      <c r="AWB199" s="22"/>
      <c r="AWC199" s="22"/>
      <c r="AWD199" s="22"/>
      <c r="AWE199" s="22"/>
      <c r="AWF199" s="22"/>
      <c r="AWG199" s="22"/>
      <c r="AWH199" s="22"/>
      <c r="AWI199" s="22"/>
      <c r="AWJ199" s="22"/>
      <c r="AWK199" s="22"/>
      <c r="AWL199" s="22"/>
      <c r="AWM199" s="22"/>
      <c r="AWN199" s="22"/>
      <c r="AWO199" s="22"/>
      <c r="AWP199" s="22"/>
      <c r="AWQ199" s="22"/>
      <c r="AWR199" s="22"/>
      <c r="AWS199" s="22"/>
      <c r="AWT199" s="22"/>
      <c r="AWU199" s="22"/>
      <c r="AWV199" s="22"/>
      <c r="AWW199" s="22"/>
      <c r="AWX199" s="22"/>
      <c r="AWY199" s="22"/>
      <c r="AWZ199" s="22"/>
      <c r="AXA199" s="22"/>
      <c r="AXB199" s="22"/>
      <c r="AXC199" s="22"/>
      <c r="AXD199" s="22"/>
      <c r="AXE199" s="22"/>
      <c r="AXF199" s="22"/>
      <c r="AXG199" s="22"/>
      <c r="AXH199" s="22"/>
      <c r="AXI199" s="22"/>
      <c r="AXJ199" s="22"/>
      <c r="AXK199" s="22"/>
      <c r="AXL199" s="22"/>
      <c r="AXM199" s="22"/>
      <c r="AXN199" s="22"/>
      <c r="AXO199" s="22"/>
      <c r="AXP199" s="22"/>
      <c r="AXQ199" s="22"/>
      <c r="AXR199" s="22"/>
      <c r="AXS199" s="22"/>
      <c r="AXT199" s="22"/>
      <c r="AXU199" s="22"/>
      <c r="AXV199" s="22"/>
      <c r="AXW199" s="22"/>
      <c r="AXX199" s="22"/>
      <c r="AXY199" s="22"/>
      <c r="AXZ199" s="22"/>
      <c r="AYA199" s="22"/>
      <c r="AYB199" s="22"/>
      <c r="AYC199" s="22"/>
      <c r="AYD199" s="22"/>
      <c r="AYE199" s="22"/>
      <c r="AYF199" s="22"/>
      <c r="AYG199" s="22"/>
      <c r="AYH199" s="22"/>
      <c r="AYI199" s="22"/>
      <c r="AYJ199" s="22"/>
      <c r="AYK199" s="22"/>
      <c r="AYL199" s="22"/>
      <c r="AYM199" s="22"/>
      <c r="AYN199" s="22"/>
      <c r="AYO199" s="22"/>
      <c r="AYP199" s="22"/>
      <c r="AYQ199" s="22"/>
      <c r="AYR199" s="22"/>
      <c r="AYS199" s="22"/>
      <c r="AYT199" s="22"/>
      <c r="AYU199" s="22"/>
      <c r="AYV199" s="22"/>
      <c r="AYW199" s="22"/>
      <c r="AYX199" s="22"/>
      <c r="AYY199" s="22"/>
      <c r="AYZ199" s="22"/>
      <c r="AZA199" s="22"/>
      <c r="AZB199" s="22"/>
      <c r="AZC199" s="22"/>
      <c r="AZD199" s="22"/>
      <c r="AZE199" s="22"/>
      <c r="AZF199" s="22"/>
      <c r="AZG199" s="22"/>
      <c r="AZH199" s="22"/>
      <c r="AZI199" s="22"/>
      <c r="AZJ199" s="22"/>
      <c r="AZK199" s="22"/>
      <c r="AZL199" s="22"/>
      <c r="AZM199" s="22"/>
      <c r="AZN199" s="22"/>
      <c r="AZO199" s="22"/>
      <c r="AZP199" s="22"/>
      <c r="AZQ199" s="22"/>
      <c r="AZR199" s="22"/>
      <c r="AZS199" s="22"/>
      <c r="AZT199" s="22"/>
      <c r="AZU199" s="22"/>
      <c r="AZV199" s="22"/>
      <c r="AZW199" s="22"/>
      <c r="AZX199" s="22"/>
      <c r="AZY199" s="22"/>
      <c r="AZZ199" s="22"/>
      <c r="BAA199" s="22"/>
      <c r="BAB199" s="22"/>
      <c r="BAC199" s="22"/>
      <c r="BAD199" s="22"/>
      <c r="BAE199" s="22"/>
      <c r="BAF199" s="22"/>
      <c r="BAG199" s="22"/>
      <c r="BAH199" s="22"/>
      <c r="BAI199" s="22"/>
      <c r="BAJ199" s="22"/>
      <c r="BAK199" s="22"/>
      <c r="BAL199" s="22"/>
      <c r="BAM199" s="22"/>
      <c r="BAN199" s="22"/>
      <c r="BAO199" s="22"/>
      <c r="BAP199" s="22"/>
      <c r="BAQ199" s="22"/>
      <c r="BAR199" s="22"/>
      <c r="BAS199" s="22"/>
      <c r="BAT199" s="22"/>
      <c r="BAU199" s="22"/>
      <c r="BAV199" s="22"/>
      <c r="BAW199" s="22"/>
      <c r="BAX199" s="22"/>
      <c r="BAY199" s="22"/>
      <c r="BAZ199" s="22"/>
      <c r="BBA199" s="22"/>
      <c r="BBB199" s="22"/>
      <c r="BBC199" s="22"/>
      <c r="BBD199" s="22"/>
      <c r="BBE199" s="22"/>
      <c r="BBF199" s="22"/>
      <c r="BBG199" s="22"/>
      <c r="BBH199" s="22"/>
      <c r="BBI199" s="22"/>
      <c r="BBJ199" s="22"/>
      <c r="BBK199" s="22"/>
      <c r="BBL199" s="22"/>
      <c r="BBM199" s="22"/>
      <c r="BBN199" s="22"/>
      <c r="BBO199" s="22"/>
      <c r="BBP199" s="22"/>
      <c r="BBQ199" s="22"/>
      <c r="BBR199" s="22"/>
      <c r="BBS199" s="22"/>
      <c r="BBT199" s="22"/>
      <c r="BBU199" s="22"/>
      <c r="BBV199" s="22"/>
      <c r="BBW199" s="22"/>
      <c r="BBX199" s="22"/>
      <c r="BBY199" s="22"/>
      <c r="BBZ199" s="22"/>
      <c r="BCA199" s="22"/>
      <c r="BCB199" s="22"/>
      <c r="BCC199" s="22"/>
      <c r="BCD199" s="22"/>
      <c r="BCE199" s="22"/>
      <c r="BCF199" s="22"/>
      <c r="BCG199" s="22"/>
      <c r="BCH199" s="22"/>
      <c r="BCI199" s="22"/>
      <c r="BCJ199" s="22"/>
      <c r="BCK199" s="22"/>
      <c r="BCL199" s="22"/>
      <c r="BCM199" s="22"/>
      <c r="BCN199" s="22"/>
      <c r="BCO199" s="22"/>
      <c r="BCP199" s="22"/>
      <c r="BCQ199" s="22"/>
      <c r="BCR199" s="22"/>
      <c r="BCS199" s="22"/>
      <c r="BCT199" s="22"/>
      <c r="BCU199" s="22"/>
      <c r="BCV199" s="22"/>
      <c r="BCW199" s="22"/>
      <c r="BCX199" s="22"/>
      <c r="BCY199" s="22"/>
      <c r="BCZ199" s="22"/>
      <c r="BDA199" s="22"/>
      <c r="BDB199" s="22"/>
      <c r="BDC199" s="22"/>
      <c r="BDD199" s="22"/>
      <c r="BDE199" s="22"/>
      <c r="BDF199" s="22"/>
      <c r="BDG199" s="22"/>
      <c r="BDH199" s="22"/>
      <c r="BDI199" s="22"/>
      <c r="BDJ199" s="22"/>
      <c r="BDK199" s="22"/>
      <c r="BDL199" s="22"/>
      <c r="BDM199" s="22"/>
      <c r="BDN199" s="22"/>
      <c r="BDO199" s="22"/>
      <c r="BDP199" s="22"/>
      <c r="BDQ199" s="22"/>
      <c r="BDR199" s="22"/>
      <c r="BDS199" s="22"/>
      <c r="BDT199" s="22"/>
      <c r="BDU199" s="22"/>
      <c r="BDV199" s="22"/>
      <c r="BDW199" s="22"/>
      <c r="BDX199" s="22"/>
      <c r="BDY199" s="22"/>
      <c r="BDZ199" s="22"/>
      <c r="BEA199" s="22"/>
      <c r="BEB199" s="22"/>
      <c r="BEC199" s="22"/>
      <c r="BED199" s="22"/>
      <c r="BEE199" s="22"/>
      <c r="BEF199" s="22"/>
      <c r="BEG199" s="22"/>
      <c r="BEH199" s="22"/>
      <c r="BEI199" s="22"/>
      <c r="BEJ199" s="22"/>
      <c r="BEK199" s="22"/>
      <c r="BEL199" s="22"/>
      <c r="BEM199" s="22"/>
      <c r="BEN199" s="22"/>
      <c r="BEO199" s="22"/>
      <c r="BEP199" s="22"/>
      <c r="BEQ199" s="22"/>
      <c r="BER199" s="22"/>
      <c r="BES199" s="22"/>
      <c r="BET199" s="22"/>
      <c r="BEU199" s="22"/>
      <c r="BEV199" s="22"/>
      <c r="BEW199" s="22"/>
      <c r="BEX199" s="22"/>
      <c r="BEY199" s="22"/>
      <c r="BEZ199" s="22"/>
      <c r="BFA199" s="22"/>
      <c r="BFB199" s="22"/>
      <c r="BFC199" s="22"/>
      <c r="BFD199" s="22"/>
      <c r="BFE199" s="22"/>
      <c r="BFF199" s="22"/>
      <c r="BFG199" s="22"/>
      <c r="BFH199" s="22"/>
      <c r="BFI199" s="22"/>
      <c r="BFJ199" s="22"/>
      <c r="BFK199" s="22"/>
      <c r="BFL199" s="22"/>
      <c r="BFM199" s="22"/>
      <c r="BFN199" s="22"/>
      <c r="BFO199" s="22"/>
      <c r="BFP199" s="22"/>
      <c r="BFQ199" s="22"/>
      <c r="BFR199" s="22"/>
      <c r="BFS199" s="22"/>
      <c r="BFT199" s="22"/>
      <c r="BFU199" s="22"/>
      <c r="BFV199" s="22"/>
      <c r="BFW199" s="22"/>
      <c r="BFX199" s="22"/>
      <c r="BFY199" s="22"/>
      <c r="BFZ199" s="22"/>
      <c r="BGA199" s="22"/>
      <c r="BGB199" s="22"/>
      <c r="BGC199" s="22"/>
      <c r="BGD199" s="22"/>
      <c r="BGE199" s="22"/>
      <c r="BGF199" s="22"/>
      <c r="BGG199" s="22"/>
      <c r="BGH199" s="22"/>
      <c r="BGI199" s="22"/>
      <c r="BGJ199" s="22"/>
      <c r="BGK199" s="22"/>
      <c r="BGL199" s="22"/>
      <c r="BGM199" s="22"/>
      <c r="BGN199" s="22"/>
      <c r="BGO199" s="22"/>
      <c r="BGP199" s="22"/>
      <c r="BGQ199" s="22"/>
      <c r="BGR199" s="22"/>
      <c r="BGS199" s="22"/>
      <c r="BGT199" s="22"/>
      <c r="BGU199" s="22"/>
      <c r="BGV199" s="22"/>
      <c r="BGW199" s="22"/>
      <c r="BGX199" s="22"/>
      <c r="BGY199" s="22"/>
      <c r="BGZ199" s="22"/>
      <c r="BHA199" s="22"/>
      <c r="BHB199" s="22"/>
      <c r="BHC199" s="22"/>
      <c r="BHD199" s="22"/>
      <c r="BHE199" s="22"/>
      <c r="BHF199" s="22"/>
      <c r="BHG199" s="22"/>
      <c r="BHH199" s="22"/>
      <c r="BHI199" s="22"/>
      <c r="BHJ199" s="22"/>
      <c r="BHK199" s="22"/>
      <c r="BHL199" s="22"/>
      <c r="BHM199" s="22"/>
      <c r="BHN199" s="22"/>
      <c r="BHO199" s="22"/>
      <c r="BHP199" s="22"/>
      <c r="BHQ199" s="22"/>
      <c r="BHR199" s="22"/>
      <c r="BHS199" s="22"/>
      <c r="BHT199" s="22"/>
      <c r="BHU199" s="22"/>
      <c r="BHV199" s="22"/>
      <c r="BHW199" s="22"/>
      <c r="BHX199" s="22"/>
      <c r="BHY199" s="22"/>
      <c r="BHZ199" s="22"/>
      <c r="BIA199" s="22"/>
      <c r="BIB199" s="22"/>
      <c r="BIC199" s="22"/>
      <c r="BID199" s="22"/>
      <c r="BIE199" s="22"/>
      <c r="BIF199" s="22"/>
      <c r="BIG199" s="22"/>
      <c r="BIH199" s="22"/>
      <c r="BII199" s="22"/>
      <c r="BIJ199" s="22"/>
      <c r="BIK199" s="22"/>
      <c r="BIL199" s="22"/>
      <c r="BIM199" s="22"/>
      <c r="BIN199" s="22"/>
      <c r="BIO199" s="22"/>
      <c r="BIP199" s="22"/>
      <c r="BIQ199" s="22"/>
      <c r="BIR199" s="22"/>
      <c r="BIS199" s="22"/>
      <c r="BIT199" s="22"/>
      <c r="BIU199" s="22"/>
      <c r="BIV199" s="22"/>
      <c r="BIW199" s="22"/>
      <c r="BIX199" s="22"/>
      <c r="BIY199" s="22"/>
      <c r="BIZ199" s="22"/>
      <c r="BJA199" s="22"/>
      <c r="BJB199" s="22"/>
      <c r="BJC199" s="22"/>
      <c r="BJD199" s="22"/>
      <c r="BJE199" s="22"/>
      <c r="BJF199" s="22"/>
      <c r="BJG199" s="22"/>
      <c r="BJH199" s="22"/>
      <c r="BJI199" s="22"/>
      <c r="BJJ199" s="22"/>
      <c r="BJK199" s="22"/>
      <c r="BJL199" s="22"/>
      <c r="BJM199" s="22"/>
      <c r="BJN199" s="22"/>
      <c r="BJO199" s="22"/>
      <c r="BJP199" s="22"/>
      <c r="BJQ199" s="22"/>
      <c r="BJR199" s="22"/>
      <c r="BJS199" s="22"/>
      <c r="BJT199" s="22"/>
      <c r="BJU199" s="22"/>
      <c r="BJV199" s="22"/>
      <c r="BJW199" s="22"/>
      <c r="BJX199" s="22"/>
      <c r="BJY199" s="22"/>
      <c r="BJZ199" s="22"/>
      <c r="BKA199" s="22"/>
      <c r="BKB199" s="22"/>
      <c r="BKC199" s="22"/>
      <c r="BKD199" s="22"/>
      <c r="BKE199" s="22"/>
      <c r="BKF199" s="22"/>
      <c r="BKG199" s="22"/>
      <c r="BKH199" s="22"/>
      <c r="BKI199" s="22"/>
      <c r="BKJ199" s="22"/>
      <c r="BKK199" s="22"/>
      <c r="BKL199" s="22"/>
      <c r="BKM199" s="22"/>
      <c r="BKN199" s="22"/>
      <c r="BKO199" s="22"/>
      <c r="BKP199" s="22"/>
      <c r="BKQ199" s="22"/>
      <c r="BKR199" s="22"/>
      <c r="BKS199" s="22"/>
      <c r="BKT199" s="22"/>
      <c r="BKU199" s="22"/>
      <c r="BKV199" s="22"/>
      <c r="BKW199" s="22"/>
      <c r="BKX199" s="22"/>
      <c r="BKY199" s="22"/>
      <c r="BKZ199" s="22"/>
      <c r="BLA199" s="22"/>
      <c r="BLB199" s="22"/>
      <c r="BLC199" s="22"/>
      <c r="BLD199" s="22"/>
      <c r="BLE199" s="22"/>
      <c r="BLF199" s="22"/>
      <c r="BLG199" s="22"/>
      <c r="BLH199" s="22"/>
      <c r="BLI199" s="22"/>
      <c r="BLJ199" s="22"/>
      <c r="BLK199" s="22"/>
      <c r="BLL199" s="22"/>
      <c r="BLM199" s="22"/>
      <c r="BLN199" s="22"/>
      <c r="BLO199" s="22"/>
      <c r="BLP199" s="22"/>
      <c r="BLQ199" s="22"/>
      <c r="BLR199" s="22"/>
      <c r="BLS199" s="22"/>
      <c r="BLT199" s="22"/>
      <c r="BLU199" s="22"/>
      <c r="BLV199" s="22"/>
      <c r="BLW199" s="22"/>
      <c r="BLX199" s="22"/>
      <c r="BLY199" s="22"/>
      <c r="BLZ199" s="22"/>
      <c r="BMA199" s="22"/>
      <c r="BMB199" s="22"/>
      <c r="BMC199" s="22"/>
      <c r="BMD199" s="22"/>
      <c r="BME199" s="22"/>
      <c r="BMF199" s="22"/>
      <c r="BMG199" s="22"/>
      <c r="BMH199" s="22"/>
      <c r="BMI199" s="22"/>
      <c r="BMJ199" s="22"/>
      <c r="BMK199" s="22"/>
      <c r="BML199" s="22"/>
      <c r="BMM199" s="22"/>
      <c r="BMN199" s="22"/>
      <c r="BMO199" s="22"/>
      <c r="BMP199" s="22"/>
      <c r="BMQ199" s="22"/>
      <c r="BMR199" s="22"/>
      <c r="BMS199" s="22"/>
      <c r="BMT199" s="22"/>
      <c r="BMU199" s="22"/>
      <c r="BMV199" s="22"/>
      <c r="BMW199" s="22"/>
      <c r="BMX199" s="22"/>
      <c r="BMY199" s="22"/>
      <c r="BMZ199" s="22"/>
      <c r="BNA199" s="22"/>
      <c r="BNB199" s="22"/>
      <c r="BNC199" s="22"/>
      <c r="BND199" s="22"/>
      <c r="BNE199" s="22"/>
      <c r="BNF199" s="22"/>
      <c r="BNG199" s="22"/>
      <c r="BNH199" s="22"/>
      <c r="BNI199" s="22"/>
      <c r="BNJ199" s="22"/>
      <c r="BNK199" s="22"/>
      <c r="BNL199" s="22"/>
      <c r="BNM199" s="22"/>
      <c r="BNN199" s="22"/>
      <c r="BNO199" s="22"/>
      <c r="BNP199" s="22"/>
      <c r="BNQ199" s="22"/>
      <c r="BNR199" s="22"/>
      <c r="BNS199" s="22"/>
      <c r="BNT199" s="22"/>
      <c r="BNU199" s="22"/>
      <c r="BNV199" s="22"/>
      <c r="BNW199" s="22"/>
      <c r="BNX199" s="22"/>
      <c r="BNY199" s="22"/>
      <c r="BNZ199" s="22"/>
      <c r="BOA199" s="22"/>
      <c r="BOB199" s="22"/>
      <c r="BOC199" s="22"/>
      <c r="BOD199" s="22"/>
      <c r="BOE199" s="22"/>
      <c r="BOF199" s="22"/>
      <c r="BOG199" s="22"/>
      <c r="BOH199" s="22"/>
      <c r="BOI199" s="22"/>
      <c r="BOJ199" s="22"/>
      <c r="BOK199" s="22"/>
      <c r="BOL199" s="22"/>
      <c r="BOM199" s="22"/>
      <c r="BON199" s="22"/>
      <c r="BOO199" s="22"/>
      <c r="BOP199" s="22"/>
      <c r="BOQ199" s="22"/>
      <c r="BOR199" s="22"/>
      <c r="BOS199" s="22"/>
      <c r="BOT199" s="22"/>
      <c r="BOU199" s="22"/>
      <c r="BOV199" s="22"/>
      <c r="BOW199" s="22"/>
      <c r="BOX199" s="22"/>
      <c r="BOY199" s="22"/>
      <c r="BOZ199" s="22"/>
      <c r="BPA199" s="22"/>
      <c r="BPB199" s="22"/>
      <c r="BPC199" s="22"/>
      <c r="BPD199" s="22"/>
      <c r="BPE199" s="22"/>
      <c r="BPF199" s="22"/>
      <c r="BPG199" s="22"/>
      <c r="BPH199" s="22"/>
      <c r="BPI199" s="22"/>
      <c r="BPJ199" s="22"/>
      <c r="BPK199" s="22"/>
      <c r="BPL199" s="22"/>
      <c r="BPM199" s="22"/>
      <c r="BPN199" s="22"/>
      <c r="BPO199" s="22"/>
      <c r="BPP199" s="22"/>
      <c r="BPQ199" s="22"/>
      <c r="BPR199" s="22"/>
      <c r="BPS199" s="22"/>
      <c r="BPT199" s="22"/>
      <c r="BPU199" s="22"/>
      <c r="BPV199" s="22"/>
      <c r="BPW199" s="22"/>
      <c r="BPX199" s="22"/>
      <c r="BPY199" s="22"/>
      <c r="BPZ199" s="22"/>
      <c r="BQA199" s="22"/>
      <c r="BQB199" s="22"/>
      <c r="BQC199" s="22"/>
      <c r="BQD199" s="22"/>
      <c r="BQE199" s="22"/>
      <c r="BQF199" s="22"/>
      <c r="BQG199" s="22"/>
      <c r="BQH199" s="22"/>
      <c r="BQI199" s="22"/>
      <c r="BQJ199" s="22"/>
      <c r="BQK199" s="22"/>
      <c r="BQL199" s="22"/>
      <c r="BQM199" s="22"/>
      <c r="BQN199" s="22"/>
      <c r="BQO199" s="22"/>
      <c r="BQP199" s="22"/>
      <c r="BQQ199" s="22"/>
      <c r="BQR199" s="22"/>
      <c r="BQS199" s="22"/>
      <c r="BQT199" s="22"/>
      <c r="BQU199" s="22"/>
      <c r="BQV199" s="22"/>
      <c r="BQW199" s="22"/>
      <c r="BQX199" s="22"/>
      <c r="BQY199" s="22"/>
      <c r="BQZ199" s="22"/>
      <c r="BRA199" s="22"/>
      <c r="BRB199" s="22"/>
      <c r="BRC199" s="22"/>
      <c r="BRD199" s="22"/>
      <c r="BRE199" s="22"/>
      <c r="BRF199" s="22"/>
      <c r="BRG199" s="22"/>
      <c r="BRH199" s="22"/>
      <c r="BRI199" s="22"/>
      <c r="BRJ199" s="22"/>
      <c r="BRK199" s="22"/>
      <c r="BRL199" s="22"/>
      <c r="BRM199" s="22"/>
      <c r="BRN199" s="22"/>
      <c r="BRO199" s="22"/>
      <c r="BRP199" s="22"/>
      <c r="BRQ199" s="22"/>
      <c r="BRR199" s="22"/>
      <c r="BRS199" s="22"/>
      <c r="BRT199" s="22"/>
      <c r="BRU199" s="22"/>
      <c r="BRV199" s="22"/>
      <c r="BRW199" s="22"/>
      <c r="BRX199" s="22"/>
      <c r="BRY199" s="22"/>
      <c r="BRZ199" s="22"/>
      <c r="BSA199" s="22"/>
      <c r="BSB199" s="22"/>
      <c r="BSC199" s="22"/>
      <c r="BSD199" s="22"/>
      <c r="BSE199" s="22"/>
      <c r="BSF199" s="22"/>
      <c r="BSG199" s="22"/>
      <c r="BSH199" s="22"/>
      <c r="BSI199" s="22"/>
      <c r="BSJ199" s="22"/>
      <c r="BSK199" s="22"/>
      <c r="BSL199" s="22"/>
      <c r="BSM199" s="22"/>
      <c r="BSN199" s="22"/>
      <c r="BSO199" s="22"/>
      <c r="BSP199" s="22"/>
      <c r="BSQ199" s="22"/>
      <c r="BSR199" s="22"/>
      <c r="BSS199" s="22"/>
      <c r="BST199" s="22"/>
      <c r="BSU199" s="22"/>
      <c r="BSV199" s="22"/>
      <c r="BSW199" s="22"/>
      <c r="BSX199" s="22"/>
      <c r="BSY199" s="22"/>
      <c r="BSZ199" s="22"/>
      <c r="BTA199" s="22"/>
      <c r="BTB199" s="22"/>
      <c r="BTC199" s="22"/>
      <c r="BTD199" s="22"/>
      <c r="BTE199" s="22"/>
      <c r="BTF199" s="22"/>
      <c r="BTG199" s="22"/>
      <c r="BTH199" s="22"/>
      <c r="BTI199" s="22"/>
      <c r="BTJ199" s="22"/>
      <c r="BTK199" s="22"/>
      <c r="BTL199" s="22"/>
      <c r="BTM199" s="22"/>
      <c r="BTN199" s="22"/>
      <c r="BTO199" s="22"/>
      <c r="BTP199" s="22"/>
      <c r="BTQ199" s="22"/>
      <c r="BTR199" s="22"/>
      <c r="BTS199" s="22"/>
      <c r="BTT199" s="22"/>
      <c r="BTU199" s="22"/>
      <c r="BTV199" s="22"/>
      <c r="BTW199" s="22"/>
      <c r="BTX199" s="22"/>
      <c r="BTY199" s="22"/>
      <c r="BTZ199" s="22"/>
      <c r="BUA199" s="22"/>
      <c r="BUB199" s="22"/>
      <c r="BUC199" s="22"/>
      <c r="BUD199" s="22"/>
      <c r="BUE199" s="22"/>
      <c r="BUF199" s="22"/>
      <c r="BUG199" s="22"/>
      <c r="BUH199" s="22"/>
      <c r="BUI199" s="22"/>
      <c r="BUJ199" s="22"/>
      <c r="BUK199" s="22"/>
      <c r="BUL199" s="22"/>
      <c r="BUM199" s="22"/>
      <c r="BUN199" s="22"/>
      <c r="BUO199" s="22"/>
      <c r="BUP199" s="22"/>
      <c r="BUQ199" s="22"/>
      <c r="BUR199" s="22"/>
      <c r="BUS199" s="22"/>
      <c r="BUT199" s="22"/>
      <c r="BUU199" s="22"/>
      <c r="BUV199" s="22"/>
      <c r="BUW199" s="22"/>
      <c r="BUX199" s="22"/>
      <c r="BUY199" s="22"/>
      <c r="BUZ199" s="22"/>
      <c r="BVA199" s="22"/>
      <c r="BVB199" s="22"/>
      <c r="BVC199" s="22"/>
      <c r="BVD199" s="22"/>
      <c r="BVE199" s="22"/>
      <c r="BVF199" s="22"/>
      <c r="BVG199" s="22"/>
      <c r="BVH199" s="22"/>
      <c r="BVI199" s="22"/>
      <c r="BVJ199" s="22"/>
      <c r="BVK199" s="22"/>
      <c r="BVL199" s="22"/>
      <c r="BVM199" s="22"/>
      <c r="BVN199" s="22"/>
      <c r="BVO199" s="22"/>
      <c r="BVP199" s="22"/>
      <c r="BVQ199" s="22"/>
      <c r="BVR199" s="22"/>
      <c r="BVS199" s="22"/>
      <c r="BVT199" s="22"/>
      <c r="BVU199" s="22"/>
      <c r="BVV199" s="22"/>
      <c r="BVW199" s="22"/>
      <c r="BVX199" s="22"/>
      <c r="BVY199" s="22"/>
      <c r="BVZ199" s="22"/>
      <c r="BWA199" s="22"/>
      <c r="BWB199" s="22"/>
      <c r="BWC199" s="22"/>
      <c r="BWD199" s="22"/>
      <c r="BWE199" s="22"/>
      <c r="BWF199" s="22"/>
      <c r="BWG199" s="22"/>
      <c r="BWH199" s="22"/>
      <c r="BWI199" s="22"/>
      <c r="BWJ199" s="22"/>
      <c r="BWK199" s="22"/>
      <c r="BWL199" s="22"/>
      <c r="BWM199" s="22"/>
      <c r="BWN199" s="22"/>
      <c r="BWO199" s="22"/>
      <c r="BWP199" s="22"/>
      <c r="BWQ199" s="22"/>
      <c r="BWR199" s="22"/>
      <c r="BWS199" s="22"/>
      <c r="BWT199" s="22"/>
      <c r="BWU199" s="22"/>
      <c r="BWV199" s="22"/>
      <c r="BWW199" s="22"/>
      <c r="BWX199" s="22"/>
      <c r="BWY199" s="22"/>
      <c r="BWZ199" s="22"/>
      <c r="BXA199" s="22"/>
      <c r="BXB199" s="22"/>
      <c r="BXC199" s="22"/>
      <c r="BXD199" s="22"/>
      <c r="BXE199" s="22"/>
      <c r="BXF199" s="22"/>
      <c r="BXG199" s="22"/>
      <c r="BXH199" s="22"/>
      <c r="BXI199" s="22"/>
      <c r="BXJ199" s="22"/>
      <c r="BXK199" s="22"/>
      <c r="BXL199" s="22"/>
      <c r="BXM199" s="22"/>
      <c r="BXN199" s="22"/>
      <c r="BXO199" s="22"/>
      <c r="BXP199" s="22"/>
      <c r="BXQ199" s="22"/>
      <c r="BXR199" s="22"/>
      <c r="BXS199" s="22"/>
      <c r="BXT199" s="22"/>
      <c r="BXU199" s="22"/>
      <c r="BXV199" s="22"/>
      <c r="BXW199" s="22"/>
      <c r="BXX199" s="22"/>
      <c r="BXY199" s="22"/>
      <c r="BXZ199" s="22"/>
      <c r="BYA199" s="22"/>
      <c r="BYB199" s="22"/>
      <c r="BYC199" s="22"/>
      <c r="BYD199" s="22"/>
      <c r="BYE199" s="22"/>
      <c r="BYF199" s="22"/>
      <c r="BYG199" s="22"/>
      <c r="BYH199" s="22"/>
      <c r="BYI199" s="22"/>
      <c r="BYJ199" s="22"/>
      <c r="BYK199" s="22"/>
      <c r="BYL199" s="22"/>
      <c r="BYM199" s="22"/>
      <c r="BYN199" s="22"/>
      <c r="BYO199" s="22"/>
      <c r="BYP199" s="22"/>
      <c r="BYQ199" s="22"/>
      <c r="BYR199" s="22"/>
      <c r="BYS199" s="22"/>
      <c r="BYT199" s="22"/>
      <c r="BYU199" s="22"/>
      <c r="BYV199" s="22"/>
      <c r="BYW199" s="22"/>
      <c r="BYX199" s="22"/>
      <c r="BYY199" s="22"/>
      <c r="BYZ199" s="22"/>
      <c r="BZA199" s="22"/>
      <c r="BZB199" s="22"/>
      <c r="BZC199" s="22"/>
      <c r="BZD199" s="22"/>
      <c r="BZE199" s="22"/>
      <c r="BZF199" s="22"/>
      <c r="BZG199" s="22"/>
      <c r="BZH199" s="22"/>
      <c r="BZI199" s="22"/>
      <c r="BZJ199" s="22"/>
      <c r="BZK199" s="22"/>
      <c r="BZL199" s="22"/>
      <c r="BZM199" s="22"/>
      <c r="BZN199" s="22"/>
      <c r="BZO199" s="22"/>
      <c r="BZP199" s="22"/>
      <c r="BZQ199" s="22"/>
      <c r="BZR199" s="22"/>
      <c r="BZS199" s="22"/>
      <c r="BZT199" s="22"/>
      <c r="BZU199" s="22"/>
      <c r="BZV199" s="22"/>
      <c r="BZW199" s="22"/>
      <c r="BZX199" s="22"/>
      <c r="BZY199" s="22"/>
      <c r="BZZ199" s="22"/>
      <c r="CAA199" s="22"/>
      <c r="CAB199" s="22"/>
      <c r="CAC199" s="22"/>
      <c r="CAD199" s="22"/>
      <c r="CAE199" s="22"/>
      <c r="CAF199" s="22"/>
      <c r="CAG199" s="22"/>
      <c r="CAH199" s="22"/>
      <c r="CAI199" s="22"/>
      <c r="CAJ199" s="22"/>
      <c r="CAK199" s="22"/>
      <c r="CAL199" s="22"/>
      <c r="CAM199" s="22"/>
      <c r="CAN199" s="22"/>
      <c r="CAO199" s="22"/>
      <c r="CAP199" s="22"/>
      <c r="CAQ199" s="22"/>
      <c r="CAR199" s="22"/>
      <c r="CAS199" s="22"/>
      <c r="CAT199" s="22"/>
      <c r="CAU199" s="22"/>
      <c r="CAV199" s="22"/>
      <c r="CAW199" s="22"/>
      <c r="CAX199" s="22"/>
      <c r="CAY199" s="22"/>
      <c r="CAZ199" s="22"/>
      <c r="CBA199" s="22"/>
      <c r="CBB199" s="22"/>
      <c r="CBC199" s="22"/>
      <c r="CBD199" s="22"/>
      <c r="CBE199" s="22"/>
      <c r="CBF199" s="22"/>
      <c r="CBG199" s="22"/>
      <c r="CBH199" s="22"/>
      <c r="CBI199" s="22"/>
      <c r="CBJ199" s="22"/>
      <c r="CBK199" s="22"/>
      <c r="CBL199" s="22"/>
      <c r="CBM199" s="22"/>
      <c r="CBN199" s="22"/>
      <c r="CBO199" s="22"/>
      <c r="CBP199" s="22"/>
      <c r="CBQ199" s="22"/>
      <c r="CBR199" s="22"/>
      <c r="CBS199" s="22"/>
      <c r="CBT199" s="22"/>
      <c r="CBU199" s="22"/>
      <c r="CBV199" s="22"/>
      <c r="CBW199" s="22"/>
      <c r="CBX199" s="22"/>
      <c r="CBY199" s="22"/>
      <c r="CBZ199" s="22"/>
      <c r="CCA199" s="22"/>
      <c r="CCB199" s="22"/>
      <c r="CCC199" s="22"/>
      <c r="CCD199" s="22"/>
      <c r="CCE199" s="22"/>
      <c r="CCF199" s="22"/>
      <c r="CCG199" s="22"/>
      <c r="CCH199" s="22"/>
      <c r="CCI199" s="22"/>
      <c r="CCJ199" s="22"/>
      <c r="CCK199" s="22"/>
      <c r="CCL199" s="22"/>
      <c r="CCM199" s="22"/>
      <c r="CCN199" s="22"/>
      <c r="CCO199" s="22"/>
      <c r="CCP199" s="22"/>
      <c r="CCQ199" s="22"/>
      <c r="CCR199" s="22"/>
      <c r="CCS199" s="22"/>
      <c r="CCT199" s="22"/>
      <c r="CCU199" s="22"/>
      <c r="CCV199" s="22"/>
      <c r="CCW199" s="22"/>
      <c r="CCX199" s="22"/>
      <c r="CCY199" s="22"/>
      <c r="CCZ199" s="22"/>
      <c r="CDA199" s="22"/>
      <c r="CDB199" s="22"/>
      <c r="CDC199" s="22"/>
      <c r="CDD199" s="22"/>
      <c r="CDE199" s="22"/>
      <c r="CDF199" s="22"/>
      <c r="CDG199" s="22"/>
      <c r="CDH199" s="22"/>
      <c r="CDI199" s="22"/>
      <c r="CDJ199" s="22"/>
      <c r="CDK199" s="22"/>
      <c r="CDL199" s="22"/>
      <c r="CDM199" s="22"/>
      <c r="CDN199" s="22"/>
      <c r="CDO199" s="22"/>
      <c r="CDP199" s="22"/>
      <c r="CDQ199" s="22"/>
      <c r="CDR199" s="22"/>
      <c r="CDS199" s="22"/>
      <c r="CDT199" s="22"/>
      <c r="CDU199" s="22"/>
      <c r="CDV199" s="22"/>
      <c r="CDW199" s="22"/>
      <c r="CDX199" s="22"/>
      <c r="CDY199" s="22"/>
      <c r="CDZ199" s="22"/>
      <c r="CEA199" s="22"/>
      <c r="CEB199" s="22"/>
      <c r="CEC199" s="22"/>
      <c r="CED199" s="22"/>
      <c r="CEE199" s="22"/>
      <c r="CEF199" s="22"/>
      <c r="CEG199" s="22"/>
      <c r="CEH199" s="22"/>
      <c r="CEI199" s="22"/>
      <c r="CEJ199" s="22"/>
      <c r="CEK199" s="22"/>
      <c r="CEL199" s="22"/>
      <c r="CEM199" s="22"/>
      <c r="CEN199" s="22"/>
      <c r="CEO199" s="22"/>
      <c r="CEP199" s="22"/>
      <c r="CEQ199" s="22"/>
      <c r="CER199" s="22"/>
      <c r="CES199" s="22"/>
      <c r="CET199" s="22"/>
      <c r="CEU199" s="22"/>
      <c r="CEV199" s="22"/>
      <c r="CEW199" s="22"/>
      <c r="CEX199" s="22"/>
      <c r="CEY199" s="22"/>
      <c r="CEZ199" s="22"/>
      <c r="CFA199" s="22"/>
      <c r="CFB199" s="22"/>
      <c r="CFC199" s="22"/>
      <c r="CFD199" s="22"/>
      <c r="CFE199" s="22"/>
      <c r="CFF199" s="22"/>
      <c r="CFG199" s="22"/>
      <c r="CFH199" s="22"/>
      <c r="CFI199" s="22"/>
      <c r="CFJ199" s="22"/>
      <c r="CFK199" s="22"/>
      <c r="CFL199" s="22"/>
      <c r="CFM199" s="22"/>
      <c r="CFN199" s="22"/>
      <c r="CFO199" s="22"/>
      <c r="CFP199" s="22"/>
      <c r="CFQ199" s="22"/>
      <c r="CFR199" s="22"/>
      <c r="CFS199" s="22"/>
      <c r="CFT199" s="22"/>
      <c r="CFU199" s="22"/>
      <c r="CFV199" s="22"/>
      <c r="CFW199" s="22"/>
      <c r="CFX199" s="22"/>
      <c r="CFY199" s="22"/>
      <c r="CFZ199" s="22"/>
      <c r="CGA199" s="22"/>
      <c r="CGB199" s="22"/>
      <c r="CGC199" s="22"/>
      <c r="CGD199" s="22"/>
      <c r="CGE199" s="22"/>
      <c r="CGF199" s="22"/>
      <c r="CGG199" s="22"/>
      <c r="CGH199" s="22"/>
      <c r="CGI199" s="22"/>
      <c r="CGJ199" s="22"/>
      <c r="CGK199" s="22"/>
      <c r="CGL199" s="22"/>
      <c r="CGM199" s="22"/>
      <c r="CGN199" s="22"/>
      <c r="CGO199" s="22"/>
      <c r="CGP199" s="22"/>
      <c r="CGQ199" s="22"/>
      <c r="CGR199" s="22"/>
      <c r="CGS199" s="22"/>
      <c r="CGT199" s="22"/>
      <c r="CGU199" s="22"/>
      <c r="CGV199" s="22"/>
      <c r="CGW199" s="22"/>
      <c r="CGX199" s="22"/>
      <c r="CGY199" s="22"/>
      <c r="CGZ199" s="22"/>
      <c r="CHA199" s="22"/>
      <c r="CHB199" s="22"/>
      <c r="CHC199" s="22"/>
      <c r="CHD199" s="22"/>
      <c r="CHE199" s="22"/>
      <c r="CHF199" s="22"/>
      <c r="CHG199" s="22"/>
      <c r="CHH199" s="22"/>
      <c r="CHI199" s="22"/>
      <c r="CHJ199" s="22"/>
      <c r="CHK199" s="22"/>
      <c r="CHL199" s="22"/>
      <c r="CHM199" s="22"/>
      <c r="CHN199" s="22"/>
      <c r="CHO199" s="22"/>
      <c r="CHP199" s="22"/>
      <c r="CHQ199" s="22"/>
      <c r="CHR199" s="22"/>
      <c r="CHS199" s="22"/>
      <c r="CHT199" s="22"/>
      <c r="CHU199" s="22"/>
      <c r="CHV199" s="22"/>
      <c r="CHW199" s="22"/>
      <c r="CHX199" s="22"/>
      <c r="CHY199" s="22"/>
      <c r="CHZ199" s="22"/>
      <c r="CIA199" s="22"/>
      <c r="CIB199" s="22"/>
      <c r="CIC199" s="22"/>
      <c r="CID199" s="22"/>
      <c r="CIE199" s="22"/>
      <c r="CIF199" s="22"/>
      <c r="CIG199" s="22"/>
      <c r="CIH199" s="22"/>
      <c r="CII199" s="22"/>
      <c r="CIJ199" s="22"/>
      <c r="CIK199" s="22"/>
      <c r="CIL199" s="22"/>
      <c r="CIM199" s="22"/>
      <c r="CIN199" s="22"/>
      <c r="CIO199" s="22"/>
      <c r="CIP199" s="22"/>
      <c r="CIQ199" s="22"/>
      <c r="CIR199" s="22"/>
      <c r="CIS199" s="22"/>
      <c r="CIT199" s="22"/>
      <c r="CIU199" s="22"/>
      <c r="CIV199" s="22"/>
      <c r="CIW199" s="22"/>
      <c r="CIX199" s="22"/>
      <c r="CIY199" s="22"/>
      <c r="CIZ199" s="22"/>
      <c r="CJA199" s="22"/>
      <c r="CJB199" s="22"/>
      <c r="CJC199" s="22"/>
      <c r="CJD199" s="22"/>
      <c r="CJE199" s="22"/>
      <c r="CJF199" s="22"/>
      <c r="CJG199" s="22"/>
      <c r="CJH199" s="22"/>
      <c r="CJI199" s="22"/>
      <c r="CJJ199" s="22"/>
      <c r="CJK199" s="22"/>
      <c r="CJL199" s="22"/>
      <c r="CJM199" s="22"/>
      <c r="CJN199" s="22"/>
      <c r="CJO199" s="22"/>
      <c r="CJP199" s="22"/>
      <c r="CJQ199" s="22"/>
      <c r="CJR199" s="22"/>
      <c r="CJS199" s="22"/>
      <c r="CJT199" s="22"/>
      <c r="CJU199" s="22"/>
      <c r="CJV199" s="22"/>
      <c r="CJW199" s="22"/>
      <c r="CJX199" s="22"/>
      <c r="CJY199" s="22"/>
      <c r="CJZ199" s="22"/>
      <c r="CKA199" s="22"/>
      <c r="CKB199" s="22"/>
      <c r="CKC199" s="22"/>
      <c r="CKD199" s="22"/>
      <c r="CKE199" s="22"/>
      <c r="CKF199" s="22"/>
      <c r="CKG199" s="22"/>
      <c r="CKH199" s="22"/>
      <c r="CKI199" s="22"/>
      <c r="CKJ199" s="22"/>
      <c r="CKK199" s="22"/>
      <c r="CKL199" s="22"/>
      <c r="CKM199" s="22"/>
      <c r="CKN199" s="22"/>
      <c r="CKO199" s="22"/>
      <c r="CKP199" s="22"/>
      <c r="CKQ199" s="22"/>
      <c r="CKR199" s="22"/>
      <c r="CKS199" s="22"/>
      <c r="CKT199" s="22"/>
      <c r="CKU199" s="22"/>
      <c r="CKV199" s="22"/>
      <c r="CKW199" s="22"/>
      <c r="CKX199" s="22"/>
      <c r="CKY199" s="22"/>
      <c r="CKZ199" s="22"/>
      <c r="CLA199" s="22"/>
      <c r="CLB199" s="22"/>
      <c r="CLC199" s="22"/>
      <c r="CLD199" s="22"/>
      <c r="CLE199" s="22"/>
      <c r="CLF199" s="22"/>
      <c r="CLG199" s="22"/>
      <c r="CLH199" s="22"/>
      <c r="CLI199" s="22"/>
      <c r="CLJ199" s="22"/>
      <c r="CLK199" s="22"/>
      <c r="CLL199" s="22"/>
      <c r="CLM199" s="22"/>
      <c r="CLN199" s="22"/>
      <c r="CLO199" s="22"/>
      <c r="CLP199" s="22"/>
      <c r="CLQ199" s="22"/>
      <c r="CLR199" s="22"/>
      <c r="CLS199" s="22"/>
      <c r="CLT199" s="22"/>
      <c r="CLU199" s="22"/>
      <c r="CLV199" s="22"/>
      <c r="CLW199" s="22"/>
      <c r="CLX199" s="22"/>
      <c r="CLY199" s="22"/>
      <c r="CLZ199" s="22"/>
      <c r="CMA199" s="22"/>
      <c r="CMB199" s="22"/>
      <c r="CMC199" s="22"/>
      <c r="CMD199" s="22"/>
      <c r="CME199" s="22"/>
      <c r="CMF199" s="22"/>
      <c r="CMG199" s="22"/>
      <c r="CMH199" s="22"/>
      <c r="CMI199" s="22"/>
      <c r="CMJ199" s="22"/>
      <c r="CMK199" s="22"/>
      <c r="CML199" s="22"/>
      <c r="CMM199" s="22"/>
      <c r="CMN199" s="22"/>
      <c r="CMO199" s="22"/>
      <c r="CMP199" s="22"/>
      <c r="CMQ199" s="22"/>
      <c r="CMR199" s="22"/>
      <c r="CMS199" s="22"/>
      <c r="CMT199" s="22"/>
      <c r="CMU199" s="22"/>
      <c r="CMV199" s="22"/>
      <c r="CMW199" s="22"/>
      <c r="CMX199" s="22"/>
      <c r="CMY199" s="22"/>
      <c r="CMZ199" s="22"/>
      <c r="CNA199" s="22"/>
      <c r="CNB199" s="22"/>
      <c r="CNC199" s="22"/>
      <c r="CND199" s="22"/>
      <c r="CNE199" s="22"/>
      <c r="CNF199" s="22"/>
      <c r="CNG199" s="22"/>
      <c r="CNH199" s="22"/>
      <c r="CNI199" s="22"/>
      <c r="CNJ199" s="22"/>
      <c r="CNK199" s="22"/>
      <c r="CNL199" s="22"/>
      <c r="CNM199" s="22"/>
      <c r="CNN199" s="22"/>
      <c r="CNO199" s="22"/>
      <c r="CNP199" s="22"/>
      <c r="CNQ199" s="22"/>
      <c r="CNR199" s="22"/>
      <c r="CNS199" s="22"/>
      <c r="CNT199" s="22"/>
      <c r="CNU199" s="22"/>
      <c r="CNV199" s="22"/>
      <c r="CNW199" s="22"/>
      <c r="CNX199" s="22"/>
      <c r="CNY199" s="22"/>
      <c r="CNZ199" s="22"/>
      <c r="COA199" s="22"/>
      <c r="COB199" s="22"/>
      <c r="COC199" s="22"/>
      <c r="COD199" s="22"/>
      <c r="COE199" s="22"/>
      <c r="COF199" s="22"/>
      <c r="COG199" s="22"/>
      <c r="COH199" s="22"/>
      <c r="COI199" s="22"/>
      <c r="COJ199" s="22"/>
      <c r="COK199" s="22"/>
      <c r="COL199" s="22"/>
      <c r="COM199" s="22"/>
      <c r="CON199" s="22"/>
      <c r="COO199" s="22"/>
      <c r="COP199" s="22"/>
      <c r="COQ199" s="22"/>
      <c r="COR199" s="22"/>
      <c r="COS199" s="22"/>
      <c r="COT199" s="22"/>
      <c r="COU199" s="22"/>
      <c r="COV199" s="22"/>
      <c r="COW199" s="22"/>
      <c r="COX199" s="22"/>
      <c r="COY199" s="22"/>
      <c r="COZ199" s="22"/>
      <c r="CPA199" s="22"/>
      <c r="CPB199" s="22"/>
      <c r="CPC199" s="22"/>
      <c r="CPD199" s="22"/>
      <c r="CPE199" s="22"/>
      <c r="CPF199" s="22"/>
      <c r="CPG199" s="22"/>
      <c r="CPH199" s="22"/>
      <c r="CPI199" s="22"/>
      <c r="CPJ199" s="22"/>
      <c r="CPK199" s="22"/>
      <c r="CPL199" s="22"/>
      <c r="CPM199" s="22"/>
      <c r="CPN199" s="22"/>
      <c r="CPO199" s="22"/>
      <c r="CPP199" s="22"/>
      <c r="CPQ199" s="22"/>
      <c r="CPR199" s="22"/>
      <c r="CPS199" s="22"/>
      <c r="CPT199" s="22"/>
      <c r="CPU199" s="22"/>
      <c r="CPV199" s="22"/>
      <c r="CPW199" s="22"/>
      <c r="CPX199" s="22"/>
      <c r="CPY199" s="22"/>
      <c r="CPZ199" s="22"/>
      <c r="CQA199" s="22"/>
      <c r="CQB199" s="22"/>
      <c r="CQC199" s="22"/>
      <c r="CQD199" s="22"/>
      <c r="CQE199" s="22"/>
      <c r="CQF199" s="22"/>
      <c r="CQG199" s="22"/>
      <c r="CQH199" s="22"/>
      <c r="CQI199" s="22"/>
      <c r="CQJ199" s="22"/>
      <c r="CQK199" s="22"/>
      <c r="CQL199" s="22"/>
      <c r="CQM199" s="22"/>
      <c r="CQN199" s="22"/>
      <c r="CQO199" s="22"/>
      <c r="CQP199" s="22"/>
      <c r="CQQ199" s="22"/>
      <c r="CQR199" s="22"/>
      <c r="CQS199" s="22"/>
      <c r="CQT199" s="22"/>
      <c r="CQU199" s="22"/>
      <c r="CQV199" s="22"/>
      <c r="CQW199" s="22"/>
      <c r="CQX199" s="22"/>
      <c r="CQY199" s="22"/>
      <c r="CQZ199" s="22"/>
      <c r="CRA199" s="22"/>
      <c r="CRB199" s="22"/>
      <c r="CRC199" s="22"/>
      <c r="CRD199" s="22"/>
      <c r="CRE199" s="22"/>
      <c r="CRF199" s="22"/>
      <c r="CRG199" s="22"/>
      <c r="CRH199" s="22"/>
      <c r="CRI199" s="22"/>
      <c r="CRJ199" s="22"/>
      <c r="CRK199" s="22"/>
      <c r="CRL199" s="22"/>
      <c r="CRM199" s="22"/>
      <c r="CRN199" s="22"/>
      <c r="CRO199" s="22"/>
      <c r="CRP199" s="22"/>
      <c r="CRQ199" s="22"/>
      <c r="CRR199" s="22"/>
      <c r="CRS199" s="22"/>
      <c r="CRT199" s="22"/>
      <c r="CRU199" s="22"/>
      <c r="CRV199" s="22"/>
      <c r="CRW199" s="22"/>
      <c r="CRX199" s="22"/>
      <c r="CRY199" s="22"/>
      <c r="CRZ199" s="22"/>
      <c r="CSA199" s="22"/>
      <c r="CSB199" s="22"/>
      <c r="CSC199" s="22"/>
      <c r="CSD199" s="22"/>
      <c r="CSE199" s="22"/>
      <c r="CSF199" s="22"/>
      <c r="CSG199" s="22"/>
      <c r="CSH199" s="22"/>
      <c r="CSI199" s="22"/>
      <c r="CSJ199" s="22"/>
      <c r="CSK199" s="22"/>
      <c r="CSL199" s="22"/>
      <c r="CSM199" s="22"/>
      <c r="CSN199" s="22"/>
      <c r="CSO199" s="22"/>
      <c r="CSP199" s="22"/>
      <c r="CSQ199" s="22"/>
      <c r="CSR199" s="22"/>
      <c r="CSS199" s="22"/>
      <c r="CST199" s="22"/>
      <c r="CSU199" s="22"/>
      <c r="CSV199" s="22"/>
      <c r="CSW199" s="22"/>
      <c r="CSX199" s="22"/>
      <c r="CSY199" s="22"/>
      <c r="CSZ199" s="22"/>
      <c r="CTA199" s="22"/>
      <c r="CTB199" s="22"/>
      <c r="CTC199" s="22"/>
      <c r="CTD199" s="22"/>
      <c r="CTE199" s="22"/>
      <c r="CTF199" s="22"/>
      <c r="CTG199" s="22"/>
      <c r="CTH199" s="22"/>
      <c r="CTI199" s="22"/>
      <c r="CTJ199" s="22"/>
      <c r="CTK199" s="22"/>
      <c r="CTL199" s="22"/>
      <c r="CTM199" s="22"/>
      <c r="CTN199" s="22"/>
      <c r="CTO199" s="22"/>
      <c r="CTP199" s="22"/>
      <c r="CTQ199" s="22"/>
      <c r="CTR199" s="22"/>
      <c r="CTS199" s="22"/>
      <c r="CTT199" s="22"/>
      <c r="CTU199" s="22"/>
      <c r="CTV199" s="22"/>
      <c r="CTW199" s="22"/>
      <c r="CTX199" s="22"/>
      <c r="CTY199" s="22"/>
      <c r="CTZ199" s="22"/>
      <c r="CUA199" s="22"/>
      <c r="CUB199" s="22"/>
      <c r="CUC199" s="22"/>
      <c r="CUD199" s="22"/>
      <c r="CUE199" s="22"/>
      <c r="CUF199" s="22"/>
      <c r="CUG199" s="22"/>
      <c r="CUH199" s="22"/>
      <c r="CUI199" s="22"/>
      <c r="CUJ199" s="22"/>
      <c r="CUK199" s="22"/>
      <c r="CUL199" s="22"/>
      <c r="CUM199" s="22"/>
      <c r="CUN199" s="22"/>
      <c r="CUO199" s="22"/>
      <c r="CUP199" s="22"/>
      <c r="CUQ199" s="22"/>
      <c r="CUR199" s="22"/>
      <c r="CUS199" s="22"/>
      <c r="CUT199" s="22"/>
      <c r="CUU199" s="22"/>
      <c r="CUV199" s="22"/>
      <c r="CUW199" s="22"/>
      <c r="CUX199" s="22"/>
      <c r="CUY199" s="22"/>
      <c r="CUZ199" s="22"/>
      <c r="CVA199" s="22"/>
      <c r="CVB199" s="22"/>
      <c r="CVC199" s="22"/>
      <c r="CVD199" s="22"/>
      <c r="CVE199" s="22"/>
      <c r="CVF199" s="22"/>
      <c r="CVG199" s="22"/>
      <c r="CVH199" s="22"/>
      <c r="CVI199" s="22"/>
      <c r="CVJ199" s="22"/>
      <c r="CVK199" s="22"/>
      <c r="CVL199" s="22"/>
      <c r="CVM199" s="22"/>
      <c r="CVN199" s="22"/>
      <c r="CVO199" s="22"/>
      <c r="CVP199" s="22"/>
      <c r="CVQ199" s="22"/>
      <c r="CVR199" s="22"/>
      <c r="CVS199" s="22"/>
      <c r="CVT199" s="22"/>
      <c r="CVU199" s="22"/>
      <c r="CVV199" s="22"/>
      <c r="CVW199" s="22"/>
      <c r="CVX199" s="22"/>
      <c r="CVY199" s="22"/>
      <c r="CVZ199" s="22"/>
      <c r="CWA199" s="22"/>
      <c r="CWB199" s="22"/>
      <c r="CWC199" s="22"/>
      <c r="CWD199" s="22"/>
      <c r="CWE199" s="22"/>
      <c r="CWF199" s="22"/>
      <c r="CWG199" s="22"/>
      <c r="CWH199" s="22"/>
      <c r="CWI199" s="22"/>
      <c r="CWJ199" s="22"/>
      <c r="CWK199" s="22"/>
      <c r="CWL199" s="22"/>
      <c r="CWM199" s="22"/>
      <c r="CWN199" s="22"/>
      <c r="CWO199" s="22"/>
      <c r="CWP199" s="22"/>
      <c r="CWQ199" s="22"/>
      <c r="CWR199" s="22"/>
      <c r="CWS199" s="22"/>
      <c r="CWT199" s="22"/>
      <c r="CWU199" s="22"/>
      <c r="CWV199" s="22"/>
      <c r="CWW199" s="22"/>
      <c r="CWX199" s="22"/>
      <c r="CWY199" s="22"/>
      <c r="CWZ199" s="22"/>
      <c r="CXA199" s="22"/>
      <c r="CXB199" s="22"/>
      <c r="CXC199" s="22"/>
      <c r="CXD199" s="22"/>
      <c r="CXE199" s="22"/>
      <c r="CXF199" s="22"/>
      <c r="CXG199" s="22"/>
      <c r="CXH199" s="22"/>
      <c r="CXI199" s="22"/>
      <c r="CXJ199" s="22"/>
      <c r="CXK199" s="22"/>
      <c r="CXL199" s="22"/>
      <c r="CXM199" s="22"/>
      <c r="CXN199" s="22"/>
      <c r="CXO199" s="22"/>
      <c r="CXP199" s="22"/>
      <c r="CXQ199" s="22"/>
      <c r="CXR199" s="22"/>
      <c r="CXS199" s="22"/>
      <c r="CXT199" s="22"/>
      <c r="CXU199" s="22"/>
      <c r="CXV199" s="22"/>
      <c r="CXW199" s="22"/>
      <c r="CXX199" s="22"/>
      <c r="CXY199" s="22"/>
      <c r="CXZ199" s="22"/>
      <c r="CYA199" s="22"/>
      <c r="CYB199" s="22"/>
      <c r="CYC199" s="22"/>
      <c r="CYD199" s="22"/>
      <c r="CYE199" s="22"/>
      <c r="CYF199" s="22"/>
      <c r="CYG199" s="22"/>
      <c r="CYH199" s="22"/>
      <c r="CYI199" s="22"/>
      <c r="CYJ199" s="22"/>
      <c r="CYK199" s="22"/>
      <c r="CYL199" s="22"/>
      <c r="CYM199" s="22"/>
      <c r="CYN199" s="22"/>
      <c r="CYO199" s="22"/>
      <c r="CYP199" s="22"/>
      <c r="CYQ199" s="22"/>
      <c r="CYR199" s="22"/>
      <c r="CYS199" s="22"/>
      <c r="CYT199" s="22"/>
      <c r="CYU199" s="22"/>
      <c r="CYV199" s="22"/>
      <c r="CYW199" s="22"/>
      <c r="CYX199" s="22"/>
      <c r="CYY199" s="22"/>
      <c r="CYZ199" s="22"/>
      <c r="CZA199" s="22"/>
      <c r="CZB199" s="22"/>
      <c r="CZC199" s="22"/>
      <c r="CZD199" s="22"/>
      <c r="CZE199" s="22"/>
      <c r="CZF199" s="22"/>
      <c r="CZG199" s="22"/>
      <c r="CZH199" s="22"/>
      <c r="CZI199" s="22"/>
      <c r="CZJ199" s="22"/>
      <c r="CZK199" s="22"/>
      <c r="CZL199" s="22"/>
      <c r="CZM199" s="22"/>
      <c r="CZN199" s="22"/>
      <c r="CZO199" s="22"/>
      <c r="CZP199" s="22"/>
      <c r="CZQ199" s="22"/>
      <c r="CZR199" s="22"/>
      <c r="CZS199" s="22"/>
      <c r="CZT199" s="22"/>
      <c r="CZU199" s="22"/>
      <c r="CZV199" s="22"/>
      <c r="CZW199" s="22"/>
      <c r="CZX199" s="22"/>
      <c r="CZY199" s="22"/>
      <c r="CZZ199" s="22"/>
      <c r="DAA199" s="22"/>
      <c r="DAB199" s="22"/>
      <c r="DAC199" s="22"/>
      <c r="DAD199" s="22"/>
      <c r="DAE199" s="22"/>
      <c r="DAF199" s="22"/>
      <c r="DAG199" s="22"/>
      <c r="DAH199" s="22"/>
      <c r="DAI199" s="22"/>
      <c r="DAJ199" s="22"/>
      <c r="DAK199" s="22"/>
      <c r="DAL199" s="22"/>
      <c r="DAM199" s="22"/>
      <c r="DAN199" s="22"/>
      <c r="DAO199" s="22"/>
      <c r="DAP199" s="22"/>
      <c r="DAQ199" s="22"/>
      <c r="DAR199" s="22"/>
      <c r="DAS199" s="22"/>
      <c r="DAT199" s="22"/>
      <c r="DAU199" s="22"/>
      <c r="DAV199" s="22"/>
      <c r="DAW199" s="22"/>
      <c r="DAX199" s="22"/>
      <c r="DAY199" s="22"/>
      <c r="DAZ199" s="22"/>
      <c r="DBA199" s="22"/>
      <c r="DBB199" s="22"/>
      <c r="DBC199" s="22"/>
      <c r="DBD199" s="22"/>
      <c r="DBE199" s="22"/>
      <c r="DBF199" s="22"/>
      <c r="DBG199" s="22"/>
      <c r="DBH199" s="22"/>
      <c r="DBI199" s="22"/>
      <c r="DBJ199" s="22"/>
      <c r="DBK199" s="22"/>
      <c r="DBL199" s="22"/>
      <c r="DBM199" s="22"/>
      <c r="DBN199" s="22"/>
      <c r="DBO199" s="22"/>
      <c r="DBP199" s="22"/>
      <c r="DBQ199" s="22"/>
      <c r="DBR199" s="22"/>
      <c r="DBS199" s="22"/>
      <c r="DBT199" s="22"/>
      <c r="DBU199" s="22"/>
      <c r="DBV199" s="22"/>
      <c r="DBW199" s="22"/>
      <c r="DBX199" s="22"/>
      <c r="DBY199" s="22"/>
      <c r="DBZ199" s="22"/>
      <c r="DCA199" s="22"/>
      <c r="DCB199" s="22"/>
      <c r="DCC199" s="22"/>
      <c r="DCD199" s="22"/>
      <c r="DCE199" s="22"/>
      <c r="DCF199" s="22"/>
      <c r="DCG199" s="22"/>
      <c r="DCH199" s="22"/>
      <c r="DCI199" s="22"/>
      <c r="DCJ199" s="22"/>
      <c r="DCK199" s="22"/>
      <c r="DCL199" s="22"/>
      <c r="DCM199" s="22"/>
      <c r="DCN199" s="22"/>
      <c r="DCO199" s="22"/>
      <c r="DCP199" s="22"/>
      <c r="DCQ199" s="22"/>
      <c r="DCR199" s="22"/>
      <c r="DCS199" s="22"/>
      <c r="DCT199" s="22"/>
      <c r="DCU199" s="22"/>
      <c r="DCV199" s="22"/>
      <c r="DCW199" s="22"/>
      <c r="DCX199" s="22"/>
      <c r="DCY199" s="22"/>
      <c r="DCZ199" s="22"/>
      <c r="DDA199" s="22"/>
      <c r="DDB199" s="22"/>
      <c r="DDC199" s="22"/>
      <c r="DDD199" s="22"/>
      <c r="DDE199" s="22"/>
      <c r="DDF199" s="22"/>
      <c r="DDG199" s="22"/>
      <c r="DDH199" s="22"/>
      <c r="DDI199" s="22"/>
      <c r="DDJ199" s="22"/>
      <c r="DDK199" s="22"/>
      <c r="DDL199" s="22"/>
      <c r="DDM199" s="22"/>
      <c r="DDN199" s="22"/>
      <c r="DDO199" s="22"/>
      <c r="DDP199" s="22"/>
      <c r="DDQ199" s="22"/>
      <c r="DDR199" s="22"/>
      <c r="DDS199" s="22"/>
      <c r="DDT199" s="22"/>
      <c r="DDU199" s="22"/>
      <c r="DDV199" s="22"/>
      <c r="DDW199" s="22"/>
      <c r="DDX199" s="22"/>
      <c r="DDY199" s="22"/>
      <c r="DDZ199" s="22"/>
      <c r="DEA199" s="22"/>
      <c r="DEB199" s="22"/>
      <c r="DEC199" s="22"/>
      <c r="DED199" s="22"/>
      <c r="DEE199" s="22"/>
      <c r="DEF199" s="22"/>
      <c r="DEG199" s="22"/>
      <c r="DEH199" s="22"/>
      <c r="DEI199" s="22"/>
      <c r="DEJ199" s="22"/>
      <c r="DEK199" s="22"/>
      <c r="DEL199" s="22"/>
      <c r="DEM199" s="22"/>
      <c r="DEN199" s="22"/>
      <c r="DEO199" s="22"/>
      <c r="DEP199" s="22"/>
      <c r="DEQ199" s="22"/>
      <c r="DER199" s="22"/>
      <c r="DES199" s="22"/>
      <c r="DET199" s="22"/>
      <c r="DEU199" s="22"/>
      <c r="DEV199" s="22"/>
      <c r="DEW199" s="22"/>
      <c r="DEX199" s="22"/>
      <c r="DEY199" s="22"/>
      <c r="DEZ199" s="22"/>
      <c r="DFA199" s="22"/>
      <c r="DFB199" s="22"/>
      <c r="DFC199" s="22"/>
      <c r="DFD199" s="22"/>
      <c r="DFE199" s="22"/>
      <c r="DFF199" s="22"/>
      <c r="DFG199" s="22"/>
      <c r="DFH199" s="22"/>
      <c r="DFI199" s="22"/>
      <c r="DFJ199" s="22"/>
      <c r="DFK199" s="22"/>
      <c r="DFL199" s="22"/>
      <c r="DFM199" s="22"/>
      <c r="DFN199" s="22"/>
      <c r="DFO199" s="22"/>
      <c r="DFP199" s="22"/>
      <c r="DFQ199" s="22"/>
      <c r="DFR199" s="22"/>
      <c r="DFS199" s="22"/>
      <c r="DFT199" s="22"/>
      <c r="DFU199" s="22"/>
      <c r="DFV199" s="22"/>
      <c r="DFW199" s="22"/>
      <c r="DFX199" s="22"/>
      <c r="DFY199" s="22"/>
      <c r="DFZ199" s="22"/>
      <c r="DGA199" s="22"/>
      <c r="DGB199" s="22"/>
      <c r="DGC199" s="22"/>
      <c r="DGD199" s="22"/>
      <c r="DGE199" s="22"/>
      <c r="DGF199" s="22"/>
      <c r="DGG199" s="22"/>
      <c r="DGH199" s="22"/>
      <c r="DGI199" s="22"/>
      <c r="DGJ199" s="22"/>
      <c r="DGK199" s="22"/>
      <c r="DGL199" s="22"/>
      <c r="DGM199" s="22"/>
      <c r="DGN199" s="22"/>
      <c r="DGO199" s="22"/>
      <c r="DGP199" s="22"/>
      <c r="DGQ199" s="22"/>
      <c r="DGR199" s="22"/>
      <c r="DGS199" s="22"/>
      <c r="DGT199" s="22"/>
      <c r="DGU199" s="22"/>
      <c r="DGV199" s="22"/>
      <c r="DGW199" s="22"/>
      <c r="DGX199" s="22"/>
      <c r="DGY199" s="22"/>
      <c r="DGZ199" s="22"/>
      <c r="DHA199" s="22"/>
      <c r="DHB199" s="22"/>
      <c r="DHC199" s="22"/>
      <c r="DHD199" s="22"/>
      <c r="DHE199" s="22"/>
      <c r="DHF199" s="22"/>
      <c r="DHG199" s="22"/>
      <c r="DHH199" s="22"/>
      <c r="DHI199" s="22"/>
      <c r="DHJ199" s="22"/>
      <c r="DHK199" s="22"/>
      <c r="DHL199" s="22"/>
      <c r="DHM199" s="22"/>
      <c r="DHN199" s="22"/>
      <c r="DHO199" s="22"/>
      <c r="DHP199" s="22"/>
      <c r="DHQ199" s="22"/>
      <c r="DHR199" s="22"/>
      <c r="DHS199" s="22"/>
      <c r="DHT199" s="22"/>
      <c r="DHU199" s="22"/>
      <c r="DHV199" s="22"/>
      <c r="DHW199" s="22"/>
      <c r="DHX199" s="22"/>
      <c r="DHY199" s="22"/>
      <c r="DHZ199" s="22"/>
      <c r="DIA199" s="22"/>
      <c r="DIB199" s="22"/>
      <c r="DIC199" s="22"/>
      <c r="DID199" s="22"/>
      <c r="DIE199" s="22"/>
      <c r="DIF199" s="22"/>
      <c r="DIG199" s="22"/>
      <c r="DIH199" s="22"/>
      <c r="DII199" s="22"/>
      <c r="DIJ199" s="22"/>
      <c r="DIK199" s="22"/>
      <c r="DIL199" s="22"/>
      <c r="DIM199" s="22"/>
      <c r="DIN199" s="22"/>
      <c r="DIO199" s="22"/>
      <c r="DIP199" s="22"/>
      <c r="DIQ199" s="22"/>
      <c r="DIR199" s="22"/>
      <c r="DIS199" s="22"/>
      <c r="DIT199" s="22"/>
      <c r="DIU199" s="22"/>
      <c r="DIV199" s="22"/>
      <c r="DIW199" s="22"/>
      <c r="DIX199" s="22"/>
      <c r="DIY199" s="22"/>
      <c r="DIZ199" s="22"/>
      <c r="DJA199" s="22"/>
      <c r="DJB199" s="22"/>
      <c r="DJC199" s="22"/>
      <c r="DJD199" s="22"/>
      <c r="DJE199" s="22"/>
      <c r="DJF199" s="22"/>
      <c r="DJG199" s="22"/>
      <c r="DJH199" s="22"/>
      <c r="DJI199" s="22"/>
      <c r="DJJ199" s="22"/>
      <c r="DJK199" s="22"/>
      <c r="DJL199" s="22"/>
      <c r="DJM199" s="22"/>
      <c r="DJN199" s="22"/>
      <c r="DJO199" s="22"/>
      <c r="DJP199" s="22"/>
      <c r="DJQ199" s="22"/>
      <c r="DJR199" s="22"/>
      <c r="DJS199" s="22"/>
      <c r="DJT199" s="22"/>
      <c r="DJU199" s="22"/>
      <c r="DJV199" s="22"/>
      <c r="DJW199" s="22"/>
      <c r="DJX199" s="22"/>
      <c r="DJY199" s="22"/>
      <c r="DJZ199" s="22"/>
      <c r="DKA199" s="22"/>
      <c r="DKB199" s="22"/>
      <c r="DKC199" s="22"/>
      <c r="DKD199" s="22"/>
      <c r="DKE199" s="22"/>
      <c r="DKF199" s="22"/>
      <c r="DKG199" s="22"/>
      <c r="DKH199" s="22"/>
      <c r="DKI199" s="22"/>
      <c r="DKJ199" s="22"/>
      <c r="DKK199" s="22"/>
      <c r="DKL199" s="22"/>
      <c r="DKM199" s="22"/>
      <c r="DKN199" s="22"/>
      <c r="DKO199" s="22"/>
      <c r="DKP199" s="22"/>
      <c r="DKQ199" s="22"/>
      <c r="DKR199" s="22"/>
      <c r="DKS199" s="22"/>
      <c r="DKT199" s="22"/>
      <c r="DKU199" s="22"/>
      <c r="DKV199" s="22"/>
      <c r="DKW199" s="22"/>
      <c r="DKX199" s="22"/>
      <c r="DKY199" s="22"/>
      <c r="DKZ199" s="22"/>
      <c r="DLA199" s="22"/>
      <c r="DLB199" s="22"/>
      <c r="DLC199" s="22"/>
      <c r="DLD199" s="22"/>
      <c r="DLE199" s="22"/>
      <c r="DLF199" s="22"/>
      <c r="DLG199" s="22"/>
      <c r="DLH199" s="22"/>
      <c r="DLI199" s="22"/>
      <c r="DLJ199" s="22"/>
      <c r="DLK199" s="22"/>
      <c r="DLL199" s="22"/>
      <c r="DLM199" s="22"/>
      <c r="DLN199" s="22"/>
      <c r="DLO199" s="22"/>
      <c r="DLP199" s="22"/>
      <c r="DLQ199" s="22"/>
      <c r="DLR199" s="22"/>
      <c r="DLS199" s="22"/>
      <c r="DLT199" s="22"/>
      <c r="DLU199" s="22"/>
      <c r="DLV199" s="22"/>
      <c r="DLW199" s="22"/>
      <c r="DLX199" s="22"/>
      <c r="DLY199" s="22"/>
      <c r="DLZ199" s="22"/>
      <c r="DMA199" s="22"/>
      <c r="DMB199" s="22"/>
      <c r="DMC199" s="22"/>
      <c r="DMD199" s="22"/>
      <c r="DME199" s="22"/>
      <c r="DMF199" s="22"/>
      <c r="DMG199" s="22"/>
      <c r="DMH199" s="22"/>
      <c r="DMI199" s="22"/>
      <c r="DMJ199" s="22"/>
      <c r="DMK199" s="22"/>
      <c r="DML199" s="22"/>
      <c r="DMM199" s="22"/>
      <c r="DMN199" s="22"/>
      <c r="DMO199" s="22"/>
      <c r="DMP199" s="22"/>
      <c r="DMQ199" s="22"/>
      <c r="DMR199" s="22"/>
      <c r="DMS199" s="22"/>
      <c r="DMT199" s="22"/>
      <c r="DMU199" s="22"/>
      <c r="DMV199" s="22"/>
      <c r="DMW199" s="22"/>
      <c r="DMX199" s="22"/>
      <c r="DMY199" s="22"/>
      <c r="DMZ199" s="22"/>
      <c r="DNA199" s="22"/>
      <c r="DNB199" s="22"/>
      <c r="DNC199" s="22"/>
      <c r="DND199" s="22"/>
      <c r="DNE199" s="22"/>
      <c r="DNF199" s="22"/>
      <c r="DNG199" s="22"/>
      <c r="DNH199" s="22"/>
      <c r="DNI199" s="22"/>
      <c r="DNJ199" s="22"/>
      <c r="DNK199" s="22"/>
      <c r="DNL199" s="22"/>
      <c r="DNM199" s="22"/>
      <c r="DNN199" s="22"/>
      <c r="DNO199" s="22"/>
      <c r="DNP199" s="22"/>
      <c r="DNQ199" s="22"/>
      <c r="DNR199" s="22"/>
      <c r="DNS199" s="22"/>
      <c r="DNT199" s="22"/>
      <c r="DNU199" s="22"/>
      <c r="DNV199" s="22"/>
      <c r="DNW199" s="22"/>
      <c r="DNX199" s="22"/>
      <c r="DNY199" s="22"/>
      <c r="DNZ199" s="22"/>
      <c r="DOA199" s="22"/>
      <c r="DOB199" s="22"/>
      <c r="DOC199" s="22"/>
      <c r="DOD199" s="22"/>
      <c r="DOE199" s="22"/>
      <c r="DOF199" s="22"/>
      <c r="DOG199" s="22"/>
      <c r="DOH199" s="22"/>
      <c r="DOI199" s="22"/>
      <c r="DOJ199" s="22"/>
      <c r="DOK199" s="22"/>
      <c r="DOL199" s="22"/>
      <c r="DOM199" s="22"/>
      <c r="DON199" s="22"/>
      <c r="DOO199" s="22"/>
      <c r="DOP199" s="22"/>
      <c r="DOQ199" s="22"/>
      <c r="DOR199" s="22"/>
      <c r="DOS199" s="22"/>
      <c r="DOT199" s="22"/>
      <c r="DOU199" s="22"/>
      <c r="DOV199" s="22"/>
      <c r="DOW199" s="22"/>
      <c r="DOX199" s="22"/>
      <c r="DOY199" s="22"/>
      <c r="DOZ199" s="22"/>
      <c r="DPA199" s="22"/>
      <c r="DPB199" s="22"/>
      <c r="DPC199" s="22"/>
      <c r="DPD199" s="22"/>
      <c r="DPE199" s="22"/>
      <c r="DPF199" s="22"/>
      <c r="DPG199" s="22"/>
      <c r="DPH199" s="22"/>
      <c r="DPI199" s="22"/>
      <c r="DPJ199" s="22"/>
      <c r="DPK199" s="22"/>
      <c r="DPL199" s="22"/>
      <c r="DPM199" s="22"/>
      <c r="DPN199" s="22"/>
      <c r="DPO199" s="22"/>
      <c r="DPP199" s="22"/>
      <c r="DPQ199" s="22"/>
      <c r="DPR199" s="22"/>
      <c r="DPS199" s="22"/>
      <c r="DPT199" s="22"/>
      <c r="DPU199" s="22"/>
      <c r="DPV199" s="22"/>
      <c r="DPW199" s="22"/>
      <c r="DPX199" s="22"/>
      <c r="DPY199" s="22"/>
      <c r="DPZ199" s="22"/>
      <c r="DQA199" s="22"/>
      <c r="DQB199" s="22"/>
      <c r="DQC199" s="22"/>
      <c r="DQD199" s="22"/>
      <c r="DQE199" s="22"/>
      <c r="DQF199" s="22"/>
      <c r="DQG199" s="22"/>
      <c r="DQH199" s="22"/>
      <c r="DQI199" s="22"/>
      <c r="DQJ199" s="22"/>
      <c r="DQK199" s="22"/>
      <c r="DQL199" s="22"/>
      <c r="DQM199" s="22"/>
      <c r="DQN199" s="22"/>
      <c r="DQO199" s="22"/>
      <c r="DQP199" s="22"/>
      <c r="DQQ199" s="22"/>
      <c r="DQR199" s="22"/>
      <c r="DQS199" s="22"/>
      <c r="DQT199" s="22"/>
      <c r="DQU199" s="22"/>
      <c r="DQV199" s="22"/>
      <c r="DQW199" s="22"/>
      <c r="DQX199" s="22"/>
      <c r="DQY199" s="22"/>
      <c r="DQZ199" s="22"/>
      <c r="DRA199" s="22"/>
      <c r="DRB199" s="22"/>
      <c r="DRC199" s="22"/>
      <c r="DRD199" s="22"/>
      <c r="DRE199" s="22"/>
      <c r="DRF199" s="22"/>
      <c r="DRG199" s="22"/>
      <c r="DRH199" s="22"/>
      <c r="DRI199" s="22"/>
      <c r="DRJ199" s="22"/>
      <c r="DRK199" s="22"/>
      <c r="DRL199" s="22"/>
      <c r="DRM199" s="22"/>
      <c r="DRN199" s="22"/>
      <c r="DRO199" s="22"/>
      <c r="DRP199" s="22"/>
      <c r="DRQ199" s="22"/>
      <c r="DRR199" s="22"/>
      <c r="DRS199" s="22"/>
      <c r="DRT199" s="22"/>
      <c r="DRU199" s="22"/>
      <c r="DRV199" s="22"/>
      <c r="DRW199" s="22"/>
      <c r="DRX199" s="22"/>
      <c r="DRY199" s="22"/>
      <c r="DRZ199" s="22"/>
      <c r="DSA199" s="22"/>
      <c r="DSB199" s="22"/>
      <c r="DSC199" s="22"/>
      <c r="DSD199" s="22"/>
      <c r="DSE199" s="22"/>
      <c r="DSF199" s="22"/>
      <c r="DSG199" s="22"/>
      <c r="DSH199" s="22"/>
      <c r="DSI199" s="22"/>
      <c r="DSJ199" s="22"/>
      <c r="DSK199" s="22"/>
      <c r="DSL199" s="22"/>
      <c r="DSM199" s="22"/>
      <c r="DSN199" s="22"/>
      <c r="DSO199" s="22"/>
      <c r="DSP199" s="22"/>
      <c r="DSQ199" s="22"/>
      <c r="DSR199" s="22"/>
      <c r="DSS199" s="22"/>
      <c r="DST199" s="22"/>
      <c r="DSU199" s="22"/>
      <c r="DSV199" s="22"/>
      <c r="DSW199" s="22"/>
      <c r="DSX199" s="22"/>
      <c r="DSY199" s="22"/>
      <c r="DSZ199" s="22"/>
      <c r="DTA199" s="22"/>
      <c r="DTB199" s="22"/>
      <c r="DTC199" s="22"/>
      <c r="DTD199" s="22"/>
      <c r="DTE199" s="22"/>
      <c r="DTF199" s="22"/>
      <c r="DTG199" s="22"/>
      <c r="DTH199" s="22"/>
      <c r="DTI199" s="22"/>
      <c r="DTJ199" s="22"/>
      <c r="DTK199" s="22"/>
      <c r="DTL199" s="22"/>
      <c r="DTM199" s="22"/>
      <c r="DTN199" s="22"/>
      <c r="DTO199" s="22"/>
      <c r="DTP199" s="22"/>
      <c r="DTQ199" s="22"/>
      <c r="DTR199" s="22"/>
      <c r="DTS199" s="22"/>
      <c r="DTT199" s="22"/>
      <c r="DTU199" s="22"/>
      <c r="DTV199" s="22"/>
      <c r="DTW199" s="22"/>
      <c r="DTX199" s="22"/>
      <c r="DTY199" s="22"/>
      <c r="DTZ199" s="22"/>
      <c r="DUA199" s="22"/>
      <c r="DUB199" s="22"/>
      <c r="DUC199" s="22"/>
      <c r="DUD199" s="22"/>
      <c r="DUE199" s="22"/>
      <c r="DUF199" s="22"/>
      <c r="DUG199" s="22"/>
      <c r="DUH199" s="22"/>
      <c r="DUI199" s="22"/>
      <c r="DUJ199" s="22"/>
      <c r="DUK199" s="22"/>
      <c r="DUL199" s="22"/>
      <c r="DUM199" s="22"/>
      <c r="DUN199" s="22"/>
      <c r="DUO199" s="22"/>
      <c r="DUP199" s="22"/>
      <c r="DUQ199" s="22"/>
      <c r="DUR199" s="22"/>
      <c r="DUS199" s="22"/>
      <c r="DUT199" s="22"/>
      <c r="DUU199" s="22"/>
      <c r="DUV199" s="22"/>
      <c r="DUW199" s="22"/>
      <c r="DUX199" s="22"/>
      <c r="DUY199" s="22"/>
      <c r="DUZ199" s="22"/>
      <c r="DVA199" s="22"/>
      <c r="DVB199" s="22"/>
      <c r="DVC199" s="22"/>
      <c r="DVD199" s="22"/>
      <c r="DVE199" s="22"/>
      <c r="DVF199" s="22"/>
      <c r="DVG199" s="22"/>
      <c r="DVH199" s="22"/>
      <c r="DVI199" s="22"/>
      <c r="DVJ199" s="22"/>
      <c r="DVK199" s="22"/>
      <c r="DVL199" s="22"/>
      <c r="DVM199" s="22"/>
      <c r="DVN199" s="22"/>
      <c r="DVO199" s="22"/>
      <c r="DVP199" s="22"/>
      <c r="DVQ199" s="22"/>
      <c r="DVR199" s="22"/>
      <c r="DVS199" s="22"/>
      <c r="DVT199" s="22"/>
      <c r="DVU199" s="22"/>
      <c r="DVV199" s="22"/>
      <c r="DVW199" s="22"/>
      <c r="DVX199" s="22"/>
      <c r="DVY199" s="22"/>
      <c r="DVZ199" s="22"/>
      <c r="DWA199" s="22"/>
      <c r="DWB199" s="22"/>
      <c r="DWC199" s="22"/>
      <c r="DWD199" s="22"/>
      <c r="DWE199" s="22"/>
      <c r="DWF199" s="22"/>
      <c r="DWG199" s="22"/>
      <c r="DWH199" s="22"/>
      <c r="DWI199" s="22"/>
      <c r="DWJ199" s="22"/>
      <c r="DWK199" s="22"/>
      <c r="DWL199" s="22"/>
      <c r="DWM199" s="22"/>
      <c r="DWN199" s="22"/>
      <c r="DWO199" s="22"/>
      <c r="DWP199" s="22"/>
      <c r="DWQ199" s="22"/>
      <c r="DWR199" s="22"/>
      <c r="DWS199" s="22"/>
      <c r="DWT199" s="22"/>
      <c r="DWU199" s="22"/>
      <c r="DWV199" s="22"/>
      <c r="DWW199" s="22"/>
      <c r="DWX199" s="22"/>
      <c r="DWY199" s="22"/>
      <c r="DWZ199" s="22"/>
      <c r="DXA199" s="22"/>
      <c r="DXB199" s="22"/>
      <c r="DXC199" s="22"/>
      <c r="DXD199" s="22"/>
      <c r="DXE199" s="22"/>
      <c r="DXF199" s="22"/>
      <c r="DXG199" s="22"/>
      <c r="DXH199" s="22"/>
      <c r="DXI199" s="22"/>
      <c r="DXJ199" s="22"/>
      <c r="DXK199" s="22"/>
      <c r="DXL199" s="22"/>
      <c r="DXM199" s="22"/>
      <c r="DXN199" s="22"/>
      <c r="DXO199" s="22"/>
      <c r="DXP199" s="22"/>
      <c r="DXQ199" s="22"/>
      <c r="DXR199" s="22"/>
      <c r="DXS199" s="22"/>
      <c r="DXT199" s="22"/>
      <c r="DXU199" s="22"/>
      <c r="DXV199" s="22"/>
      <c r="DXW199" s="22"/>
      <c r="DXX199" s="22"/>
      <c r="DXY199" s="22"/>
      <c r="DXZ199" s="22"/>
      <c r="DYA199" s="22"/>
      <c r="DYB199" s="22"/>
      <c r="DYC199" s="22"/>
      <c r="DYD199" s="22"/>
      <c r="DYE199" s="22"/>
      <c r="DYF199" s="22"/>
      <c r="DYG199" s="22"/>
      <c r="DYH199" s="22"/>
      <c r="DYI199" s="22"/>
      <c r="DYJ199" s="22"/>
      <c r="DYK199" s="22"/>
      <c r="DYL199" s="22"/>
      <c r="DYM199" s="22"/>
      <c r="DYN199" s="22"/>
      <c r="DYO199" s="22"/>
      <c r="DYP199" s="22"/>
      <c r="DYQ199" s="22"/>
      <c r="DYR199" s="22"/>
      <c r="DYS199" s="22"/>
      <c r="DYT199" s="22"/>
      <c r="DYU199" s="22"/>
      <c r="DYV199" s="22"/>
      <c r="DYW199" s="22"/>
      <c r="DYX199" s="22"/>
      <c r="DYY199" s="22"/>
      <c r="DYZ199" s="22"/>
      <c r="DZA199" s="22"/>
      <c r="DZB199" s="22"/>
      <c r="DZC199" s="22"/>
      <c r="DZD199" s="22"/>
      <c r="DZE199" s="22"/>
      <c r="DZF199" s="22"/>
      <c r="DZG199" s="22"/>
      <c r="DZH199" s="22"/>
      <c r="DZI199" s="22"/>
      <c r="DZJ199" s="22"/>
      <c r="DZK199" s="22"/>
      <c r="DZL199" s="22"/>
      <c r="DZM199" s="22"/>
      <c r="DZN199" s="22"/>
      <c r="DZO199" s="22"/>
      <c r="DZP199" s="22"/>
      <c r="DZQ199" s="22"/>
      <c r="DZR199" s="22"/>
      <c r="DZS199" s="22"/>
      <c r="DZT199" s="22"/>
      <c r="DZU199" s="22"/>
      <c r="DZV199" s="22"/>
      <c r="DZW199" s="22"/>
      <c r="DZX199" s="22"/>
      <c r="DZY199" s="22"/>
      <c r="DZZ199" s="22"/>
      <c r="EAA199" s="22"/>
      <c r="EAB199" s="22"/>
      <c r="EAC199" s="22"/>
      <c r="EAD199" s="22"/>
      <c r="EAE199" s="22"/>
      <c r="EAF199" s="22"/>
      <c r="EAG199" s="22"/>
      <c r="EAH199" s="22"/>
      <c r="EAI199" s="22"/>
      <c r="EAJ199" s="22"/>
      <c r="EAK199" s="22"/>
      <c r="EAL199" s="22"/>
      <c r="EAM199" s="22"/>
      <c r="EAN199" s="22"/>
      <c r="EAO199" s="22"/>
      <c r="EAP199" s="22"/>
      <c r="EAQ199" s="22"/>
      <c r="EAR199" s="22"/>
      <c r="EAS199" s="22"/>
      <c r="EAT199" s="22"/>
      <c r="EAU199" s="22"/>
      <c r="EAV199" s="22"/>
      <c r="EAW199" s="22"/>
      <c r="EAX199" s="22"/>
      <c r="EAY199" s="22"/>
      <c r="EAZ199" s="22"/>
      <c r="EBA199" s="22"/>
      <c r="EBB199" s="22"/>
      <c r="EBC199" s="22"/>
      <c r="EBD199" s="22"/>
      <c r="EBE199" s="22"/>
      <c r="EBF199" s="22"/>
      <c r="EBG199" s="22"/>
      <c r="EBH199" s="22"/>
      <c r="EBI199" s="22"/>
      <c r="EBJ199" s="22"/>
      <c r="EBK199" s="22"/>
      <c r="EBL199" s="22"/>
      <c r="EBM199" s="22"/>
      <c r="EBN199" s="22"/>
      <c r="EBO199" s="22"/>
      <c r="EBP199" s="22"/>
      <c r="EBQ199" s="22"/>
      <c r="EBR199" s="22"/>
      <c r="EBS199" s="22"/>
      <c r="EBT199" s="22"/>
      <c r="EBU199" s="22"/>
      <c r="EBV199" s="22"/>
      <c r="EBW199" s="22"/>
      <c r="EBX199" s="22"/>
      <c r="EBY199" s="22"/>
      <c r="EBZ199" s="22"/>
      <c r="ECA199" s="22"/>
      <c r="ECB199" s="22"/>
      <c r="ECC199" s="22"/>
      <c r="ECD199" s="22"/>
      <c r="ECE199" s="22"/>
      <c r="ECF199" s="22"/>
      <c r="ECG199" s="22"/>
      <c r="ECH199" s="22"/>
      <c r="ECI199" s="22"/>
      <c r="ECJ199" s="22"/>
      <c r="ECK199" s="22"/>
      <c r="ECL199" s="22"/>
      <c r="ECM199" s="22"/>
      <c r="ECN199" s="22"/>
      <c r="ECO199" s="22"/>
      <c r="ECP199" s="22"/>
      <c r="ECQ199" s="22"/>
      <c r="ECR199" s="22"/>
      <c r="ECS199" s="22"/>
      <c r="ECT199" s="22"/>
      <c r="ECU199" s="22"/>
      <c r="ECV199" s="22"/>
      <c r="ECW199" s="22"/>
      <c r="ECX199" s="22"/>
      <c r="ECY199" s="22"/>
      <c r="ECZ199" s="22"/>
      <c r="EDA199" s="22"/>
      <c r="EDB199" s="22"/>
      <c r="EDC199" s="22"/>
      <c r="EDD199" s="22"/>
      <c r="EDE199" s="22"/>
      <c r="EDF199" s="22"/>
      <c r="EDG199" s="22"/>
      <c r="EDH199" s="22"/>
      <c r="EDI199" s="22"/>
      <c r="EDJ199" s="22"/>
      <c r="EDK199" s="22"/>
      <c r="EDL199" s="22"/>
      <c r="EDM199" s="22"/>
      <c r="EDN199" s="22"/>
      <c r="EDO199" s="22"/>
      <c r="EDP199" s="22"/>
      <c r="EDQ199" s="22"/>
      <c r="EDR199" s="22"/>
      <c r="EDS199" s="22"/>
      <c r="EDT199" s="22"/>
      <c r="EDU199" s="22"/>
      <c r="EDV199" s="22"/>
      <c r="EDW199" s="22"/>
      <c r="EDX199" s="22"/>
      <c r="EDY199" s="22"/>
      <c r="EDZ199" s="22"/>
      <c r="EEA199" s="22"/>
      <c r="EEB199" s="22"/>
      <c r="EEC199" s="22"/>
      <c r="EED199" s="22"/>
      <c r="EEE199" s="22"/>
      <c r="EEF199" s="22"/>
      <c r="EEG199" s="22"/>
      <c r="EEH199" s="22"/>
      <c r="EEI199" s="22"/>
      <c r="EEJ199" s="22"/>
      <c r="EEK199" s="22"/>
      <c r="EEL199" s="22"/>
      <c r="EEM199" s="22"/>
      <c r="EEN199" s="22"/>
      <c r="EEO199" s="22"/>
      <c r="EEP199" s="22"/>
      <c r="EEQ199" s="22"/>
      <c r="EER199" s="22"/>
      <c r="EES199" s="22"/>
      <c r="EET199" s="22"/>
      <c r="EEU199" s="22"/>
      <c r="EEV199" s="22"/>
      <c r="EEW199" s="22"/>
      <c r="EEX199" s="22"/>
      <c r="EEY199" s="22"/>
      <c r="EEZ199" s="22"/>
      <c r="EFA199" s="22"/>
      <c r="EFB199" s="22"/>
      <c r="EFC199" s="22"/>
      <c r="EFD199" s="22"/>
      <c r="EFE199" s="22"/>
      <c r="EFF199" s="22"/>
      <c r="EFG199" s="22"/>
      <c r="EFH199" s="22"/>
      <c r="EFI199" s="22"/>
      <c r="EFJ199" s="22"/>
      <c r="EFK199" s="22"/>
      <c r="EFL199" s="22"/>
      <c r="EFM199" s="22"/>
      <c r="EFN199" s="22"/>
      <c r="EFO199" s="22"/>
      <c r="EFP199" s="22"/>
      <c r="EFQ199" s="22"/>
      <c r="EFR199" s="22"/>
      <c r="EFS199" s="22"/>
      <c r="EFT199" s="22"/>
      <c r="EFU199" s="22"/>
      <c r="EFV199" s="22"/>
      <c r="EFW199" s="22"/>
      <c r="EFX199" s="22"/>
      <c r="EFY199" s="22"/>
      <c r="EFZ199" s="22"/>
      <c r="EGA199" s="22"/>
      <c r="EGB199" s="22"/>
      <c r="EGC199" s="22"/>
      <c r="EGD199" s="22"/>
      <c r="EGE199" s="22"/>
      <c r="EGF199" s="22"/>
      <c r="EGG199" s="22"/>
      <c r="EGH199" s="22"/>
      <c r="EGI199" s="22"/>
      <c r="EGJ199" s="22"/>
      <c r="EGK199" s="22"/>
      <c r="EGL199" s="22"/>
      <c r="EGM199" s="22"/>
      <c r="EGN199" s="22"/>
      <c r="EGO199" s="22"/>
      <c r="EGP199" s="22"/>
      <c r="EGQ199" s="22"/>
      <c r="EGR199" s="22"/>
      <c r="EGS199" s="22"/>
      <c r="EGT199" s="22"/>
      <c r="EGU199" s="22"/>
      <c r="EGV199" s="22"/>
      <c r="EGW199" s="22"/>
      <c r="EGX199" s="22"/>
      <c r="EGY199" s="22"/>
      <c r="EGZ199" s="22"/>
      <c r="EHA199" s="22"/>
      <c r="EHB199" s="22"/>
      <c r="EHC199" s="22"/>
      <c r="EHD199" s="22"/>
      <c r="EHE199" s="22"/>
      <c r="EHF199" s="22"/>
      <c r="EHG199" s="22"/>
      <c r="EHH199" s="22"/>
      <c r="EHI199" s="22"/>
      <c r="EHJ199" s="22"/>
      <c r="EHK199" s="22"/>
      <c r="EHL199" s="22"/>
      <c r="EHM199" s="22"/>
      <c r="EHN199" s="22"/>
      <c r="EHO199" s="22"/>
      <c r="EHP199" s="22"/>
      <c r="EHQ199" s="22"/>
      <c r="EHR199" s="22"/>
      <c r="EHS199" s="22"/>
      <c r="EHT199" s="22"/>
      <c r="EHU199" s="22"/>
      <c r="EHV199" s="22"/>
      <c r="EHW199" s="22"/>
      <c r="EHX199" s="22"/>
      <c r="EHY199" s="22"/>
      <c r="EHZ199" s="22"/>
      <c r="EIA199" s="22"/>
      <c r="EIB199" s="22"/>
      <c r="EIC199" s="22"/>
      <c r="EID199" s="22"/>
      <c r="EIE199" s="22"/>
      <c r="EIF199" s="22"/>
      <c r="EIG199" s="22"/>
      <c r="EIH199" s="22"/>
      <c r="EII199" s="22"/>
      <c r="EIJ199" s="22"/>
      <c r="EIK199" s="22"/>
      <c r="EIL199" s="22"/>
      <c r="EIM199" s="22"/>
      <c r="EIN199" s="22"/>
      <c r="EIO199" s="22"/>
      <c r="EIP199" s="22"/>
      <c r="EIQ199" s="22"/>
      <c r="EIR199" s="22"/>
      <c r="EIS199" s="22"/>
      <c r="EIT199" s="22"/>
      <c r="EIU199" s="22"/>
      <c r="EIV199" s="22"/>
      <c r="EIW199" s="22"/>
      <c r="EIX199" s="22"/>
      <c r="EIY199" s="22"/>
      <c r="EIZ199" s="22"/>
      <c r="EJA199" s="22"/>
      <c r="EJB199" s="22"/>
      <c r="EJC199" s="22"/>
      <c r="EJD199" s="22"/>
      <c r="EJE199" s="22"/>
      <c r="EJF199" s="22"/>
      <c r="EJG199" s="22"/>
      <c r="EJH199" s="22"/>
      <c r="EJI199" s="22"/>
      <c r="EJJ199" s="22"/>
      <c r="EJK199" s="22"/>
      <c r="EJL199" s="22"/>
      <c r="EJM199" s="22"/>
      <c r="EJN199" s="22"/>
      <c r="EJO199" s="22"/>
      <c r="EJP199" s="22"/>
      <c r="EJQ199" s="22"/>
      <c r="EJR199" s="22"/>
      <c r="EJS199" s="22"/>
      <c r="EJT199" s="22"/>
      <c r="EJU199" s="22"/>
      <c r="EJV199" s="22"/>
      <c r="EJW199" s="22"/>
      <c r="EJX199" s="22"/>
      <c r="EJY199" s="22"/>
      <c r="EJZ199" s="22"/>
      <c r="EKA199" s="22"/>
      <c r="EKB199" s="22"/>
      <c r="EKC199" s="22"/>
      <c r="EKD199" s="22"/>
      <c r="EKE199" s="22"/>
      <c r="EKF199" s="22"/>
      <c r="EKG199" s="22"/>
      <c r="EKH199" s="22"/>
      <c r="EKI199" s="22"/>
      <c r="EKJ199" s="22"/>
      <c r="EKK199" s="22"/>
      <c r="EKL199" s="22"/>
      <c r="EKM199" s="22"/>
      <c r="EKN199" s="22"/>
      <c r="EKO199" s="22"/>
      <c r="EKP199" s="22"/>
      <c r="EKQ199" s="22"/>
      <c r="EKR199" s="22"/>
      <c r="EKS199" s="22"/>
      <c r="EKT199" s="22"/>
      <c r="EKU199" s="22"/>
      <c r="EKV199" s="22"/>
      <c r="EKW199" s="22"/>
      <c r="EKX199" s="22"/>
      <c r="EKY199" s="22"/>
      <c r="EKZ199" s="22"/>
      <c r="ELA199" s="22"/>
      <c r="ELB199" s="22"/>
      <c r="ELC199" s="22"/>
      <c r="ELD199" s="22"/>
      <c r="ELE199" s="22"/>
      <c r="ELF199" s="22"/>
      <c r="ELG199" s="22"/>
      <c r="ELH199" s="22"/>
      <c r="ELI199" s="22"/>
      <c r="ELJ199" s="22"/>
      <c r="ELK199" s="22"/>
      <c r="ELL199" s="22"/>
      <c r="ELM199" s="22"/>
      <c r="ELN199" s="22"/>
      <c r="ELO199" s="22"/>
      <c r="ELP199" s="22"/>
      <c r="ELQ199" s="22"/>
      <c r="ELR199" s="22"/>
      <c r="ELS199" s="22"/>
      <c r="ELT199" s="22"/>
      <c r="ELU199" s="22"/>
      <c r="ELV199" s="22"/>
      <c r="ELW199" s="22"/>
      <c r="ELX199" s="22"/>
      <c r="ELY199" s="22"/>
      <c r="ELZ199" s="22"/>
      <c r="EMA199" s="22"/>
      <c r="EMB199" s="22"/>
      <c r="EMC199" s="22"/>
      <c r="EMD199" s="22"/>
      <c r="EME199" s="22"/>
      <c r="EMF199" s="22"/>
      <c r="EMG199" s="22"/>
      <c r="EMH199" s="22"/>
      <c r="EMI199" s="22"/>
      <c r="EMJ199" s="22"/>
      <c r="EMK199" s="22"/>
      <c r="EML199" s="22"/>
      <c r="EMM199" s="22"/>
      <c r="EMN199" s="22"/>
      <c r="EMO199" s="22"/>
      <c r="EMP199" s="22"/>
      <c r="EMQ199" s="22"/>
      <c r="EMR199" s="22"/>
      <c r="EMS199" s="22"/>
      <c r="EMT199" s="22"/>
      <c r="EMU199" s="22"/>
      <c r="EMV199" s="22"/>
      <c r="EMW199" s="22"/>
      <c r="EMX199" s="22"/>
      <c r="EMY199" s="22"/>
      <c r="EMZ199" s="22"/>
      <c r="ENA199" s="22"/>
      <c r="ENB199" s="22"/>
      <c r="ENC199" s="22"/>
      <c r="END199" s="22"/>
      <c r="ENE199" s="22"/>
      <c r="ENF199" s="22"/>
      <c r="ENG199" s="22"/>
      <c r="ENH199" s="22"/>
      <c r="ENI199" s="22"/>
      <c r="ENJ199" s="22"/>
      <c r="ENK199" s="22"/>
      <c r="ENL199" s="22"/>
      <c r="ENM199" s="22"/>
      <c r="ENN199" s="22"/>
      <c r="ENO199" s="22"/>
      <c r="ENP199" s="22"/>
      <c r="ENQ199" s="22"/>
      <c r="ENR199" s="22"/>
      <c r="ENS199" s="22"/>
      <c r="ENT199" s="22"/>
      <c r="ENU199" s="22"/>
      <c r="ENV199" s="22"/>
      <c r="ENW199" s="22"/>
      <c r="ENX199" s="22"/>
      <c r="ENY199" s="22"/>
      <c r="ENZ199" s="22"/>
      <c r="EOA199" s="22"/>
      <c r="EOB199" s="22"/>
      <c r="EOC199" s="22"/>
      <c r="EOD199" s="22"/>
      <c r="EOE199" s="22"/>
      <c r="EOF199" s="22"/>
      <c r="EOG199" s="22"/>
      <c r="EOH199" s="22"/>
      <c r="EOI199" s="22"/>
      <c r="EOJ199" s="22"/>
      <c r="EOK199" s="22"/>
      <c r="EOL199" s="22"/>
      <c r="EOM199" s="22"/>
      <c r="EON199" s="22"/>
      <c r="EOO199" s="22"/>
      <c r="EOP199" s="22"/>
      <c r="EOQ199" s="22"/>
      <c r="EOR199" s="22"/>
      <c r="EOS199" s="22"/>
      <c r="EOT199" s="22"/>
      <c r="EOU199" s="22"/>
      <c r="EOV199" s="22"/>
      <c r="EOW199" s="22"/>
      <c r="EOX199" s="22"/>
      <c r="EOY199" s="22"/>
      <c r="EOZ199" s="22"/>
      <c r="EPA199" s="22"/>
      <c r="EPB199" s="22"/>
      <c r="EPC199" s="22"/>
      <c r="EPD199" s="22"/>
      <c r="EPE199" s="22"/>
      <c r="EPF199" s="22"/>
      <c r="EPG199" s="22"/>
      <c r="EPH199" s="22"/>
      <c r="EPI199" s="22"/>
      <c r="EPJ199" s="22"/>
      <c r="EPK199" s="22"/>
      <c r="EPL199" s="22"/>
      <c r="EPM199" s="22"/>
      <c r="EPN199" s="22"/>
      <c r="EPO199" s="22"/>
      <c r="EPP199" s="22"/>
      <c r="EPQ199" s="22"/>
      <c r="EPR199" s="22"/>
      <c r="EPS199" s="22"/>
      <c r="EPT199" s="22"/>
      <c r="EPU199" s="22"/>
      <c r="EPV199" s="22"/>
      <c r="EPW199" s="22"/>
      <c r="EPX199" s="22"/>
      <c r="EPY199" s="22"/>
      <c r="EPZ199" s="22"/>
      <c r="EQA199" s="22"/>
      <c r="EQB199" s="22"/>
      <c r="EQC199" s="22"/>
      <c r="EQD199" s="22"/>
      <c r="EQE199" s="22"/>
      <c r="EQF199" s="22"/>
      <c r="EQG199" s="22"/>
      <c r="EQH199" s="22"/>
      <c r="EQI199" s="22"/>
      <c r="EQJ199" s="22"/>
      <c r="EQK199" s="22"/>
      <c r="EQL199" s="22"/>
      <c r="EQM199" s="22"/>
      <c r="EQN199" s="22"/>
      <c r="EQO199" s="22"/>
      <c r="EQP199" s="22"/>
      <c r="EQQ199" s="22"/>
      <c r="EQR199" s="22"/>
      <c r="EQS199" s="22"/>
      <c r="EQT199" s="22"/>
      <c r="EQU199" s="22"/>
      <c r="EQV199" s="22"/>
      <c r="EQW199" s="22"/>
      <c r="EQX199" s="22"/>
      <c r="EQY199" s="22"/>
      <c r="EQZ199" s="22"/>
      <c r="ERA199" s="22"/>
      <c r="ERB199" s="22"/>
      <c r="ERC199" s="22"/>
      <c r="ERD199" s="22"/>
      <c r="ERE199" s="22"/>
      <c r="ERF199" s="22"/>
      <c r="ERG199" s="22"/>
      <c r="ERH199" s="22"/>
      <c r="ERI199" s="22"/>
      <c r="ERJ199" s="22"/>
      <c r="ERK199" s="22"/>
      <c r="ERL199" s="22"/>
      <c r="ERM199" s="22"/>
      <c r="ERN199" s="22"/>
      <c r="ERO199" s="22"/>
      <c r="ERP199" s="22"/>
      <c r="ERQ199" s="22"/>
      <c r="ERR199" s="22"/>
      <c r="ERS199" s="22"/>
      <c r="ERT199" s="22"/>
      <c r="ERU199" s="22"/>
      <c r="ERV199" s="22"/>
      <c r="ERW199" s="22"/>
      <c r="ERX199" s="22"/>
      <c r="ERY199" s="22"/>
      <c r="ERZ199" s="22"/>
      <c r="ESA199" s="22"/>
      <c r="ESB199" s="22"/>
      <c r="ESC199" s="22"/>
      <c r="ESD199" s="22"/>
      <c r="ESE199" s="22"/>
      <c r="ESF199" s="22"/>
      <c r="ESG199" s="22"/>
      <c r="ESH199" s="22"/>
      <c r="ESI199" s="22"/>
      <c r="ESJ199" s="22"/>
      <c r="ESK199" s="22"/>
      <c r="ESL199" s="22"/>
      <c r="ESM199" s="22"/>
      <c r="ESN199" s="22"/>
      <c r="ESO199" s="22"/>
      <c r="ESP199" s="22"/>
      <c r="ESQ199" s="22"/>
      <c r="ESR199" s="22"/>
      <c r="ESS199" s="22"/>
      <c r="EST199" s="22"/>
      <c r="ESU199" s="22"/>
      <c r="ESV199" s="22"/>
      <c r="ESW199" s="22"/>
      <c r="ESX199" s="22"/>
      <c r="ESY199" s="22"/>
      <c r="ESZ199" s="22"/>
      <c r="ETA199" s="22"/>
      <c r="ETB199" s="22"/>
      <c r="ETC199" s="22"/>
      <c r="ETD199" s="22"/>
      <c r="ETE199" s="22"/>
      <c r="ETF199" s="22"/>
      <c r="ETG199" s="22"/>
      <c r="ETH199" s="22"/>
      <c r="ETI199" s="22"/>
      <c r="ETJ199" s="22"/>
      <c r="ETK199" s="22"/>
      <c r="ETL199" s="22"/>
      <c r="ETM199" s="22"/>
      <c r="ETN199" s="22"/>
      <c r="ETO199" s="22"/>
      <c r="ETP199" s="22"/>
      <c r="ETQ199" s="22"/>
      <c r="ETR199" s="22"/>
      <c r="ETS199" s="22"/>
      <c r="ETT199" s="22"/>
      <c r="ETU199" s="22"/>
      <c r="ETV199" s="22"/>
      <c r="ETW199" s="22"/>
      <c r="ETX199" s="22"/>
      <c r="ETY199" s="22"/>
      <c r="ETZ199" s="22"/>
      <c r="EUA199" s="22"/>
      <c r="EUB199" s="22"/>
      <c r="EUC199" s="22"/>
      <c r="EUD199" s="22"/>
      <c r="EUE199" s="22"/>
      <c r="EUF199" s="22"/>
      <c r="EUG199" s="22"/>
      <c r="EUH199" s="22"/>
      <c r="EUI199" s="22"/>
      <c r="EUJ199" s="22"/>
      <c r="EUK199" s="22"/>
      <c r="EUL199" s="22"/>
      <c r="EUM199" s="22"/>
      <c r="EUN199" s="22"/>
      <c r="EUO199" s="22"/>
      <c r="EUP199" s="22"/>
      <c r="EUQ199" s="22"/>
      <c r="EUR199" s="22"/>
      <c r="EUS199" s="22"/>
      <c r="EUT199" s="22"/>
      <c r="EUU199" s="22"/>
      <c r="EUV199" s="22"/>
      <c r="EUW199" s="22"/>
      <c r="EUX199" s="22"/>
      <c r="EUY199" s="22"/>
      <c r="EUZ199" s="22"/>
      <c r="EVA199" s="22"/>
      <c r="EVB199" s="22"/>
      <c r="EVC199" s="22"/>
      <c r="EVD199" s="22"/>
      <c r="EVE199" s="22"/>
      <c r="EVF199" s="22"/>
      <c r="EVG199" s="22"/>
      <c r="EVH199" s="22"/>
      <c r="EVI199" s="22"/>
      <c r="EVJ199" s="22"/>
      <c r="EVK199" s="22"/>
      <c r="EVL199" s="22"/>
      <c r="EVM199" s="22"/>
      <c r="EVN199" s="22"/>
      <c r="EVO199" s="22"/>
      <c r="EVP199" s="22"/>
      <c r="EVQ199" s="22"/>
      <c r="EVR199" s="22"/>
      <c r="EVS199" s="22"/>
      <c r="EVT199" s="22"/>
      <c r="EVU199" s="22"/>
      <c r="EVV199" s="22"/>
      <c r="EVW199" s="22"/>
      <c r="EVX199" s="22"/>
      <c r="EVY199" s="22"/>
      <c r="EVZ199" s="22"/>
      <c r="EWA199" s="22"/>
      <c r="EWB199" s="22"/>
      <c r="EWC199" s="22"/>
      <c r="EWD199" s="22"/>
      <c r="EWE199" s="22"/>
      <c r="EWF199" s="22"/>
      <c r="EWG199" s="22"/>
      <c r="EWH199" s="22"/>
      <c r="EWI199" s="22"/>
      <c r="EWJ199" s="22"/>
      <c r="EWK199" s="22"/>
      <c r="EWL199" s="22"/>
      <c r="EWM199" s="22"/>
      <c r="EWN199" s="22"/>
      <c r="EWO199" s="22"/>
      <c r="EWP199" s="22"/>
      <c r="EWQ199" s="22"/>
      <c r="EWR199" s="22"/>
      <c r="EWS199" s="22"/>
      <c r="EWT199" s="22"/>
      <c r="EWU199" s="22"/>
      <c r="EWV199" s="22"/>
      <c r="EWW199" s="22"/>
      <c r="EWX199" s="22"/>
      <c r="EWY199" s="22"/>
      <c r="EWZ199" s="22"/>
      <c r="EXA199" s="22"/>
      <c r="EXB199" s="22"/>
      <c r="EXC199" s="22"/>
      <c r="EXD199" s="22"/>
      <c r="EXE199" s="22"/>
      <c r="EXF199" s="22"/>
      <c r="EXG199" s="22"/>
      <c r="EXH199" s="22"/>
      <c r="EXI199" s="22"/>
      <c r="EXJ199" s="22"/>
      <c r="EXK199" s="22"/>
      <c r="EXL199" s="22"/>
      <c r="EXM199" s="22"/>
      <c r="EXN199" s="22"/>
      <c r="EXO199" s="22"/>
      <c r="EXP199" s="22"/>
      <c r="EXQ199" s="22"/>
      <c r="EXR199" s="22"/>
      <c r="EXS199" s="22"/>
      <c r="EXT199" s="22"/>
      <c r="EXU199" s="22"/>
      <c r="EXV199" s="22"/>
      <c r="EXW199" s="22"/>
      <c r="EXX199" s="22"/>
      <c r="EXY199" s="22"/>
      <c r="EXZ199" s="22"/>
      <c r="EYA199" s="22"/>
      <c r="EYB199" s="22"/>
      <c r="EYC199" s="22"/>
      <c r="EYD199" s="22"/>
      <c r="EYE199" s="22"/>
      <c r="EYF199" s="22"/>
      <c r="EYG199" s="22"/>
      <c r="EYH199" s="22"/>
      <c r="EYI199" s="22"/>
      <c r="EYJ199" s="22"/>
      <c r="EYK199" s="22"/>
      <c r="EYL199" s="22"/>
      <c r="EYM199" s="22"/>
      <c r="EYN199" s="22"/>
      <c r="EYO199" s="22"/>
      <c r="EYP199" s="22"/>
      <c r="EYQ199" s="22"/>
      <c r="EYR199" s="22"/>
      <c r="EYS199" s="22"/>
      <c r="EYT199" s="22"/>
      <c r="EYU199" s="22"/>
      <c r="EYV199" s="22"/>
      <c r="EYW199" s="22"/>
      <c r="EYX199" s="22"/>
      <c r="EYY199" s="22"/>
      <c r="EYZ199" s="22"/>
      <c r="EZA199" s="22"/>
      <c r="EZB199" s="22"/>
      <c r="EZC199" s="22"/>
      <c r="EZD199" s="22"/>
      <c r="EZE199" s="22"/>
      <c r="EZF199" s="22"/>
      <c r="EZG199" s="22"/>
      <c r="EZH199" s="22"/>
      <c r="EZI199" s="22"/>
      <c r="EZJ199" s="22"/>
      <c r="EZK199" s="22"/>
      <c r="EZL199" s="22"/>
      <c r="EZM199" s="22"/>
      <c r="EZN199" s="22"/>
      <c r="EZO199" s="22"/>
      <c r="EZP199" s="22"/>
      <c r="EZQ199" s="22"/>
      <c r="EZR199" s="22"/>
      <c r="EZS199" s="22"/>
      <c r="EZT199" s="22"/>
      <c r="EZU199" s="22"/>
      <c r="EZV199" s="22"/>
      <c r="EZW199" s="22"/>
      <c r="EZX199" s="22"/>
      <c r="EZY199" s="22"/>
      <c r="EZZ199" s="22"/>
      <c r="FAA199" s="22"/>
      <c r="FAB199" s="22"/>
      <c r="FAC199" s="22"/>
      <c r="FAD199" s="22"/>
      <c r="FAE199" s="22"/>
      <c r="FAF199" s="22"/>
      <c r="FAG199" s="22"/>
      <c r="FAH199" s="22"/>
      <c r="FAI199" s="22"/>
      <c r="FAJ199" s="22"/>
      <c r="FAK199" s="22"/>
      <c r="FAL199" s="22"/>
      <c r="FAM199" s="22"/>
      <c r="FAN199" s="22"/>
      <c r="FAO199" s="22"/>
      <c r="FAP199" s="22"/>
      <c r="FAQ199" s="22"/>
      <c r="FAR199" s="22"/>
      <c r="FAS199" s="22"/>
      <c r="FAT199" s="22"/>
      <c r="FAU199" s="22"/>
      <c r="FAV199" s="22"/>
      <c r="FAW199" s="22"/>
      <c r="FAX199" s="22"/>
      <c r="FAY199" s="22"/>
      <c r="FAZ199" s="22"/>
      <c r="FBA199" s="22"/>
      <c r="FBB199" s="22"/>
      <c r="FBC199" s="22"/>
      <c r="FBD199" s="22"/>
      <c r="FBE199" s="22"/>
      <c r="FBF199" s="22"/>
      <c r="FBG199" s="22"/>
      <c r="FBH199" s="22"/>
      <c r="FBI199" s="22"/>
      <c r="FBJ199" s="22"/>
      <c r="FBK199" s="22"/>
      <c r="FBL199" s="22"/>
      <c r="FBM199" s="22"/>
      <c r="FBN199" s="22"/>
      <c r="FBO199" s="22"/>
      <c r="FBP199" s="22"/>
      <c r="FBQ199" s="22"/>
      <c r="FBR199" s="22"/>
      <c r="FBS199" s="22"/>
      <c r="FBT199" s="22"/>
      <c r="FBU199" s="22"/>
      <c r="FBV199" s="22"/>
      <c r="FBW199" s="22"/>
      <c r="FBX199" s="22"/>
      <c r="FBY199" s="22"/>
      <c r="FBZ199" s="22"/>
      <c r="FCA199" s="22"/>
      <c r="FCB199" s="22"/>
      <c r="FCC199" s="22"/>
      <c r="FCD199" s="22"/>
      <c r="FCE199" s="22"/>
      <c r="FCF199" s="22"/>
      <c r="FCG199" s="22"/>
      <c r="FCH199" s="22"/>
      <c r="FCI199" s="22"/>
      <c r="FCJ199" s="22"/>
      <c r="FCK199" s="22"/>
      <c r="FCL199" s="22"/>
      <c r="FCM199" s="22"/>
      <c r="FCN199" s="22"/>
      <c r="FCO199" s="22"/>
      <c r="FCP199" s="22"/>
      <c r="FCQ199" s="22"/>
      <c r="FCR199" s="22"/>
      <c r="FCS199" s="22"/>
      <c r="FCT199" s="22"/>
      <c r="FCU199" s="22"/>
      <c r="FCV199" s="22"/>
      <c r="FCW199" s="22"/>
      <c r="FCX199" s="22"/>
      <c r="FCY199" s="22"/>
      <c r="FCZ199" s="22"/>
      <c r="FDA199" s="22"/>
      <c r="FDB199" s="22"/>
      <c r="FDC199" s="22"/>
      <c r="FDD199" s="22"/>
      <c r="FDE199" s="22"/>
      <c r="FDF199" s="22"/>
      <c r="FDG199" s="22"/>
      <c r="FDH199" s="22"/>
      <c r="FDI199" s="22"/>
      <c r="FDJ199" s="22"/>
      <c r="FDK199" s="22"/>
      <c r="FDL199" s="22"/>
      <c r="FDM199" s="22"/>
      <c r="FDN199" s="22"/>
      <c r="FDO199" s="22"/>
      <c r="FDP199" s="22"/>
      <c r="FDQ199" s="22"/>
      <c r="FDR199" s="22"/>
      <c r="FDS199" s="22"/>
      <c r="FDT199" s="22"/>
      <c r="FDU199" s="22"/>
      <c r="FDV199" s="22"/>
      <c r="FDW199" s="22"/>
      <c r="FDX199" s="22"/>
      <c r="FDY199" s="22"/>
      <c r="FDZ199" s="22"/>
      <c r="FEA199" s="22"/>
      <c r="FEB199" s="22"/>
      <c r="FEC199" s="22"/>
      <c r="FED199" s="22"/>
      <c r="FEE199" s="22"/>
      <c r="FEF199" s="22"/>
      <c r="FEG199" s="22"/>
      <c r="FEH199" s="22"/>
      <c r="FEI199" s="22"/>
      <c r="FEJ199" s="22"/>
      <c r="FEK199" s="22"/>
      <c r="FEL199" s="22"/>
      <c r="FEM199" s="22"/>
      <c r="FEN199" s="22"/>
      <c r="FEO199" s="22"/>
      <c r="FEP199" s="22"/>
      <c r="FEQ199" s="22"/>
      <c r="FER199" s="22"/>
      <c r="FES199" s="22"/>
      <c r="FET199" s="22"/>
      <c r="FEU199" s="22"/>
      <c r="FEV199" s="22"/>
      <c r="FEW199" s="22"/>
      <c r="FEX199" s="22"/>
      <c r="FEY199" s="22"/>
      <c r="FEZ199" s="22"/>
      <c r="FFA199" s="22"/>
      <c r="FFB199" s="22"/>
      <c r="FFC199" s="22"/>
      <c r="FFD199" s="22"/>
      <c r="FFE199" s="22"/>
      <c r="FFF199" s="22"/>
      <c r="FFG199" s="22"/>
      <c r="FFH199" s="22"/>
      <c r="FFI199" s="22"/>
      <c r="FFJ199" s="22"/>
      <c r="FFK199" s="22"/>
      <c r="FFL199" s="22"/>
      <c r="FFM199" s="22"/>
      <c r="FFN199" s="22"/>
      <c r="FFO199" s="22"/>
      <c r="FFP199" s="22"/>
      <c r="FFQ199" s="22"/>
      <c r="FFR199" s="22"/>
      <c r="FFS199" s="22"/>
      <c r="FFT199" s="22"/>
      <c r="FFU199" s="22"/>
      <c r="FFV199" s="22"/>
      <c r="FFW199" s="22"/>
      <c r="FFX199" s="22"/>
      <c r="FFY199" s="22"/>
      <c r="FFZ199" s="22"/>
      <c r="FGA199" s="22"/>
      <c r="FGB199" s="22"/>
      <c r="FGC199" s="22"/>
      <c r="FGD199" s="22"/>
      <c r="FGE199" s="22"/>
      <c r="FGF199" s="22"/>
      <c r="FGG199" s="22"/>
      <c r="FGH199" s="22"/>
      <c r="FGI199" s="22"/>
      <c r="FGJ199" s="22"/>
      <c r="FGK199" s="22"/>
      <c r="FGL199" s="22"/>
      <c r="FGM199" s="22"/>
      <c r="FGN199" s="22"/>
      <c r="FGO199" s="22"/>
      <c r="FGP199" s="22"/>
      <c r="FGQ199" s="22"/>
      <c r="FGR199" s="22"/>
      <c r="FGS199" s="22"/>
      <c r="FGT199" s="22"/>
      <c r="FGU199" s="22"/>
      <c r="FGV199" s="22"/>
      <c r="FGW199" s="22"/>
      <c r="FGX199" s="22"/>
      <c r="FGY199" s="22"/>
      <c r="FGZ199" s="22"/>
      <c r="FHA199" s="22"/>
      <c r="FHB199" s="22"/>
      <c r="FHC199" s="22"/>
      <c r="FHD199" s="22"/>
      <c r="FHE199" s="22"/>
      <c r="FHF199" s="22"/>
      <c r="FHG199" s="22"/>
      <c r="FHH199" s="22"/>
      <c r="FHI199" s="22"/>
      <c r="FHJ199" s="22"/>
      <c r="FHK199" s="22"/>
      <c r="FHL199" s="22"/>
      <c r="FHM199" s="22"/>
      <c r="FHN199" s="22"/>
      <c r="FHO199" s="22"/>
      <c r="FHP199" s="22"/>
      <c r="FHQ199" s="22"/>
      <c r="FHR199" s="22"/>
      <c r="FHS199" s="22"/>
      <c r="FHT199" s="22"/>
      <c r="FHU199" s="22"/>
      <c r="FHV199" s="22"/>
      <c r="FHW199" s="22"/>
      <c r="FHX199" s="22"/>
      <c r="FHY199" s="22"/>
      <c r="FHZ199" s="22"/>
      <c r="FIA199" s="22"/>
      <c r="FIB199" s="22"/>
      <c r="FIC199" s="22"/>
      <c r="FID199" s="22"/>
      <c r="FIE199" s="22"/>
      <c r="FIF199" s="22"/>
      <c r="FIG199" s="22"/>
      <c r="FIH199" s="22"/>
      <c r="FII199" s="22"/>
      <c r="FIJ199" s="22"/>
      <c r="FIK199" s="22"/>
      <c r="FIL199" s="22"/>
      <c r="FIM199" s="22"/>
      <c r="FIN199" s="22"/>
      <c r="FIO199" s="22"/>
      <c r="FIP199" s="22"/>
      <c r="FIQ199" s="22"/>
      <c r="FIR199" s="22"/>
      <c r="FIS199" s="22"/>
      <c r="FIT199" s="22"/>
      <c r="FIU199" s="22"/>
      <c r="FIV199" s="22"/>
      <c r="FIW199" s="22"/>
      <c r="FIX199" s="22"/>
      <c r="FIY199" s="22"/>
      <c r="FIZ199" s="22"/>
      <c r="FJA199" s="22"/>
      <c r="FJB199" s="22"/>
      <c r="FJC199" s="22"/>
      <c r="FJD199" s="22"/>
      <c r="FJE199" s="22"/>
      <c r="FJF199" s="22"/>
      <c r="FJG199" s="22"/>
      <c r="FJH199" s="22"/>
      <c r="FJI199" s="22"/>
      <c r="FJJ199" s="22"/>
      <c r="FJK199" s="22"/>
      <c r="FJL199" s="22"/>
      <c r="FJM199" s="22"/>
      <c r="FJN199" s="22"/>
      <c r="FJO199" s="22"/>
      <c r="FJP199" s="22"/>
      <c r="FJQ199" s="22"/>
      <c r="FJR199" s="22"/>
      <c r="FJS199" s="22"/>
      <c r="FJT199" s="22"/>
      <c r="FJU199" s="22"/>
      <c r="FJV199" s="22"/>
      <c r="FJW199" s="22"/>
      <c r="FJX199" s="22"/>
      <c r="FJY199" s="22"/>
      <c r="FJZ199" s="22"/>
      <c r="FKA199" s="22"/>
      <c r="FKB199" s="22"/>
      <c r="FKC199" s="22"/>
      <c r="FKD199" s="22"/>
      <c r="FKE199" s="22"/>
      <c r="FKF199" s="22"/>
      <c r="FKG199" s="22"/>
      <c r="FKH199" s="22"/>
      <c r="FKI199" s="22"/>
      <c r="FKJ199" s="22"/>
      <c r="FKK199" s="22"/>
      <c r="FKL199" s="22"/>
      <c r="FKM199" s="22"/>
      <c r="FKN199" s="22"/>
      <c r="FKO199" s="22"/>
      <c r="FKP199" s="22"/>
      <c r="FKQ199" s="22"/>
      <c r="FKR199" s="22"/>
      <c r="FKS199" s="22"/>
      <c r="FKT199" s="22"/>
      <c r="FKU199" s="22"/>
      <c r="FKV199" s="22"/>
      <c r="FKW199" s="22"/>
      <c r="FKX199" s="22"/>
      <c r="FKY199" s="22"/>
      <c r="FKZ199" s="22"/>
      <c r="FLA199" s="22"/>
      <c r="FLB199" s="22"/>
      <c r="FLC199" s="22"/>
      <c r="FLD199" s="22"/>
      <c r="FLE199" s="22"/>
      <c r="FLF199" s="22"/>
      <c r="FLG199" s="22"/>
      <c r="FLH199" s="22"/>
      <c r="FLI199" s="22"/>
      <c r="FLJ199" s="22"/>
      <c r="FLK199" s="22"/>
      <c r="FLL199" s="22"/>
      <c r="FLM199" s="22"/>
      <c r="FLN199" s="22"/>
      <c r="FLO199" s="22"/>
      <c r="FLP199" s="22"/>
      <c r="FLQ199" s="22"/>
      <c r="FLR199" s="22"/>
      <c r="FLS199" s="22"/>
      <c r="FLT199" s="22"/>
      <c r="FLU199" s="22"/>
      <c r="FLV199" s="22"/>
      <c r="FLW199" s="22"/>
      <c r="FLX199" s="22"/>
      <c r="FLY199" s="22"/>
      <c r="FLZ199" s="22"/>
      <c r="FMA199" s="22"/>
      <c r="FMB199" s="22"/>
      <c r="FMC199" s="22"/>
      <c r="FMD199" s="22"/>
      <c r="FME199" s="22"/>
      <c r="FMF199" s="22"/>
      <c r="FMG199" s="22"/>
      <c r="FMH199" s="22"/>
      <c r="FMI199" s="22"/>
      <c r="FMJ199" s="22"/>
      <c r="FMK199" s="22"/>
      <c r="FML199" s="22"/>
      <c r="FMM199" s="22"/>
      <c r="FMN199" s="22"/>
      <c r="FMO199" s="22"/>
      <c r="FMP199" s="22"/>
      <c r="FMQ199" s="22"/>
      <c r="FMR199" s="22"/>
      <c r="FMS199" s="22"/>
      <c r="FMT199" s="22"/>
      <c r="FMU199" s="22"/>
      <c r="FMV199" s="22"/>
      <c r="FMW199" s="22"/>
      <c r="FMX199" s="22"/>
      <c r="FMY199" s="22"/>
      <c r="FMZ199" s="22"/>
      <c r="FNA199" s="22"/>
      <c r="FNB199" s="22"/>
      <c r="FNC199" s="22"/>
      <c r="FND199" s="22"/>
      <c r="FNE199" s="22"/>
      <c r="FNF199" s="22"/>
      <c r="FNG199" s="22"/>
      <c r="FNH199" s="22"/>
      <c r="FNI199" s="22"/>
      <c r="FNJ199" s="22"/>
      <c r="FNK199" s="22"/>
      <c r="FNL199" s="22"/>
      <c r="FNM199" s="22"/>
      <c r="FNN199" s="22"/>
      <c r="FNO199" s="22"/>
      <c r="FNP199" s="22"/>
      <c r="FNQ199" s="22"/>
      <c r="FNR199" s="22"/>
      <c r="FNS199" s="22"/>
      <c r="FNT199" s="22"/>
      <c r="FNU199" s="22"/>
      <c r="FNV199" s="22"/>
      <c r="FNW199" s="22"/>
      <c r="FNX199" s="22"/>
      <c r="FNY199" s="22"/>
      <c r="FNZ199" s="22"/>
      <c r="FOA199" s="22"/>
      <c r="FOB199" s="22"/>
      <c r="FOC199" s="22"/>
      <c r="FOD199" s="22"/>
      <c r="FOE199" s="22"/>
      <c r="FOF199" s="22"/>
      <c r="FOG199" s="22"/>
      <c r="FOH199" s="22"/>
      <c r="FOI199" s="22"/>
      <c r="FOJ199" s="22"/>
      <c r="FOK199" s="22"/>
      <c r="FOL199" s="22"/>
      <c r="FOM199" s="22"/>
      <c r="FON199" s="22"/>
      <c r="FOO199" s="22"/>
      <c r="FOP199" s="22"/>
      <c r="FOQ199" s="22"/>
      <c r="FOR199" s="22"/>
      <c r="FOS199" s="22"/>
      <c r="FOT199" s="22"/>
      <c r="FOU199" s="22"/>
      <c r="FOV199" s="22"/>
      <c r="FOW199" s="22"/>
      <c r="FOX199" s="22"/>
      <c r="FOY199" s="22"/>
      <c r="FOZ199" s="22"/>
      <c r="FPA199" s="22"/>
      <c r="FPB199" s="22"/>
      <c r="FPC199" s="22"/>
      <c r="FPD199" s="22"/>
      <c r="FPE199" s="22"/>
      <c r="FPF199" s="22"/>
      <c r="FPG199" s="22"/>
      <c r="FPH199" s="22"/>
      <c r="FPI199" s="22"/>
      <c r="FPJ199" s="22"/>
      <c r="FPK199" s="22"/>
      <c r="FPL199" s="22"/>
      <c r="FPM199" s="22"/>
      <c r="FPN199" s="22"/>
      <c r="FPO199" s="22"/>
      <c r="FPP199" s="22"/>
      <c r="FPQ199" s="22"/>
      <c r="FPR199" s="22"/>
      <c r="FPS199" s="22"/>
      <c r="FPT199" s="22"/>
      <c r="FPU199" s="22"/>
      <c r="FPV199" s="22"/>
      <c r="FPW199" s="22"/>
      <c r="FPX199" s="22"/>
      <c r="FPY199" s="22"/>
      <c r="FPZ199" s="22"/>
      <c r="FQA199" s="22"/>
      <c r="FQB199" s="22"/>
      <c r="FQC199" s="22"/>
      <c r="FQD199" s="22"/>
      <c r="FQE199" s="22"/>
      <c r="FQF199" s="22"/>
      <c r="FQG199" s="22"/>
      <c r="FQH199" s="22"/>
      <c r="FQI199" s="22"/>
      <c r="FQJ199" s="22"/>
      <c r="FQK199" s="22"/>
      <c r="FQL199" s="22"/>
      <c r="FQM199" s="22"/>
      <c r="FQN199" s="22"/>
      <c r="FQO199" s="22"/>
      <c r="FQP199" s="22"/>
      <c r="FQQ199" s="22"/>
      <c r="FQR199" s="22"/>
      <c r="FQS199" s="22"/>
      <c r="FQT199" s="22"/>
      <c r="FQU199" s="22"/>
      <c r="FQV199" s="22"/>
      <c r="FQW199" s="22"/>
      <c r="FQX199" s="22"/>
      <c r="FQY199" s="22"/>
      <c r="FQZ199" s="22"/>
      <c r="FRA199" s="22"/>
      <c r="FRB199" s="22"/>
      <c r="FRC199" s="22"/>
      <c r="FRD199" s="22"/>
      <c r="FRE199" s="22"/>
      <c r="FRF199" s="22"/>
      <c r="FRG199" s="22"/>
      <c r="FRH199" s="22"/>
      <c r="FRI199" s="22"/>
      <c r="FRJ199" s="22"/>
      <c r="FRK199" s="22"/>
      <c r="FRL199" s="22"/>
      <c r="FRM199" s="22"/>
      <c r="FRN199" s="22"/>
      <c r="FRO199" s="22"/>
      <c r="FRP199" s="22"/>
      <c r="FRQ199" s="22"/>
      <c r="FRR199" s="22"/>
      <c r="FRS199" s="22"/>
      <c r="FRT199" s="22"/>
      <c r="FRU199" s="22"/>
      <c r="FRV199" s="22"/>
      <c r="FRW199" s="22"/>
      <c r="FRX199" s="22"/>
      <c r="FRY199" s="22"/>
      <c r="FRZ199" s="22"/>
      <c r="FSA199" s="22"/>
      <c r="FSB199" s="22"/>
      <c r="FSC199" s="22"/>
      <c r="FSD199" s="22"/>
      <c r="FSE199" s="22"/>
      <c r="FSF199" s="22"/>
      <c r="FSG199" s="22"/>
      <c r="FSH199" s="22"/>
      <c r="FSI199" s="22"/>
      <c r="FSJ199" s="22"/>
      <c r="FSK199" s="22"/>
      <c r="FSL199" s="22"/>
      <c r="FSM199" s="22"/>
      <c r="FSN199" s="22"/>
      <c r="FSO199" s="22"/>
      <c r="FSP199" s="22"/>
      <c r="FSQ199" s="22"/>
      <c r="FSR199" s="22"/>
      <c r="FSS199" s="22"/>
      <c r="FST199" s="22"/>
      <c r="FSU199" s="22"/>
      <c r="FSV199" s="22"/>
      <c r="FSW199" s="22"/>
      <c r="FSX199" s="22"/>
      <c r="FSY199" s="22"/>
      <c r="FSZ199" s="22"/>
      <c r="FTA199" s="22"/>
      <c r="FTB199" s="22"/>
      <c r="FTC199" s="22"/>
      <c r="FTD199" s="22"/>
      <c r="FTE199" s="22"/>
      <c r="FTF199" s="22"/>
      <c r="FTG199" s="22"/>
      <c r="FTH199" s="22"/>
      <c r="FTI199" s="22"/>
      <c r="FTJ199" s="22"/>
      <c r="FTK199" s="22"/>
      <c r="FTL199" s="22"/>
      <c r="FTM199" s="22"/>
      <c r="FTN199" s="22"/>
      <c r="FTO199" s="22"/>
      <c r="FTP199" s="22"/>
      <c r="FTQ199" s="22"/>
      <c r="FTR199" s="22"/>
      <c r="FTS199" s="22"/>
      <c r="FTT199" s="22"/>
      <c r="FTU199" s="22"/>
      <c r="FTV199" s="22"/>
      <c r="FTW199" s="22"/>
      <c r="FTX199" s="22"/>
      <c r="FTY199" s="22"/>
      <c r="FTZ199" s="22"/>
      <c r="FUA199" s="22"/>
      <c r="FUB199" s="22"/>
      <c r="FUC199" s="22"/>
      <c r="FUD199" s="22"/>
      <c r="FUE199" s="22"/>
      <c r="FUF199" s="22"/>
      <c r="FUG199" s="22"/>
      <c r="FUH199" s="22"/>
      <c r="FUI199" s="22"/>
      <c r="FUJ199" s="22"/>
      <c r="FUK199" s="22"/>
      <c r="FUL199" s="22"/>
      <c r="FUM199" s="22"/>
      <c r="FUN199" s="22"/>
      <c r="FUO199" s="22"/>
      <c r="FUP199" s="22"/>
      <c r="FUQ199" s="22"/>
      <c r="FUR199" s="22"/>
      <c r="FUS199" s="22"/>
      <c r="FUT199" s="22"/>
      <c r="FUU199" s="22"/>
      <c r="FUV199" s="22"/>
      <c r="FUW199" s="22"/>
      <c r="FUX199" s="22"/>
      <c r="FUY199" s="22"/>
      <c r="FUZ199" s="22"/>
      <c r="FVA199" s="22"/>
      <c r="FVB199" s="22"/>
      <c r="FVC199" s="22"/>
      <c r="FVD199" s="22"/>
      <c r="FVE199" s="22"/>
      <c r="FVF199" s="22"/>
      <c r="FVG199" s="22"/>
      <c r="FVH199" s="22"/>
      <c r="FVI199" s="22"/>
      <c r="FVJ199" s="22"/>
      <c r="FVK199" s="22"/>
      <c r="FVL199" s="22"/>
      <c r="FVM199" s="22"/>
      <c r="FVN199" s="22"/>
      <c r="FVO199" s="22"/>
      <c r="FVP199" s="22"/>
      <c r="FVQ199" s="22"/>
      <c r="FVR199" s="22"/>
      <c r="FVS199" s="22"/>
      <c r="FVT199" s="22"/>
      <c r="FVU199" s="22"/>
      <c r="FVV199" s="22"/>
      <c r="FVW199" s="22"/>
      <c r="FVX199" s="22"/>
      <c r="FVY199" s="22"/>
      <c r="FVZ199" s="22"/>
      <c r="FWA199" s="22"/>
      <c r="FWB199" s="22"/>
      <c r="FWC199" s="22"/>
      <c r="FWD199" s="22"/>
      <c r="FWE199" s="22"/>
      <c r="FWF199" s="22"/>
      <c r="FWG199" s="22"/>
      <c r="FWH199" s="22"/>
      <c r="FWI199" s="22"/>
      <c r="FWJ199" s="22"/>
      <c r="FWK199" s="22"/>
      <c r="FWL199" s="22"/>
      <c r="FWM199" s="22"/>
      <c r="FWN199" s="22"/>
      <c r="FWO199" s="22"/>
      <c r="FWP199" s="22"/>
      <c r="FWQ199" s="22"/>
      <c r="FWR199" s="22"/>
      <c r="FWS199" s="22"/>
      <c r="FWT199" s="22"/>
      <c r="FWU199" s="22"/>
      <c r="FWV199" s="22"/>
      <c r="FWW199" s="22"/>
      <c r="FWX199" s="22"/>
      <c r="FWY199" s="22"/>
      <c r="FWZ199" s="22"/>
      <c r="FXA199" s="22"/>
      <c r="FXB199" s="22"/>
      <c r="FXC199" s="22"/>
      <c r="FXD199" s="22"/>
      <c r="FXE199" s="22"/>
      <c r="FXF199" s="22"/>
      <c r="FXG199" s="22"/>
      <c r="FXH199" s="22"/>
      <c r="FXI199" s="22"/>
      <c r="FXJ199" s="22"/>
      <c r="FXK199" s="22"/>
      <c r="FXL199" s="22"/>
      <c r="FXM199" s="22"/>
      <c r="FXN199" s="22"/>
      <c r="FXO199" s="22"/>
      <c r="FXP199" s="22"/>
      <c r="FXQ199" s="22"/>
      <c r="FXR199" s="22"/>
      <c r="FXS199" s="22"/>
      <c r="FXT199" s="22"/>
      <c r="FXU199" s="22"/>
      <c r="FXV199" s="22"/>
      <c r="FXW199" s="22"/>
      <c r="FXX199" s="22"/>
      <c r="FXY199" s="22"/>
      <c r="FXZ199" s="22"/>
      <c r="FYA199" s="22"/>
      <c r="FYB199" s="22"/>
      <c r="FYC199" s="22"/>
      <c r="FYD199" s="22"/>
      <c r="FYE199" s="22"/>
      <c r="FYF199" s="22"/>
      <c r="FYG199" s="22"/>
      <c r="FYH199" s="22"/>
      <c r="FYI199" s="22"/>
      <c r="FYJ199" s="22"/>
      <c r="FYK199" s="22"/>
      <c r="FYL199" s="22"/>
      <c r="FYM199" s="22"/>
      <c r="FYN199" s="22"/>
      <c r="FYO199" s="22"/>
      <c r="FYP199" s="22"/>
      <c r="FYQ199" s="22"/>
      <c r="FYR199" s="22"/>
      <c r="FYS199" s="22"/>
      <c r="FYT199" s="22"/>
      <c r="FYU199" s="22"/>
      <c r="FYV199" s="22"/>
      <c r="FYW199" s="22"/>
      <c r="FYX199" s="22"/>
      <c r="FYY199" s="22"/>
      <c r="FYZ199" s="22"/>
      <c r="FZA199" s="22"/>
      <c r="FZB199" s="22"/>
      <c r="FZC199" s="22"/>
      <c r="FZD199" s="22"/>
      <c r="FZE199" s="22"/>
      <c r="FZF199" s="22"/>
      <c r="FZG199" s="22"/>
      <c r="FZH199" s="22"/>
      <c r="FZI199" s="22"/>
      <c r="FZJ199" s="22"/>
      <c r="FZK199" s="22"/>
      <c r="FZL199" s="22"/>
      <c r="FZM199" s="22"/>
      <c r="FZN199" s="22"/>
      <c r="FZO199" s="22"/>
      <c r="FZP199" s="22"/>
      <c r="FZQ199" s="22"/>
      <c r="FZR199" s="22"/>
      <c r="FZS199" s="22"/>
      <c r="FZT199" s="22"/>
      <c r="FZU199" s="22"/>
      <c r="FZV199" s="22"/>
      <c r="FZW199" s="22"/>
      <c r="FZX199" s="22"/>
      <c r="FZY199" s="22"/>
      <c r="FZZ199" s="22"/>
      <c r="GAA199" s="22"/>
      <c r="GAB199" s="22"/>
      <c r="GAC199" s="22"/>
      <c r="GAD199" s="22"/>
      <c r="GAE199" s="22"/>
      <c r="GAF199" s="22"/>
      <c r="GAG199" s="22"/>
      <c r="GAH199" s="22"/>
      <c r="GAI199" s="22"/>
      <c r="GAJ199" s="22"/>
      <c r="GAK199" s="22"/>
      <c r="GAL199" s="22"/>
      <c r="GAM199" s="22"/>
      <c r="GAN199" s="22"/>
      <c r="GAO199" s="22"/>
      <c r="GAP199" s="22"/>
      <c r="GAQ199" s="22"/>
      <c r="GAR199" s="22"/>
      <c r="GAS199" s="22"/>
      <c r="GAT199" s="22"/>
      <c r="GAU199" s="22"/>
      <c r="GAV199" s="22"/>
      <c r="GAW199" s="22"/>
      <c r="GAX199" s="22"/>
      <c r="GAY199" s="22"/>
      <c r="GAZ199" s="22"/>
      <c r="GBA199" s="22"/>
      <c r="GBB199" s="22"/>
      <c r="GBC199" s="22"/>
      <c r="GBD199" s="22"/>
      <c r="GBE199" s="22"/>
      <c r="GBF199" s="22"/>
      <c r="GBG199" s="22"/>
      <c r="GBH199" s="22"/>
      <c r="GBI199" s="22"/>
      <c r="GBJ199" s="22"/>
      <c r="GBK199" s="22"/>
      <c r="GBL199" s="22"/>
      <c r="GBM199" s="22"/>
      <c r="GBN199" s="22"/>
      <c r="GBO199" s="22"/>
      <c r="GBP199" s="22"/>
      <c r="GBQ199" s="22"/>
      <c r="GBR199" s="22"/>
      <c r="GBS199" s="22"/>
      <c r="GBT199" s="22"/>
      <c r="GBU199" s="22"/>
      <c r="GBV199" s="22"/>
      <c r="GBW199" s="22"/>
      <c r="GBX199" s="22"/>
      <c r="GBY199" s="22"/>
      <c r="GBZ199" s="22"/>
      <c r="GCA199" s="22"/>
      <c r="GCB199" s="22"/>
      <c r="GCC199" s="22"/>
      <c r="GCD199" s="22"/>
      <c r="GCE199" s="22"/>
      <c r="GCF199" s="22"/>
      <c r="GCG199" s="22"/>
      <c r="GCH199" s="22"/>
      <c r="GCI199" s="22"/>
      <c r="GCJ199" s="22"/>
      <c r="GCK199" s="22"/>
      <c r="GCL199" s="22"/>
      <c r="GCM199" s="22"/>
      <c r="GCN199" s="22"/>
      <c r="GCO199" s="22"/>
      <c r="GCP199" s="22"/>
      <c r="GCQ199" s="22"/>
      <c r="GCR199" s="22"/>
      <c r="GCS199" s="22"/>
      <c r="GCT199" s="22"/>
      <c r="GCU199" s="22"/>
      <c r="GCV199" s="22"/>
      <c r="GCW199" s="22"/>
      <c r="GCX199" s="22"/>
      <c r="GCY199" s="22"/>
      <c r="GCZ199" s="22"/>
      <c r="GDA199" s="22"/>
      <c r="GDB199" s="22"/>
      <c r="GDC199" s="22"/>
      <c r="GDD199" s="22"/>
      <c r="GDE199" s="22"/>
      <c r="GDF199" s="22"/>
      <c r="GDG199" s="22"/>
      <c r="GDH199" s="22"/>
      <c r="GDI199" s="22"/>
      <c r="GDJ199" s="22"/>
      <c r="GDK199" s="22"/>
      <c r="GDL199" s="22"/>
      <c r="GDM199" s="22"/>
      <c r="GDN199" s="22"/>
      <c r="GDO199" s="22"/>
      <c r="GDP199" s="22"/>
      <c r="GDQ199" s="22"/>
      <c r="GDR199" s="22"/>
      <c r="GDS199" s="22"/>
      <c r="GDT199" s="22"/>
      <c r="GDU199" s="22"/>
      <c r="GDV199" s="22"/>
      <c r="GDW199" s="22"/>
      <c r="GDX199" s="22"/>
      <c r="GDY199" s="22"/>
      <c r="GDZ199" s="22"/>
      <c r="GEA199" s="22"/>
      <c r="GEB199" s="22"/>
      <c r="GEC199" s="22"/>
      <c r="GED199" s="22"/>
      <c r="GEE199" s="22"/>
      <c r="GEF199" s="22"/>
      <c r="GEG199" s="22"/>
      <c r="GEH199" s="22"/>
      <c r="GEI199" s="22"/>
      <c r="GEJ199" s="22"/>
      <c r="GEK199" s="22"/>
      <c r="GEL199" s="22"/>
      <c r="GEM199" s="22"/>
      <c r="GEN199" s="22"/>
      <c r="GEO199" s="22"/>
      <c r="GEP199" s="22"/>
      <c r="GEQ199" s="22"/>
      <c r="GER199" s="22"/>
      <c r="GES199" s="22"/>
      <c r="GET199" s="22"/>
      <c r="GEU199" s="22"/>
      <c r="GEV199" s="22"/>
      <c r="GEW199" s="22"/>
      <c r="GEX199" s="22"/>
      <c r="GEY199" s="22"/>
      <c r="GEZ199" s="22"/>
      <c r="GFA199" s="22"/>
      <c r="GFB199" s="22"/>
      <c r="GFC199" s="22"/>
      <c r="GFD199" s="22"/>
      <c r="GFE199" s="22"/>
      <c r="GFF199" s="22"/>
      <c r="GFG199" s="22"/>
      <c r="GFH199" s="22"/>
      <c r="GFI199" s="22"/>
      <c r="GFJ199" s="22"/>
      <c r="GFK199" s="22"/>
      <c r="GFL199" s="22"/>
      <c r="GFM199" s="22"/>
      <c r="GFN199" s="22"/>
      <c r="GFO199" s="22"/>
      <c r="GFP199" s="22"/>
      <c r="GFQ199" s="22"/>
      <c r="GFR199" s="22"/>
      <c r="GFS199" s="22"/>
      <c r="GFT199" s="22"/>
      <c r="GFU199" s="22"/>
      <c r="GFV199" s="22"/>
      <c r="GFW199" s="22"/>
      <c r="GFX199" s="22"/>
      <c r="GFY199" s="22"/>
      <c r="GFZ199" s="22"/>
      <c r="GGA199" s="22"/>
      <c r="GGB199" s="22"/>
      <c r="GGC199" s="22"/>
      <c r="GGD199" s="22"/>
      <c r="GGE199" s="22"/>
      <c r="GGF199" s="22"/>
      <c r="GGG199" s="22"/>
      <c r="GGH199" s="22"/>
      <c r="GGI199" s="22"/>
      <c r="GGJ199" s="22"/>
      <c r="GGK199" s="22"/>
      <c r="GGL199" s="22"/>
      <c r="GGM199" s="22"/>
      <c r="GGN199" s="22"/>
      <c r="GGO199" s="22"/>
      <c r="GGP199" s="22"/>
      <c r="GGQ199" s="22"/>
      <c r="GGR199" s="22"/>
      <c r="GGS199" s="22"/>
      <c r="GGT199" s="22"/>
      <c r="GGU199" s="22"/>
      <c r="GGV199" s="22"/>
      <c r="GGW199" s="22"/>
      <c r="GGX199" s="22"/>
      <c r="GGY199" s="22"/>
      <c r="GGZ199" s="22"/>
      <c r="GHA199" s="22"/>
      <c r="GHB199" s="22"/>
      <c r="GHC199" s="22"/>
      <c r="GHD199" s="22"/>
      <c r="GHE199" s="22"/>
      <c r="GHF199" s="22"/>
      <c r="GHG199" s="22"/>
      <c r="GHH199" s="22"/>
      <c r="GHI199" s="22"/>
      <c r="GHJ199" s="22"/>
      <c r="GHK199" s="22"/>
      <c r="GHL199" s="22"/>
      <c r="GHM199" s="22"/>
      <c r="GHN199" s="22"/>
      <c r="GHO199" s="22"/>
      <c r="GHP199" s="22"/>
      <c r="GHQ199" s="22"/>
      <c r="GHR199" s="22"/>
      <c r="GHS199" s="22"/>
      <c r="GHT199" s="22"/>
      <c r="GHU199" s="22"/>
      <c r="GHV199" s="22"/>
      <c r="GHW199" s="22"/>
      <c r="GHX199" s="22"/>
      <c r="GHY199" s="22"/>
      <c r="GHZ199" s="22"/>
      <c r="GIA199" s="22"/>
      <c r="GIB199" s="22"/>
      <c r="GIC199" s="22"/>
      <c r="GID199" s="22"/>
      <c r="GIE199" s="22"/>
      <c r="GIF199" s="22"/>
      <c r="GIG199" s="22"/>
      <c r="GIH199" s="22"/>
      <c r="GII199" s="22"/>
      <c r="GIJ199" s="22"/>
      <c r="GIK199" s="22"/>
      <c r="GIL199" s="22"/>
      <c r="GIM199" s="22"/>
      <c r="GIN199" s="22"/>
      <c r="GIO199" s="22"/>
      <c r="GIP199" s="22"/>
      <c r="GIQ199" s="22"/>
      <c r="GIR199" s="22"/>
      <c r="GIS199" s="22"/>
      <c r="GIT199" s="22"/>
      <c r="GIU199" s="22"/>
      <c r="GIV199" s="22"/>
      <c r="GIW199" s="22"/>
      <c r="GIX199" s="22"/>
      <c r="GIY199" s="22"/>
      <c r="GIZ199" s="22"/>
      <c r="GJA199" s="22"/>
      <c r="GJB199" s="22"/>
      <c r="GJC199" s="22"/>
      <c r="GJD199" s="22"/>
      <c r="GJE199" s="22"/>
      <c r="GJF199" s="22"/>
      <c r="GJG199" s="22"/>
      <c r="GJH199" s="22"/>
      <c r="GJI199" s="22"/>
      <c r="GJJ199" s="22"/>
      <c r="GJK199" s="22"/>
      <c r="GJL199" s="22"/>
      <c r="GJM199" s="22"/>
      <c r="GJN199" s="22"/>
      <c r="GJO199" s="22"/>
      <c r="GJP199" s="22"/>
      <c r="GJQ199" s="22"/>
      <c r="GJR199" s="22"/>
      <c r="GJS199" s="22"/>
      <c r="GJT199" s="22"/>
      <c r="GJU199" s="22"/>
      <c r="GJV199" s="22"/>
      <c r="GJW199" s="22"/>
      <c r="GJX199" s="22"/>
      <c r="GJY199" s="22"/>
      <c r="GJZ199" s="22"/>
      <c r="GKA199" s="22"/>
      <c r="GKB199" s="22"/>
      <c r="GKC199" s="22"/>
      <c r="GKD199" s="22"/>
      <c r="GKE199" s="22"/>
      <c r="GKF199" s="22"/>
      <c r="GKG199" s="22"/>
      <c r="GKH199" s="22"/>
      <c r="GKI199" s="22"/>
      <c r="GKJ199" s="22"/>
      <c r="GKK199" s="22"/>
      <c r="GKL199" s="22"/>
      <c r="GKM199" s="22"/>
      <c r="GKN199" s="22"/>
      <c r="GKO199" s="22"/>
      <c r="GKP199" s="22"/>
      <c r="GKQ199" s="22"/>
      <c r="GKR199" s="22"/>
      <c r="GKS199" s="22"/>
      <c r="GKT199" s="22"/>
      <c r="GKU199" s="22"/>
      <c r="GKV199" s="22"/>
      <c r="GKW199" s="22"/>
      <c r="GKX199" s="22"/>
      <c r="GKY199" s="22"/>
      <c r="GKZ199" s="22"/>
      <c r="GLA199" s="22"/>
      <c r="GLB199" s="22"/>
      <c r="GLC199" s="22"/>
      <c r="GLD199" s="22"/>
      <c r="GLE199" s="22"/>
      <c r="GLF199" s="22"/>
      <c r="GLG199" s="22"/>
      <c r="GLH199" s="22"/>
      <c r="GLI199" s="22"/>
      <c r="GLJ199" s="22"/>
      <c r="GLK199" s="22"/>
      <c r="GLL199" s="22"/>
      <c r="GLM199" s="22"/>
      <c r="GLN199" s="22"/>
      <c r="GLO199" s="22"/>
      <c r="GLP199" s="22"/>
      <c r="GLQ199" s="22"/>
      <c r="GLR199" s="22"/>
      <c r="GLS199" s="22"/>
      <c r="GLT199" s="22"/>
      <c r="GLU199" s="22"/>
      <c r="GLV199" s="22"/>
      <c r="GLW199" s="22"/>
      <c r="GLX199" s="22"/>
      <c r="GLY199" s="22"/>
      <c r="GLZ199" s="22"/>
      <c r="GMA199" s="22"/>
      <c r="GMB199" s="22"/>
      <c r="GMC199" s="22"/>
      <c r="GMD199" s="22"/>
      <c r="GME199" s="22"/>
      <c r="GMF199" s="22"/>
      <c r="GMG199" s="22"/>
      <c r="GMH199" s="22"/>
      <c r="GMI199" s="22"/>
      <c r="GMJ199" s="22"/>
      <c r="GMK199" s="22"/>
      <c r="GML199" s="22"/>
      <c r="GMM199" s="22"/>
      <c r="GMN199" s="22"/>
      <c r="GMO199" s="22"/>
      <c r="GMP199" s="22"/>
      <c r="GMQ199" s="22"/>
      <c r="GMR199" s="22"/>
      <c r="GMS199" s="22"/>
      <c r="GMT199" s="22"/>
      <c r="GMU199" s="22"/>
      <c r="GMV199" s="22"/>
      <c r="GMW199" s="22"/>
      <c r="GMX199" s="22"/>
      <c r="GMY199" s="22"/>
      <c r="GMZ199" s="22"/>
      <c r="GNA199" s="22"/>
      <c r="GNB199" s="22"/>
      <c r="GNC199" s="22"/>
      <c r="GND199" s="22"/>
      <c r="GNE199" s="22"/>
      <c r="GNF199" s="22"/>
      <c r="GNG199" s="22"/>
      <c r="GNH199" s="22"/>
      <c r="GNI199" s="22"/>
      <c r="GNJ199" s="22"/>
      <c r="GNK199" s="22"/>
      <c r="GNL199" s="22"/>
      <c r="GNM199" s="22"/>
      <c r="GNN199" s="22"/>
      <c r="GNO199" s="22"/>
      <c r="GNP199" s="22"/>
      <c r="GNQ199" s="22"/>
      <c r="GNR199" s="22"/>
      <c r="GNS199" s="22"/>
      <c r="GNT199" s="22"/>
      <c r="GNU199" s="22"/>
      <c r="GNV199" s="22"/>
      <c r="GNW199" s="22"/>
      <c r="GNX199" s="22"/>
      <c r="GNY199" s="22"/>
      <c r="GNZ199" s="22"/>
      <c r="GOA199" s="22"/>
      <c r="GOB199" s="22"/>
      <c r="GOC199" s="22"/>
      <c r="GOD199" s="22"/>
      <c r="GOE199" s="22"/>
      <c r="GOF199" s="22"/>
      <c r="GOG199" s="22"/>
      <c r="GOH199" s="22"/>
      <c r="GOI199" s="22"/>
      <c r="GOJ199" s="22"/>
      <c r="GOK199" s="22"/>
      <c r="GOL199" s="22"/>
      <c r="GOM199" s="22"/>
      <c r="GON199" s="22"/>
      <c r="GOO199" s="22"/>
      <c r="GOP199" s="22"/>
      <c r="GOQ199" s="22"/>
      <c r="GOR199" s="22"/>
      <c r="GOS199" s="22"/>
      <c r="GOT199" s="22"/>
      <c r="GOU199" s="22"/>
      <c r="GOV199" s="22"/>
      <c r="GOW199" s="22"/>
      <c r="GOX199" s="22"/>
      <c r="GOY199" s="22"/>
      <c r="GOZ199" s="22"/>
      <c r="GPA199" s="22"/>
      <c r="GPB199" s="22"/>
      <c r="GPC199" s="22"/>
      <c r="GPD199" s="22"/>
      <c r="GPE199" s="22"/>
      <c r="GPF199" s="22"/>
      <c r="GPG199" s="22"/>
      <c r="GPH199" s="22"/>
      <c r="GPI199" s="22"/>
      <c r="GPJ199" s="22"/>
      <c r="GPK199" s="22"/>
      <c r="GPL199" s="22"/>
      <c r="GPM199" s="22"/>
      <c r="GPN199" s="22"/>
      <c r="GPO199" s="22"/>
      <c r="GPP199" s="22"/>
      <c r="GPQ199" s="22"/>
      <c r="GPR199" s="22"/>
      <c r="GPS199" s="22"/>
      <c r="GPT199" s="22"/>
      <c r="GPU199" s="22"/>
      <c r="GPV199" s="22"/>
      <c r="GPW199" s="22"/>
      <c r="GPX199" s="22"/>
      <c r="GPY199" s="22"/>
      <c r="GPZ199" s="22"/>
      <c r="GQA199" s="22"/>
      <c r="GQB199" s="22"/>
      <c r="GQC199" s="22"/>
      <c r="GQD199" s="22"/>
      <c r="GQE199" s="22"/>
      <c r="GQF199" s="22"/>
      <c r="GQG199" s="22"/>
      <c r="GQH199" s="22"/>
      <c r="GQI199" s="22"/>
      <c r="GQJ199" s="22"/>
      <c r="GQK199" s="22"/>
      <c r="GQL199" s="22"/>
      <c r="GQM199" s="22"/>
      <c r="GQN199" s="22"/>
      <c r="GQO199" s="22"/>
      <c r="GQP199" s="22"/>
      <c r="GQQ199" s="22"/>
      <c r="GQR199" s="22"/>
      <c r="GQS199" s="22"/>
      <c r="GQT199" s="22"/>
      <c r="GQU199" s="22"/>
      <c r="GQV199" s="22"/>
      <c r="GQW199" s="22"/>
      <c r="GQX199" s="22"/>
      <c r="GQY199" s="22"/>
      <c r="GQZ199" s="22"/>
      <c r="GRA199" s="22"/>
      <c r="GRB199" s="22"/>
      <c r="GRC199" s="22"/>
      <c r="GRD199" s="22"/>
      <c r="GRE199" s="22"/>
      <c r="GRF199" s="22"/>
      <c r="GRG199" s="22"/>
      <c r="GRH199" s="22"/>
      <c r="GRI199" s="22"/>
      <c r="GRJ199" s="22"/>
      <c r="GRK199" s="22"/>
      <c r="GRL199" s="22"/>
      <c r="GRM199" s="22"/>
      <c r="GRN199" s="22"/>
      <c r="GRO199" s="22"/>
      <c r="GRP199" s="22"/>
      <c r="GRQ199" s="22"/>
      <c r="GRR199" s="22"/>
      <c r="GRS199" s="22"/>
      <c r="GRT199" s="22"/>
      <c r="GRU199" s="22"/>
      <c r="GRV199" s="22"/>
      <c r="GRW199" s="22"/>
      <c r="GRX199" s="22"/>
      <c r="GRY199" s="22"/>
      <c r="GRZ199" s="22"/>
      <c r="GSA199" s="22"/>
      <c r="GSB199" s="22"/>
      <c r="GSC199" s="22"/>
      <c r="GSD199" s="22"/>
      <c r="GSE199" s="22"/>
      <c r="GSF199" s="22"/>
      <c r="GSG199" s="22"/>
      <c r="GSH199" s="22"/>
      <c r="GSI199" s="22"/>
      <c r="GSJ199" s="22"/>
      <c r="GSK199" s="22"/>
      <c r="GSL199" s="22"/>
      <c r="GSM199" s="22"/>
      <c r="GSN199" s="22"/>
      <c r="GSO199" s="22"/>
      <c r="GSP199" s="22"/>
      <c r="GSQ199" s="22"/>
      <c r="GSR199" s="22"/>
      <c r="GSS199" s="22"/>
      <c r="GST199" s="22"/>
      <c r="GSU199" s="22"/>
      <c r="GSV199" s="22"/>
      <c r="GSW199" s="22"/>
      <c r="GSX199" s="22"/>
      <c r="GSY199" s="22"/>
      <c r="GSZ199" s="22"/>
      <c r="GTA199" s="22"/>
      <c r="GTB199" s="22"/>
      <c r="GTC199" s="22"/>
      <c r="GTD199" s="22"/>
      <c r="GTE199" s="22"/>
      <c r="GTF199" s="22"/>
      <c r="GTG199" s="22"/>
      <c r="GTH199" s="22"/>
      <c r="GTI199" s="22"/>
      <c r="GTJ199" s="22"/>
      <c r="GTK199" s="22"/>
      <c r="GTL199" s="22"/>
      <c r="GTM199" s="22"/>
      <c r="GTN199" s="22"/>
      <c r="GTO199" s="22"/>
      <c r="GTP199" s="22"/>
      <c r="GTQ199" s="22"/>
      <c r="GTR199" s="22"/>
      <c r="GTS199" s="22"/>
      <c r="GTT199" s="22"/>
      <c r="GTU199" s="22"/>
      <c r="GTV199" s="22"/>
      <c r="GTW199" s="22"/>
      <c r="GTX199" s="22"/>
      <c r="GTY199" s="22"/>
      <c r="GTZ199" s="22"/>
      <c r="GUA199" s="22"/>
      <c r="GUB199" s="22"/>
      <c r="GUC199" s="22"/>
      <c r="GUD199" s="22"/>
      <c r="GUE199" s="22"/>
      <c r="GUF199" s="22"/>
      <c r="GUG199" s="22"/>
      <c r="GUH199" s="22"/>
      <c r="GUI199" s="22"/>
      <c r="GUJ199" s="22"/>
      <c r="GUK199" s="22"/>
      <c r="GUL199" s="22"/>
      <c r="GUM199" s="22"/>
      <c r="GUN199" s="22"/>
      <c r="GUO199" s="22"/>
      <c r="GUP199" s="22"/>
      <c r="GUQ199" s="22"/>
      <c r="GUR199" s="22"/>
      <c r="GUS199" s="22"/>
      <c r="GUT199" s="22"/>
      <c r="GUU199" s="22"/>
      <c r="GUV199" s="22"/>
      <c r="GUW199" s="22"/>
      <c r="GUX199" s="22"/>
      <c r="GUY199" s="22"/>
      <c r="GUZ199" s="22"/>
      <c r="GVA199" s="22"/>
      <c r="GVB199" s="22"/>
      <c r="GVC199" s="22"/>
      <c r="GVD199" s="22"/>
      <c r="GVE199" s="22"/>
      <c r="GVF199" s="22"/>
      <c r="GVG199" s="22"/>
      <c r="GVH199" s="22"/>
      <c r="GVI199" s="22"/>
      <c r="GVJ199" s="22"/>
      <c r="GVK199" s="22"/>
      <c r="GVL199" s="22"/>
      <c r="GVM199" s="22"/>
      <c r="GVN199" s="22"/>
      <c r="GVO199" s="22"/>
      <c r="GVP199" s="22"/>
      <c r="GVQ199" s="22"/>
      <c r="GVR199" s="22"/>
      <c r="GVS199" s="22"/>
      <c r="GVT199" s="22"/>
      <c r="GVU199" s="22"/>
      <c r="GVV199" s="22"/>
      <c r="GVW199" s="22"/>
      <c r="GVX199" s="22"/>
      <c r="GVY199" s="22"/>
      <c r="GVZ199" s="22"/>
      <c r="GWA199" s="22"/>
      <c r="GWB199" s="22"/>
      <c r="GWC199" s="22"/>
      <c r="GWD199" s="22"/>
      <c r="GWE199" s="22"/>
      <c r="GWF199" s="22"/>
      <c r="GWG199" s="22"/>
      <c r="GWH199" s="22"/>
      <c r="GWI199" s="22"/>
      <c r="GWJ199" s="22"/>
      <c r="GWK199" s="22"/>
      <c r="GWL199" s="22"/>
      <c r="GWM199" s="22"/>
      <c r="GWN199" s="22"/>
      <c r="GWO199" s="22"/>
      <c r="GWP199" s="22"/>
      <c r="GWQ199" s="22"/>
      <c r="GWR199" s="22"/>
      <c r="GWS199" s="22"/>
      <c r="GWT199" s="22"/>
      <c r="GWU199" s="22"/>
      <c r="GWV199" s="22"/>
      <c r="GWW199" s="22"/>
      <c r="GWX199" s="22"/>
      <c r="GWY199" s="22"/>
      <c r="GWZ199" s="22"/>
      <c r="GXA199" s="22"/>
      <c r="GXB199" s="22"/>
      <c r="GXC199" s="22"/>
      <c r="GXD199" s="22"/>
      <c r="GXE199" s="22"/>
      <c r="GXF199" s="22"/>
      <c r="GXG199" s="22"/>
      <c r="GXH199" s="22"/>
      <c r="GXI199" s="22"/>
      <c r="GXJ199" s="22"/>
      <c r="GXK199" s="22"/>
      <c r="GXL199" s="22"/>
      <c r="GXM199" s="22"/>
      <c r="GXN199" s="22"/>
      <c r="GXO199" s="22"/>
      <c r="GXP199" s="22"/>
      <c r="GXQ199" s="22"/>
      <c r="GXR199" s="22"/>
      <c r="GXS199" s="22"/>
      <c r="GXT199" s="22"/>
      <c r="GXU199" s="22"/>
      <c r="GXV199" s="22"/>
      <c r="GXW199" s="22"/>
      <c r="GXX199" s="22"/>
      <c r="GXY199" s="22"/>
      <c r="GXZ199" s="22"/>
      <c r="GYA199" s="22"/>
      <c r="GYB199" s="22"/>
      <c r="GYC199" s="22"/>
      <c r="GYD199" s="22"/>
      <c r="GYE199" s="22"/>
      <c r="GYF199" s="22"/>
      <c r="GYG199" s="22"/>
      <c r="GYH199" s="22"/>
      <c r="GYI199" s="22"/>
      <c r="GYJ199" s="22"/>
      <c r="GYK199" s="22"/>
      <c r="GYL199" s="22"/>
      <c r="GYM199" s="22"/>
      <c r="GYN199" s="22"/>
      <c r="GYO199" s="22"/>
      <c r="GYP199" s="22"/>
      <c r="GYQ199" s="22"/>
      <c r="GYR199" s="22"/>
      <c r="GYS199" s="22"/>
      <c r="GYT199" s="22"/>
      <c r="GYU199" s="22"/>
      <c r="GYV199" s="22"/>
      <c r="GYW199" s="22"/>
      <c r="GYX199" s="22"/>
      <c r="GYY199" s="22"/>
      <c r="GYZ199" s="22"/>
      <c r="GZA199" s="22"/>
      <c r="GZB199" s="22"/>
      <c r="GZC199" s="22"/>
      <c r="GZD199" s="22"/>
      <c r="GZE199" s="22"/>
      <c r="GZF199" s="22"/>
      <c r="GZG199" s="22"/>
      <c r="GZH199" s="22"/>
      <c r="GZI199" s="22"/>
      <c r="GZJ199" s="22"/>
      <c r="GZK199" s="22"/>
      <c r="GZL199" s="22"/>
      <c r="GZM199" s="22"/>
      <c r="GZN199" s="22"/>
      <c r="GZO199" s="22"/>
      <c r="GZP199" s="22"/>
      <c r="GZQ199" s="22"/>
      <c r="GZR199" s="22"/>
      <c r="GZS199" s="22"/>
      <c r="GZT199" s="22"/>
      <c r="GZU199" s="22"/>
      <c r="GZV199" s="22"/>
      <c r="GZW199" s="22"/>
      <c r="GZX199" s="22"/>
      <c r="GZY199" s="22"/>
      <c r="GZZ199" s="22"/>
      <c r="HAA199" s="22"/>
      <c r="HAB199" s="22"/>
      <c r="HAC199" s="22"/>
      <c r="HAD199" s="22"/>
      <c r="HAE199" s="22"/>
      <c r="HAF199" s="22"/>
      <c r="HAG199" s="22"/>
      <c r="HAH199" s="22"/>
      <c r="HAI199" s="22"/>
      <c r="HAJ199" s="22"/>
      <c r="HAK199" s="22"/>
      <c r="HAL199" s="22"/>
      <c r="HAM199" s="22"/>
      <c r="HAN199" s="22"/>
      <c r="HAO199" s="22"/>
      <c r="HAP199" s="22"/>
      <c r="HAQ199" s="22"/>
      <c r="HAR199" s="22"/>
      <c r="HAS199" s="22"/>
      <c r="HAT199" s="22"/>
      <c r="HAU199" s="22"/>
      <c r="HAV199" s="22"/>
      <c r="HAW199" s="22"/>
      <c r="HAX199" s="22"/>
      <c r="HAY199" s="22"/>
      <c r="HAZ199" s="22"/>
      <c r="HBA199" s="22"/>
      <c r="HBB199" s="22"/>
      <c r="HBC199" s="22"/>
      <c r="HBD199" s="22"/>
      <c r="HBE199" s="22"/>
      <c r="HBF199" s="22"/>
      <c r="HBG199" s="22"/>
      <c r="HBH199" s="22"/>
      <c r="HBI199" s="22"/>
      <c r="HBJ199" s="22"/>
      <c r="HBK199" s="22"/>
      <c r="HBL199" s="22"/>
      <c r="HBM199" s="22"/>
      <c r="HBN199" s="22"/>
      <c r="HBO199" s="22"/>
      <c r="HBP199" s="22"/>
      <c r="HBQ199" s="22"/>
      <c r="HBR199" s="22"/>
      <c r="HBS199" s="22"/>
      <c r="HBT199" s="22"/>
      <c r="HBU199" s="22"/>
      <c r="HBV199" s="22"/>
      <c r="HBW199" s="22"/>
      <c r="HBX199" s="22"/>
      <c r="HBY199" s="22"/>
      <c r="HBZ199" s="22"/>
      <c r="HCA199" s="22"/>
      <c r="HCB199" s="22"/>
      <c r="HCC199" s="22"/>
      <c r="HCD199" s="22"/>
      <c r="HCE199" s="22"/>
      <c r="HCF199" s="22"/>
      <c r="HCG199" s="22"/>
      <c r="HCH199" s="22"/>
      <c r="HCI199" s="22"/>
      <c r="HCJ199" s="22"/>
      <c r="HCK199" s="22"/>
      <c r="HCL199" s="22"/>
      <c r="HCM199" s="22"/>
      <c r="HCN199" s="22"/>
      <c r="HCO199" s="22"/>
      <c r="HCP199" s="22"/>
      <c r="HCQ199" s="22"/>
      <c r="HCR199" s="22"/>
      <c r="HCS199" s="22"/>
      <c r="HCT199" s="22"/>
      <c r="HCU199" s="22"/>
      <c r="HCV199" s="22"/>
      <c r="HCW199" s="22"/>
      <c r="HCX199" s="22"/>
      <c r="HCY199" s="22"/>
      <c r="HCZ199" s="22"/>
      <c r="HDA199" s="22"/>
      <c r="HDB199" s="22"/>
      <c r="HDC199" s="22"/>
      <c r="HDD199" s="22"/>
      <c r="HDE199" s="22"/>
      <c r="HDF199" s="22"/>
      <c r="HDG199" s="22"/>
      <c r="HDH199" s="22"/>
      <c r="HDI199" s="22"/>
      <c r="HDJ199" s="22"/>
      <c r="HDK199" s="22"/>
      <c r="HDL199" s="22"/>
      <c r="HDM199" s="22"/>
      <c r="HDN199" s="22"/>
      <c r="HDO199" s="22"/>
      <c r="HDP199" s="22"/>
      <c r="HDQ199" s="22"/>
      <c r="HDR199" s="22"/>
      <c r="HDS199" s="22"/>
      <c r="HDT199" s="22"/>
      <c r="HDU199" s="22"/>
      <c r="HDV199" s="22"/>
      <c r="HDW199" s="22"/>
      <c r="HDX199" s="22"/>
      <c r="HDY199" s="22"/>
      <c r="HDZ199" s="22"/>
      <c r="HEA199" s="22"/>
      <c r="HEB199" s="22"/>
      <c r="HEC199" s="22"/>
      <c r="HED199" s="22"/>
      <c r="HEE199" s="22"/>
      <c r="HEF199" s="22"/>
      <c r="HEG199" s="22"/>
      <c r="HEH199" s="22"/>
      <c r="HEI199" s="22"/>
      <c r="HEJ199" s="22"/>
      <c r="HEK199" s="22"/>
      <c r="HEL199" s="22"/>
      <c r="HEM199" s="22"/>
      <c r="HEN199" s="22"/>
      <c r="HEO199" s="22"/>
      <c r="HEP199" s="22"/>
      <c r="HEQ199" s="22"/>
      <c r="HER199" s="22"/>
      <c r="HES199" s="22"/>
      <c r="HET199" s="22"/>
      <c r="HEU199" s="22"/>
      <c r="HEV199" s="22"/>
      <c r="HEW199" s="22"/>
      <c r="HEX199" s="22"/>
      <c r="HEY199" s="22"/>
      <c r="HEZ199" s="22"/>
      <c r="HFA199" s="22"/>
      <c r="HFB199" s="22"/>
      <c r="HFC199" s="22"/>
      <c r="HFD199" s="22"/>
      <c r="HFE199" s="22"/>
      <c r="HFF199" s="22"/>
      <c r="HFG199" s="22"/>
      <c r="HFH199" s="22"/>
      <c r="HFI199" s="22"/>
      <c r="HFJ199" s="22"/>
      <c r="HFK199" s="22"/>
      <c r="HFL199" s="22"/>
      <c r="HFM199" s="22"/>
      <c r="HFN199" s="22"/>
      <c r="HFO199" s="22"/>
      <c r="HFP199" s="22"/>
      <c r="HFQ199" s="22"/>
      <c r="HFR199" s="22"/>
      <c r="HFS199" s="22"/>
      <c r="HFT199" s="22"/>
      <c r="HFU199" s="22"/>
      <c r="HFV199" s="22"/>
      <c r="HFW199" s="22"/>
      <c r="HFX199" s="22"/>
      <c r="HFY199" s="22"/>
      <c r="HFZ199" s="22"/>
      <c r="HGA199" s="22"/>
      <c r="HGB199" s="22"/>
      <c r="HGC199" s="22"/>
      <c r="HGD199" s="22"/>
      <c r="HGE199" s="22"/>
      <c r="HGF199" s="22"/>
      <c r="HGG199" s="22"/>
      <c r="HGH199" s="22"/>
      <c r="HGI199" s="22"/>
      <c r="HGJ199" s="22"/>
      <c r="HGK199" s="22"/>
      <c r="HGL199" s="22"/>
      <c r="HGM199" s="22"/>
      <c r="HGN199" s="22"/>
      <c r="HGO199" s="22"/>
      <c r="HGP199" s="22"/>
      <c r="HGQ199" s="22"/>
      <c r="HGR199" s="22"/>
      <c r="HGS199" s="22"/>
      <c r="HGT199" s="22"/>
      <c r="HGU199" s="22"/>
      <c r="HGV199" s="22"/>
      <c r="HGW199" s="22"/>
      <c r="HGX199" s="22"/>
      <c r="HGY199" s="22"/>
      <c r="HGZ199" s="22"/>
      <c r="HHA199" s="22"/>
      <c r="HHB199" s="22"/>
      <c r="HHC199" s="22"/>
      <c r="HHD199" s="22"/>
      <c r="HHE199" s="22"/>
      <c r="HHF199" s="22"/>
      <c r="HHG199" s="22"/>
      <c r="HHH199" s="22"/>
      <c r="HHI199" s="22"/>
      <c r="HHJ199" s="22"/>
      <c r="HHK199" s="22"/>
      <c r="HHL199" s="22"/>
      <c r="HHM199" s="22"/>
      <c r="HHN199" s="22"/>
      <c r="HHO199" s="22"/>
      <c r="HHP199" s="22"/>
      <c r="HHQ199" s="22"/>
      <c r="HHR199" s="22"/>
      <c r="HHS199" s="22"/>
      <c r="HHT199" s="22"/>
      <c r="HHU199" s="22"/>
      <c r="HHV199" s="22"/>
      <c r="HHW199" s="22"/>
      <c r="HHX199" s="22"/>
      <c r="HHY199" s="22"/>
      <c r="HHZ199" s="22"/>
      <c r="HIA199" s="22"/>
      <c r="HIB199" s="22"/>
      <c r="HIC199" s="22"/>
      <c r="HID199" s="22"/>
      <c r="HIE199" s="22"/>
      <c r="HIF199" s="22"/>
      <c r="HIG199" s="22"/>
      <c r="HIH199" s="22"/>
      <c r="HII199" s="22"/>
      <c r="HIJ199" s="22"/>
      <c r="HIK199" s="22"/>
      <c r="HIL199" s="22"/>
      <c r="HIM199" s="22"/>
      <c r="HIN199" s="22"/>
      <c r="HIO199" s="22"/>
      <c r="HIP199" s="22"/>
      <c r="HIQ199" s="22"/>
      <c r="HIR199" s="22"/>
      <c r="HIS199" s="22"/>
      <c r="HIT199" s="22"/>
      <c r="HIU199" s="22"/>
      <c r="HIV199" s="22"/>
      <c r="HIW199" s="22"/>
      <c r="HIX199" s="22"/>
      <c r="HIY199" s="22"/>
      <c r="HIZ199" s="22"/>
      <c r="HJA199" s="22"/>
      <c r="HJB199" s="22"/>
      <c r="HJC199" s="22"/>
      <c r="HJD199" s="22"/>
      <c r="HJE199" s="22"/>
      <c r="HJF199" s="22"/>
      <c r="HJG199" s="22"/>
      <c r="HJH199" s="22"/>
      <c r="HJI199" s="22"/>
      <c r="HJJ199" s="22"/>
      <c r="HJK199" s="22"/>
      <c r="HJL199" s="22"/>
      <c r="HJM199" s="22"/>
      <c r="HJN199" s="22"/>
      <c r="HJO199" s="22"/>
      <c r="HJP199" s="22"/>
      <c r="HJQ199" s="22"/>
      <c r="HJR199" s="22"/>
      <c r="HJS199" s="22"/>
      <c r="HJT199" s="22"/>
      <c r="HJU199" s="22"/>
      <c r="HJV199" s="22"/>
      <c r="HJW199" s="22"/>
      <c r="HJX199" s="22"/>
      <c r="HJY199" s="22"/>
      <c r="HJZ199" s="22"/>
      <c r="HKA199" s="22"/>
      <c r="HKB199" s="22"/>
      <c r="HKC199" s="22"/>
      <c r="HKD199" s="22"/>
      <c r="HKE199" s="22"/>
      <c r="HKF199" s="22"/>
      <c r="HKG199" s="22"/>
      <c r="HKH199" s="22"/>
      <c r="HKI199" s="22"/>
      <c r="HKJ199" s="22"/>
      <c r="HKK199" s="22"/>
      <c r="HKL199" s="22"/>
      <c r="HKM199" s="22"/>
      <c r="HKN199" s="22"/>
      <c r="HKO199" s="22"/>
      <c r="HKP199" s="22"/>
      <c r="HKQ199" s="22"/>
      <c r="HKR199" s="22"/>
      <c r="HKS199" s="22"/>
      <c r="HKT199" s="22"/>
      <c r="HKU199" s="22"/>
      <c r="HKV199" s="22"/>
      <c r="HKW199" s="22"/>
      <c r="HKX199" s="22"/>
      <c r="HKY199" s="22"/>
      <c r="HKZ199" s="22"/>
      <c r="HLA199" s="22"/>
      <c r="HLB199" s="22"/>
      <c r="HLC199" s="22"/>
      <c r="HLD199" s="22"/>
      <c r="HLE199" s="22"/>
      <c r="HLF199" s="22"/>
      <c r="HLG199" s="22"/>
      <c r="HLH199" s="22"/>
      <c r="HLI199" s="22"/>
      <c r="HLJ199" s="22"/>
      <c r="HLK199" s="22"/>
      <c r="HLL199" s="22"/>
      <c r="HLM199" s="22"/>
      <c r="HLN199" s="22"/>
      <c r="HLO199" s="22"/>
      <c r="HLP199" s="22"/>
      <c r="HLQ199" s="22"/>
      <c r="HLR199" s="22"/>
      <c r="HLS199" s="22"/>
      <c r="HLT199" s="22"/>
      <c r="HLU199" s="22"/>
      <c r="HLV199" s="22"/>
      <c r="HLW199" s="22"/>
      <c r="HLX199" s="22"/>
      <c r="HLY199" s="22"/>
      <c r="HLZ199" s="22"/>
      <c r="HMA199" s="22"/>
      <c r="HMB199" s="22"/>
      <c r="HMC199" s="22"/>
      <c r="HMD199" s="22"/>
      <c r="HME199" s="22"/>
      <c r="HMF199" s="22"/>
      <c r="HMG199" s="22"/>
      <c r="HMH199" s="22"/>
      <c r="HMI199" s="22"/>
      <c r="HMJ199" s="22"/>
      <c r="HMK199" s="22"/>
      <c r="HML199" s="22"/>
      <c r="HMM199" s="22"/>
      <c r="HMN199" s="22"/>
      <c r="HMO199" s="22"/>
      <c r="HMP199" s="22"/>
      <c r="HMQ199" s="22"/>
      <c r="HMR199" s="22"/>
      <c r="HMS199" s="22"/>
      <c r="HMT199" s="22"/>
      <c r="HMU199" s="22"/>
      <c r="HMV199" s="22"/>
      <c r="HMW199" s="22"/>
      <c r="HMX199" s="22"/>
      <c r="HMY199" s="22"/>
      <c r="HMZ199" s="22"/>
      <c r="HNA199" s="22"/>
      <c r="HNB199" s="22"/>
      <c r="HNC199" s="22"/>
      <c r="HND199" s="22"/>
      <c r="HNE199" s="22"/>
      <c r="HNF199" s="22"/>
      <c r="HNG199" s="22"/>
      <c r="HNH199" s="22"/>
      <c r="HNI199" s="22"/>
      <c r="HNJ199" s="22"/>
      <c r="HNK199" s="22"/>
      <c r="HNL199" s="22"/>
      <c r="HNM199" s="22"/>
      <c r="HNN199" s="22"/>
      <c r="HNO199" s="22"/>
      <c r="HNP199" s="22"/>
      <c r="HNQ199" s="22"/>
      <c r="HNR199" s="22"/>
      <c r="HNS199" s="22"/>
      <c r="HNT199" s="22"/>
      <c r="HNU199" s="22"/>
      <c r="HNV199" s="22"/>
      <c r="HNW199" s="22"/>
      <c r="HNX199" s="22"/>
      <c r="HNY199" s="22"/>
      <c r="HNZ199" s="22"/>
      <c r="HOA199" s="22"/>
      <c r="HOB199" s="22"/>
      <c r="HOC199" s="22"/>
      <c r="HOD199" s="22"/>
      <c r="HOE199" s="22"/>
      <c r="HOF199" s="22"/>
      <c r="HOG199" s="22"/>
      <c r="HOH199" s="22"/>
      <c r="HOI199" s="22"/>
      <c r="HOJ199" s="22"/>
      <c r="HOK199" s="22"/>
      <c r="HOL199" s="22"/>
      <c r="HOM199" s="22"/>
      <c r="HON199" s="22"/>
      <c r="HOO199" s="22"/>
      <c r="HOP199" s="22"/>
      <c r="HOQ199" s="22"/>
      <c r="HOR199" s="22"/>
      <c r="HOS199" s="22"/>
      <c r="HOT199" s="22"/>
      <c r="HOU199" s="22"/>
      <c r="HOV199" s="22"/>
      <c r="HOW199" s="22"/>
      <c r="HOX199" s="22"/>
      <c r="HOY199" s="22"/>
      <c r="HOZ199" s="22"/>
      <c r="HPA199" s="22"/>
      <c r="HPB199" s="22"/>
      <c r="HPC199" s="22"/>
      <c r="HPD199" s="22"/>
      <c r="HPE199" s="22"/>
      <c r="HPF199" s="22"/>
      <c r="HPG199" s="22"/>
      <c r="HPH199" s="22"/>
      <c r="HPI199" s="22"/>
      <c r="HPJ199" s="22"/>
      <c r="HPK199" s="22"/>
      <c r="HPL199" s="22"/>
      <c r="HPM199" s="22"/>
      <c r="HPN199" s="22"/>
      <c r="HPO199" s="22"/>
      <c r="HPP199" s="22"/>
      <c r="HPQ199" s="22"/>
      <c r="HPR199" s="22"/>
      <c r="HPS199" s="22"/>
      <c r="HPT199" s="22"/>
      <c r="HPU199" s="22"/>
      <c r="HPV199" s="22"/>
      <c r="HPW199" s="22"/>
      <c r="HPX199" s="22"/>
      <c r="HPY199" s="22"/>
      <c r="HPZ199" s="22"/>
      <c r="HQA199" s="22"/>
      <c r="HQB199" s="22"/>
      <c r="HQC199" s="22"/>
      <c r="HQD199" s="22"/>
      <c r="HQE199" s="22"/>
      <c r="HQF199" s="22"/>
      <c r="HQG199" s="22"/>
      <c r="HQH199" s="22"/>
      <c r="HQI199" s="22"/>
      <c r="HQJ199" s="22"/>
      <c r="HQK199" s="22"/>
      <c r="HQL199" s="22"/>
      <c r="HQM199" s="22"/>
      <c r="HQN199" s="22"/>
      <c r="HQO199" s="22"/>
      <c r="HQP199" s="22"/>
      <c r="HQQ199" s="22"/>
      <c r="HQR199" s="22"/>
      <c r="HQS199" s="22"/>
      <c r="HQT199" s="22"/>
      <c r="HQU199" s="22"/>
      <c r="HQV199" s="22"/>
      <c r="HQW199" s="22"/>
      <c r="HQX199" s="22"/>
      <c r="HQY199" s="22"/>
      <c r="HQZ199" s="22"/>
      <c r="HRA199" s="22"/>
      <c r="HRB199" s="22"/>
      <c r="HRC199" s="22"/>
      <c r="HRD199" s="22"/>
      <c r="HRE199" s="22"/>
      <c r="HRF199" s="22"/>
      <c r="HRG199" s="22"/>
      <c r="HRH199" s="22"/>
      <c r="HRI199" s="22"/>
      <c r="HRJ199" s="22"/>
      <c r="HRK199" s="22"/>
      <c r="HRL199" s="22"/>
      <c r="HRM199" s="22"/>
      <c r="HRN199" s="22"/>
      <c r="HRO199" s="22"/>
      <c r="HRP199" s="22"/>
      <c r="HRQ199" s="22"/>
      <c r="HRR199" s="22"/>
      <c r="HRS199" s="22"/>
      <c r="HRT199" s="22"/>
      <c r="HRU199" s="22"/>
      <c r="HRV199" s="22"/>
      <c r="HRW199" s="22"/>
      <c r="HRX199" s="22"/>
      <c r="HRY199" s="22"/>
      <c r="HRZ199" s="22"/>
      <c r="HSA199" s="22"/>
      <c r="HSB199" s="22"/>
      <c r="HSC199" s="22"/>
      <c r="HSD199" s="22"/>
      <c r="HSE199" s="22"/>
      <c r="HSF199" s="22"/>
      <c r="HSG199" s="22"/>
      <c r="HSH199" s="22"/>
      <c r="HSI199" s="22"/>
      <c r="HSJ199" s="22"/>
      <c r="HSK199" s="22"/>
      <c r="HSL199" s="22"/>
      <c r="HSM199" s="22"/>
      <c r="HSN199" s="22"/>
      <c r="HSO199" s="22"/>
      <c r="HSP199" s="22"/>
      <c r="HSQ199" s="22"/>
      <c r="HSR199" s="22"/>
      <c r="HSS199" s="22"/>
      <c r="HST199" s="22"/>
      <c r="HSU199" s="22"/>
      <c r="HSV199" s="22"/>
      <c r="HSW199" s="22"/>
      <c r="HSX199" s="22"/>
      <c r="HSY199" s="22"/>
      <c r="HSZ199" s="22"/>
      <c r="HTA199" s="22"/>
      <c r="HTB199" s="22"/>
      <c r="HTC199" s="22"/>
      <c r="HTD199" s="22"/>
      <c r="HTE199" s="22"/>
      <c r="HTF199" s="22"/>
      <c r="HTG199" s="22"/>
      <c r="HTH199" s="22"/>
      <c r="HTI199" s="22"/>
      <c r="HTJ199" s="22"/>
      <c r="HTK199" s="22"/>
      <c r="HTL199" s="22"/>
      <c r="HTM199" s="22"/>
      <c r="HTN199" s="22"/>
      <c r="HTO199" s="22"/>
      <c r="HTP199" s="22"/>
      <c r="HTQ199" s="22"/>
      <c r="HTR199" s="22"/>
      <c r="HTS199" s="22"/>
      <c r="HTT199" s="22"/>
      <c r="HTU199" s="22"/>
      <c r="HTV199" s="22"/>
      <c r="HTW199" s="22"/>
      <c r="HTX199" s="22"/>
      <c r="HTY199" s="22"/>
      <c r="HTZ199" s="22"/>
      <c r="HUA199" s="22"/>
      <c r="HUB199" s="22"/>
      <c r="HUC199" s="22"/>
      <c r="HUD199" s="22"/>
      <c r="HUE199" s="22"/>
      <c r="HUF199" s="22"/>
      <c r="HUG199" s="22"/>
      <c r="HUH199" s="22"/>
      <c r="HUI199" s="22"/>
      <c r="HUJ199" s="22"/>
      <c r="HUK199" s="22"/>
      <c r="HUL199" s="22"/>
      <c r="HUM199" s="22"/>
      <c r="HUN199" s="22"/>
      <c r="HUO199" s="22"/>
      <c r="HUP199" s="22"/>
      <c r="HUQ199" s="22"/>
      <c r="HUR199" s="22"/>
      <c r="HUS199" s="22"/>
      <c r="HUT199" s="22"/>
      <c r="HUU199" s="22"/>
      <c r="HUV199" s="22"/>
      <c r="HUW199" s="22"/>
      <c r="HUX199" s="22"/>
      <c r="HUY199" s="22"/>
      <c r="HUZ199" s="22"/>
      <c r="HVA199" s="22"/>
      <c r="HVB199" s="22"/>
      <c r="HVC199" s="22"/>
      <c r="HVD199" s="22"/>
      <c r="HVE199" s="22"/>
      <c r="HVF199" s="22"/>
      <c r="HVG199" s="22"/>
      <c r="HVH199" s="22"/>
      <c r="HVI199" s="22"/>
      <c r="HVJ199" s="22"/>
      <c r="HVK199" s="22"/>
      <c r="HVL199" s="22"/>
      <c r="HVM199" s="22"/>
      <c r="HVN199" s="22"/>
      <c r="HVO199" s="22"/>
      <c r="HVP199" s="22"/>
      <c r="HVQ199" s="22"/>
      <c r="HVR199" s="22"/>
      <c r="HVS199" s="22"/>
      <c r="HVT199" s="22"/>
      <c r="HVU199" s="22"/>
      <c r="HVV199" s="22"/>
      <c r="HVW199" s="22"/>
      <c r="HVX199" s="22"/>
      <c r="HVY199" s="22"/>
      <c r="HVZ199" s="22"/>
      <c r="HWA199" s="22"/>
      <c r="HWB199" s="22"/>
      <c r="HWC199" s="22"/>
      <c r="HWD199" s="22"/>
      <c r="HWE199" s="22"/>
      <c r="HWF199" s="22"/>
      <c r="HWG199" s="22"/>
      <c r="HWH199" s="22"/>
      <c r="HWI199" s="22"/>
      <c r="HWJ199" s="22"/>
      <c r="HWK199" s="22"/>
      <c r="HWL199" s="22"/>
      <c r="HWM199" s="22"/>
      <c r="HWN199" s="22"/>
      <c r="HWO199" s="22"/>
      <c r="HWP199" s="22"/>
      <c r="HWQ199" s="22"/>
      <c r="HWR199" s="22"/>
      <c r="HWS199" s="22"/>
      <c r="HWT199" s="22"/>
      <c r="HWU199" s="22"/>
      <c r="HWV199" s="22"/>
      <c r="HWW199" s="22"/>
      <c r="HWX199" s="22"/>
      <c r="HWY199" s="22"/>
      <c r="HWZ199" s="22"/>
      <c r="HXA199" s="22"/>
      <c r="HXB199" s="22"/>
      <c r="HXC199" s="22"/>
      <c r="HXD199" s="22"/>
      <c r="HXE199" s="22"/>
      <c r="HXF199" s="22"/>
      <c r="HXG199" s="22"/>
      <c r="HXH199" s="22"/>
      <c r="HXI199" s="22"/>
      <c r="HXJ199" s="22"/>
      <c r="HXK199" s="22"/>
      <c r="HXL199" s="22"/>
      <c r="HXM199" s="22"/>
      <c r="HXN199" s="22"/>
      <c r="HXO199" s="22"/>
      <c r="HXP199" s="22"/>
      <c r="HXQ199" s="22"/>
      <c r="HXR199" s="22"/>
      <c r="HXS199" s="22"/>
      <c r="HXT199" s="22"/>
      <c r="HXU199" s="22"/>
      <c r="HXV199" s="22"/>
      <c r="HXW199" s="22"/>
      <c r="HXX199" s="22"/>
      <c r="HXY199" s="22"/>
      <c r="HXZ199" s="22"/>
      <c r="HYA199" s="22"/>
      <c r="HYB199" s="22"/>
      <c r="HYC199" s="22"/>
      <c r="HYD199" s="22"/>
      <c r="HYE199" s="22"/>
      <c r="HYF199" s="22"/>
      <c r="HYG199" s="22"/>
      <c r="HYH199" s="22"/>
      <c r="HYI199" s="22"/>
      <c r="HYJ199" s="22"/>
      <c r="HYK199" s="22"/>
      <c r="HYL199" s="22"/>
      <c r="HYM199" s="22"/>
      <c r="HYN199" s="22"/>
      <c r="HYO199" s="22"/>
      <c r="HYP199" s="22"/>
      <c r="HYQ199" s="22"/>
      <c r="HYR199" s="22"/>
      <c r="HYS199" s="22"/>
      <c r="HYT199" s="22"/>
      <c r="HYU199" s="22"/>
      <c r="HYV199" s="22"/>
      <c r="HYW199" s="22"/>
      <c r="HYX199" s="22"/>
      <c r="HYY199" s="22"/>
      <c r="HYZ199" s="22"/>
      <c r="HZA199" s="22"/>
      <c r="HZB199" s="22"/>
      <c r="HZC199" s="22"/>
      <c r="HZD199" s="22"/>
      <c r="HZE199" s="22"/>
      <c r="HZF199" s="22"/>
      <c r="HZG199" s="22"/>
      <c r="HZH199" s="22"/>
      <c r="HZI199" s="22"/>
      <c r="HZJ199" s="22"/>
      <c r="HZK199" s="22"/>
      <c r="HZL199" s="22"/>
      <c r="HZM199" s="22"/>
      <c r="HZN199" s="22"/>
      <c r="HZO199" s="22"/>
      <c r="HZP199" s="22"/>
      <c r="HZQ199" s="22"/>
      <c r="HZR199" s="22"/>
      <c r="HZS199" s="22"/>
      <c r="HZT199" s="22"/>
      <c r="HZU199" s="22"/>
      <c r="HZV199" s="22"/>
      <c r="HZW199" s="22"/>
      <c r="HZX199" s="22"/>
      <c r="HZY199" s="22"/>
      <c r="HZZ199" s="22"/>
      <c r="IAA199" s="22"/>
      <c r="IAB199" s="22"/>
      <c r="IAC199" s="22"/>
      <c r="IAD199" s="22"/>
      <c r="IAE199" s="22"/>
      <c r="IAF199" s="22"/>
      <c r="IAG199" s="22"/>
      <c r="IAH199" s="22"/>
      <c r="IAI199" s="22"/>
      <c r="IAJ199" s="22"/>
      <c r="IAK199" s="22"/>
      <c r="IAL199" s="22"/>
      <c r="IAM199" s="22"/>
      <c r="IAN199" s="22"/>
      <c r="IAO199" s="22"/>
      <c r="IAP199" s="22"/>
      <c r="IAQ199" s="22"/>
      <c r="IAR199" s="22"/>
      <c r="IAS199" s="22"/>
      <c r="IAT199" s="22"/>
      <c r="IAU199" s="22"/>
      <c r="IAV199" s="22"/>
      <c r="IAW199" s="22"/>
      <c r="IAX199" s="22"/>
      <c r="IAY199" s="22"/>
      <c r="IAZ199" s="22"/>
      <c r="IBA199" s="22"/>
      <c r="IBB199" s="22"/>
      <c r="IBC199" s="22"/>
      <c r="IBD199" s="22"/>
      <c r="IBE199" s="22"/>
      <c r="IBF199" s="22"/>
      <c r="IBG199" s="22"/>
      <c r="IBH199" s="22"/>
      <c r="IBI199" s="22"/>
      <c r="IBJ199" s="22"/>
      <c r="IBK199" s="22"/>
      <c r="IBL199" s="22"/>
      <c r="IBM199" s="22"/>
      <c r="IBN199" s="22"/>
      <c r="IBO199" s="22"/>
      <c r="IBP199" s="22"/>
      <c r="IBQ199" s="22"/>
      <c r="IBR199" s="22"/>
      <c r="IBS199" s="22"/>
      <c r="IBT199" s="22"/>
      <c r="IBU199" s="22"/>
      <c r="IBV199" s="22"/>
      <c r="IBW199" s="22"/>
      <c r="IBX199" s="22"/>
      <c r="IBY199" s="22"/>
      <c r="IBZ199" s="22"/>
      <c r="ICA199" s="22"/>
      <c r="ICB199" s="22"/>
      <c r="ICC199" s="22"/>
      <c r="ICD199" s="22"/>
      <c r="ICE199" s="22"/>
      <c r="ICF199" s="22"/>
      <c r="ICG199" s="22"/>
      <c r="ICH199" s="22"/>
      <c r="ICI199" s="22"/>
      <c r="ICJ199" s="22"/>
      <c r="ICK199" s="22"/>
      <c r="ICL199" s="22"/>
      <c r="ICM199" s="22"/>
      <c r="ICN199" s="22"/>
      <c r="ICO199" s="22"/>
      <c r="ICP199" s="22"/>
      <c r="ICQ199" s="22"/>
      <c r="ICR199" s="22"/>
      <c r="ICS199" s="22"/>
      <c r="ICT199" s="22"/>
      <c r="ICU199" s="22"/>
      <c r="ICV199" s="22"/>
      <c r="ICW199" s="22"/>
      <c r="ICX199" s="22"/>
      <c r="ICY199" s="22"/>
      <c r="ICZ199" s="22"/>
      <c r="IDA199" s="22"/>
      <c r="IDB199" s="22"/>
      <c r="IDC199" s="22"/>
      <c r="IDD199" s="22"/>
      <c r="IDE199" s="22"/>
      <c r="IDF199" s="22"/>
      <c r="IDG199" s="22"/>
      <c r="IDH199" s="22"/>
      <c r="IDI199" s="22"/>
      <c r="IDJ199" s="22"/>
      <c r="IDK199" s="22"/>
      <c r="IDL199" s="22"/>
      <c r="IDM199" s="22"/>
      <c r="IDN199" s="22"/>
      <c r="IDO199" s="22"/>
      <c r="IDP199" s="22"/>
      <c r="IDQ199" s="22"/>
      <c r="IDR199" s="22"/>
      <c r="IDS199" s="22"/>
      <c r="IDT199" s="22"/>
      <c r="IDU199" s="22"/>
      <c r="IDV199" s="22"/>
      <c r="IDW199" s="22"/>
      <c r="IDX199" s="22"/>
      <c r="IDY199" s="22"/>
      <c r="IDZ199" s="22"/>
      <c r="IEA199" s="22"/>
      <c r="IEB199" s="22"/>
      <c r="IEC199" s="22"/>
      <c r="IED199" s="22"/>
      <c r="IEE199" s="22"/>
      <c r="IEF199" s="22"/>
      <c r="IEG199" s="22"/>
      <c r="IEH199" s="22"/>
      <c r="IEI199" s="22"/>
      <c r="IEJ199" s="22"/>
      <c r="IEK199" s="22"/>
      <c r="IEL199" s="22"/>
      <c r="IEM199" s="22"/>
      <c r="IEN199" s="22"/>
      <c r="IEO199" s="22"/>
      <c r="IEP199" s="22"/>
      <c r="IEQ199" s="22"/>
      <c r="IER199" s="22"/>
      <c r="IES199" s="22"/>
      <c r="IET199" s="22"/>
      <c r="IEU199" s="22"/>
      <c r="IEV199" s="22"/>
      <c r="IEW199" s="22"/>
      <c r="IEX199" s="22"/>
      <c r="IEY199" s="22"/>
      <c r="IEZ199" s="22"/>
      <c r="IFA199" s="22"/>
      <c r="IFB199" s="22"/>
      <c r="IFC199" s="22"/>
      <c r="IFD199" s="22"/>
      <c r="IFE199" s="22"/>
      <c r="IFF199" s="22"/>
      <c r="IFG199" s="22"/>
      <c r="IFH199" s="22"/>
      <c r="IFI199" s="22"/>
      <c r="IFJ199" s="22"/>
      <c r="IFK199" s="22"/>
      <c r="IFL199" s="22"/>
      <c r="IFM199" s="22"/>
      <c r="IFN199" s="22"/>
      <c r="IFO199" s="22"/>
      <c r="IFP199" s="22"/>
      <c r="IFQ199" s="22"/>
      <c r="IFR199" s="22"/>
      <c r="IFS199" s="22"/>
      <c r="IFT199" s="22"/>
      <c r="IFU199" s="22"/>
      <c r="IFV199" s="22"/>
      <c r="IFW199" s="22"/>
      <c r="IFX199" s="22"/>
      <c r="IFY199" s="22"/>
      <c r="IFZ199" s="22"/>
      <c r="IGA199" s="22"/>
      <c r="IGB199" s="22"/>
      <c r="IGC199" s="22"/>
      <c r="IGD199" s="22"/>
      <c r="IGE199" s="22"/>
      <c r="IGF199" s="22"/>
      <c r="IGG199" s="22"/>
      <c r="IGH199" s="22"/>
      <c r="IGI199" s="22"/>
      <c r="IGJ199" s="22"/>
      <c r="IGK199" s="22"/>
      <c r="IGL199" s="22"/>
      <c r="IGM199" s="22"/>
      <c r="IGN199" s="22"/>
      <c r="IGO199" s="22"/>
      <c r="IGP199" s="22"/>
      <c r="IGQ199" s="22"/>
      <c r="IGR199" s="22"/>
      <c r="IGS199" s="22"/>
      <c r="IGT199" s="22"/>
      <c r="IGU199" s="22"/>
      <c r="IGV199" s="22"/>
      <c r="IGW199" s="22"/>
      <c r="IGX199" s="22"/>
      <c r="IGY199" s="22"/>
      <c r="IGZ199" s="22"/>
      <c r="IHA199" s="22"/>
      <c r="IHB199" s="22"/>
      <c r="IHC199" s="22"/>
      <c r="IHD199" s="22"/>
      <c r="IHE199" s="22"/>
      <c r="IHF199" s="22"/>
      <c r="IHG199" s="22"/>
      <c r="IHH199" s="22"/>
      <c r="IHI199" s="22"/>
      <c r="IHJ199" s="22"/>
      <c r="IHK199" s="22"/>
      <c r="IHL199" s="22"/>
      <c r="IHM199" s="22"/>
      <c r="IHN199" s="22"/>
      <c r="IHO199" s="22"/>
      <c r="IHP199" s="22"/>
      <c r="IHQ199" s="22"/>
      <c r="IHR199" s="22"/>
      <c r="IHS199" s="22"/>
      <c r="IHT199" s="22"/>
      <c r="IHU199" s="22"/>
      <c r="IHV199" s="22"/>
      <c r="IHW199" s="22"/>
      <c r="IHX199" s="22"/>
      <c r="IHY199" s="22"/>
      <c r="IHZ199" s="22"/>
      <c r="IIA199" s="22"/>
      <c r="IIB199" s="22"/>
      <c r="IIC199" s="22"/>
      <c r="IID199" s="22"/>
      <c r="IIE199" s="22"/>
      <c r="IIF199" s="22"/>
      <c r="IIG199" s="22"/>
      <c r="IIH199" s="22"/>
      <c r="III199" s="22"/>
      <c r="IIJ199" s="22"/>
      <c r="IIK199" s="22"/>
      <c r="IIL199" s="22"/>
      <c r="IIM199" s="22"/>
      <c r="IIN199" s="22"/>
      <c r="IIO199" s="22"/>
      <c r="IIP199" s="22"/>
      <c r="IIQ199" s="22"/>
      <c r="IIR199" s="22"/>
      <c r="IIS199" s="22"/>
      <c r="IIT199" s="22"/>
      <c r="IIU199" s="22"/>
      <c r="IIV199" s="22"/>
      <c r="IIW199" s="22"/>
      <c r="IIX199" s="22"/>
      <c r="IIY199" s="22"/>
      <c r="IIZ199" s="22"/>
      <c r="IJA199" s="22"/>
      <c r="IJB199" s="22"/>
      <c r="IJC199" s="22"/>
      <c r="IJD199" s="22"/>
      <c r="IJE199" s="22"/>
      <c r="IJF199" s="22"/>
      <c r="IJG199" s="22"/>
      <c r="IJH199" s="22"/>
      <c r="IJI199" s="22"/>
      <c r="IJJ199" s="22"/>
      <c r="IJK199" s="22"/>
      <c r="IJL199" s="22"/>
      <c r="IJM199" s="22"/>
      <c r="IJN199" s="22"/>
      <c r="IJO199" s="22"/>
      <c r="IJP199" s="22"/>
      <c r="IJQ199" s="22"/>
      <c r="IJR199" s="22"/>
      <c r="IJS199" s="22"/>
      <c r="IJT199" s="22"/>
      <c r="IJU199" s="22"/>
      <c r="IJV199" s="22"/>
      <c r="IJW199" s="22"/>
      <c r="IJX199" s="22"/>
      <c r="IJY199" s="22"/>
      <c r="IJZ199" s="22"/>
      <c r="IKA199" s="22"/>
      <c r="IKB199" s="22"/>
      <c r="IKC199" s="22"/>
      <c r="IKD199" s="22"/>
      <c r="IKE199" s="22"/>
      <c r="IKF199" s="22"/>
      <c r="IKG199" s="22"/>
      <c r="IKH199" s="22"/>
      <c r="IKI199" s="22"/>
      <c r="IKJ199" s="22"/>
      <c r="IKK199" s="22"/>
      <c r="IKL199" s="22"/>
      <c r="IKM199" s="22"/>
      <c r="IKN199" s="22"/>
      <c r="IKO199" s="22"/>
      <c r="IKP199" s="22"/>
      <c r="IKQ199" s="22"/>
      <c r="IKR199" s="22"/>
      <c r="IKS199" s="22"/>
      <c r="IKT199" s="22"/>
      <c r="IKU199" s="22"/>
      <c r="IKV199" s="22"/>
      <c r="IKW199" s="22"/>
      <c r="IKX199" s="22"/>
      <c r="IKY199" s="22"/>
      <c r="IKZ199" s="22"/>
      <c r="ILA199" s="22"/>
      <c r="ILB199" s="22"/>
      <c r="ILC199" s="22"/>
      <c r="ILD199" s="22"/>
      <c r="ILE199" s="22"/>
      <c r="ILF199" s="22"/>
      <c r="ILG199" s="22"/>
      <c r="ILH199" s="22"/>
      <c r="ILI199" s="22"/>
      <c r="ILJ199" s="22"/>
      <c r="ILK199" s="22"/>
      <c r="ILL199" s="22"/>
      <c r="ILM199" s="22"/>
      <c r="ILN199" s="22"/>
      <c r="ILO199" s="22"/>
      <c r="ILP199" s="22"/>
      <c r="ILQ199" s="22"/>
      <c r="ILR199" s="22"/>
      <c r="ILS199" s="22"/>
      <c r="ILT199" s="22"/>
      <c r="ILU199" s="22"/>
      <c r="ILV199" s="22"/>
      <c r="ILW199" s="22"/>
      <c r="ILX199" s="22"/>
      <c r="ILY199" s="22"/>
      <c r="ILZ199" s="22"/>
      <c r="IMA199" s="22"/>
      <c r="IMB199" s="22"/>
      <c r="IMC199" s="22"/>
      <c r="IMD199" s="22"/>
      <c r="IME199" s="22"/>
      <c r="IMF199" s="22"/>
      <c r="IMG199" s="22"/>
      <c r="IMH199" s="22"/>
      <c r="IMI199" s="22"/>
      <c r="IMJ199" s="22"/>
      <c r="IMK199" s="22"/>
      <c r="IML199" s="22"/>
      <c r="IMM199" s="22"/>
      <c r="IMN199" s="22"/>
      <c r="IMO199" s="22"/>
      <c r="IMP199" s="22"/>
      <c r="IMQ199" s="22"/>
      <c r="IMR199" s="22"/>
      <c r="IMS199" s="22"/>
      <c r="IMT199" s="22"/>
      <c r="IMU199" s="22"/>
      <c r="IMV199" s="22"/>
      <c r="IMW199" s="22"/>
      <c r="IMX199" s="22"/>
      <c r="IMY199" s="22"/>
      <c r="IMZ199" s="22"/>
      <c r="INA199" s="22"/>
      <c r="INB199" s="22"/>
      <c r="INC199" s="22"/>
      <c r="IND199" s="22"/>
      <c r="INE199" s="22"/>
      <c r="INF199" s="22"/>
      <c r="ING199" s="22"/>
      <c r="INH199" s="22"/>
      <c r="INI199" s="22"/>
      <c r="INJ199" s="22"/>
      <c r="INK199" s="22"/>
      <c r="INL199" s="22"/>
      <c r="INM199" s="22"/>
      <c r="INN199" s="22"/>
      <c r="INO199" s="22"/>
      <c r="INP199" s="22"/>
      <c r="INQ199" s="22"/>
      <c r="INR199" s="22"/>
      <c r="INS199" s="22"/>
      <c r="INT199" s="22"/>
      <c r="INU199" s="22"/>
      <c r="INV199" s="22"/>
      <c r="INW199" s="22"/>
      <c r="INX199" s="22"/>
      <c r="INY199" s="22"/>
      <c r="INZ199" s="22"/>
      <c r="IOA199" s="22"/>
      <c r="IOB199" s="22"/>
      <c r="IOC199" s="22"/>
      <c r="IOD199" s="22"/>
      <c r="IOE199" s="22"/>
      <c r="IOF199" s="22"/>
      <c r="IOG199" s="22"/>
      <c r="IOH199" s="22"/>
      <c r="IOI199" s="22"/>
      <c r="IOJ199" s="22"/>
      <c r="IOK199" s="22"/>
      <c r="IOL199" s="22"/>
      <c r="IOM199" s="22"/>
      <c r="ION199" s="22"/>
      <c r="IOO199" s="22"/>
      <c r="IOP199" s="22"/>
      <c r="IOQ199" s="22"/>
      <c r="IOR199" s="22"/>
      <c r="IOS199" s="22"/>
      <c r="IOT199" s="22"/>
      <c r="IOU199" s="22"/>
      <c r="IOV199" s="22"/>
      <c r="IOW199" s="22"/>
      <c r="IOX199" s="22"/>
      <c r="IOY199" s="22"/>
      <c r="IOZ199" s="22"/>
      <c r="IPA199" s="22"/>
      <c r="IPB199" s="22"/>
      <c r="IPC199" s="22"/>
      <c r="IPD199" s="22"/>
      <c r="IPE199" s="22"/>
      <c r="IPF199" s="22"/>
      <c r="IPG199" s="22"/>
      <c r="IPH199" s="22"/>
      <c r="IPI199" s="22"/>
      <c r="IPJ199" s="22"/>
      <c r="IPK199" s="22"/>
      <c r="IPL199" s="22"/>
      <c r="IPM199" s="22"/>
      <c r="IPN199" s="22"/>
      <c r="IPO199" s="22"/>
      <c r="IPP199" s="22"/>
      <c r="IPQ199" s="22"/>
      <c r="IPR199" s="22"/>
      <c r="IPS199" s="22"/>
      <c r="IPT199" s="22"/>
      <c r="IPU199" s="22"/>
      <c r="IPV199" s="22"/>
      <c r="IPW199" s="22"/>
      <c r="IPX199" s="22"/>
      <c r="IPY199" s="22"/>
      <c r="IPZ199" s="22"/>
      <c r="IQA199" s="22"/>
      <c r="IQB199" s="22"/>
      <c r="IQC199" s="22"/>
      <c r="IQD199" s="22"/>
      <c r="IQE199" s="22"/>
      <c r="IQF199" s="22"/>
      <c r="IQG199" s="22"/>
      <c r="IQH199" s="22"/>
      <c r="IQI199" s="22"/>
      <c r="IQJ199" s="22"/>
      <c r="IQK199" s="22"/>
      <c r="IQL199" s="22"/>
      <c r="IQM199" s="22"/>
      <c r="IQN199" s="22"/>
      <c r="IQO199" s="22"/>
      <c r="IQP199" s="22"/>
      <c r="IQQ199" s="22"/>
      <c r="IQR199" s="22"/>
      <c r="IQS199" s="22"/>
      <c r="IQT199" s="22"/>
      <c r="IQU199" s="22"/>
      <c r="IQV199" s="22"/>
      <c r="IQW199" s="22"/>
      <c r="IQX199" s="22"/>
      <c r="IQY199" s="22"/>
      <c r="IQZ199" s="22"/>
      <c r="IRA199" s="22"/>
      <c r="IRB199" s="22"/>
      <c r="IRC199" s="22"/>
      <c r="IRD199" s="22"/>
      <c r="IRE199" s="22"/>
      <c r="IRF199" s="22"/>
      <c r="IRG199" s="22"/>
      <c r="IRH199" s="22"/>
      <c r="IRI199" s="22"/>
      <c r="IRJ199" s="22"/>
      <c r="IRK199" s="22"/>
      <c r="IRL199" s="22"/>
      <c r="IRM199" s="22"/>
      <c r="IRN199" s="22"/>
      <c r="IRO199" s="22"/>
      <c r="IRP199" s="22"/>
      <c r="IRQ199" s="22"/>
      <c r="IRR199" s="22"/>
      <c r="IRS199" s="22"/>
      <c r="IRT199" s="22"/>
      <c r="IRU199" s="22"/>
      <c r="IRV199" s="22"/>
      <c r="IRW199" s="22"/>
      <c r="IRX199" s="22"/>
      <c r="IRY199" s="22"/>
      <c r="IRZ199" s="22"/>
      <c r="ISA199" s="22"/>
      <c r="ISB199" s="22"/>
      <c r="ISC199" s="22"/>
      <c r="ISD199" s="22"/>
      <c r="ISE199" s="22"/>
      <c r="ISF199" s="22"/>
      <c r="ISG199" s="22"/>
      <c r="ISH199" s="22"/>
      <c r="ISI199" s="22"/>
      <c r="ISJ199" s="22"/>
      <c r="ISK199" s="22"/>
      <c r="ISL199" s="22"/>
      <c r="ISM199" s="22"/>
      <c r="ISN199" s="22"/>
      <c r="ISO199" s="22"/>
      <c r="ISP199" s="22"/>
      <c r="ISQ199" s="22"/>
      <c r="ISR199" s="22"/>
      <c r="ISS199" s="22"/>
      <c r="IST199" s="22"/>
      <c r="ISU199" s="22"/>
      <c r="ISV199" s="22"/>
      <c r="ISW199" s="22"/>
      <c r="ISX199" s="22"/>
      <c r="ISY199" s="22"/>
      <c r="ISZ199" s="22"/>
      <c r="ITA199" s="22"/>
      <c r="ITB199" s="22"/>
      <c r="ITC199" s="22"/>
      <c r="ITD199" s="22"/>
      <c r="ITE199" s="22"/>
      <c r="ITF199" s="22"/>
      <c r="ITG199" s="22"/>
      <c r="ITH199" s="22"/>
      <c r="ITI199" s="22"/>
      <c r="ITJ199" s="22"/>
      <c r="ITK199" s="22"/>
      <c r="ITL199" s="22"/>
      <c r="ITM199" s="22"/>
      <c r="ITN199" s="22"/>
      <c r="ITO199" s="22"/>
      <c r="ITP199" s="22"/>
      <c r="ITQ199" s="22"/>
      <c r="ITR199" s="22"/>
      <c r="ITS199" s="22"/>
      <c r="ITT199" s="22"/>
      <c r="ITU199" s="22"/>
      <c r="ITV199" s="22"/>
      <c r="ITW199" s="22"/>
      <c r="ITX199" s="22"/>
      <c r="ITY199" s="22"/>
      <c r="ITZ199" s="22"/>
      <c r="IUA199" s="22"/>
      <c r="IUB199" s="22"/>
      <c r="IUC199" s="22"/>
      <c r="IUD199" s="22"/>
      <c r="IUE199" s="22"/>
      <c r="IUF199" s="22"/>
      <c r="IUG199" s="22"/>
      <c r="IUH199" s="22"/>
      <c r="IUI199" s="22"/>
      <c r="IUJ199" s="22"/>
      <c r="IUK199" s="22"/>
      <c r="IUL199" s="22"/>
      <c r="IUM199" s="22"/>
      <c r="IUN199" s="22"/>
      <c r="IUO199" s="22"/>
      <c r="IUP199" s="22"/>
      <c r="IUQ199" s="22"/>
      <c r="IUR199" s="22"/>
      <c r="IUS199" s="22"/>
      <c r="IUT199" s="22"/>
      <c r="IUU199" s="22"/>
      <c r="IUV199" s="22"/>
      <c r="IUW199" s="22"/>
      <c r="IUX199" s="22"/>
      <c r="IUY199" s="22"/>
      <c r="IUZ199" s="22"/>
      <c r="IVA199" s="22"/>
      <c r="IVB199" s="22"/>
      <c r="IVC199" s="22"/>
      <c r="IVD199" s="22"/>
      <c r="IVE199" s="22"/>
      <c r="IVF199" s="22"/>
      <c r="IVG199" s="22"/>
      <c r="IVH199" s="22"/>
      <c r="IVI199" s="22"/>
      <c r="IVJ199" s="22"/>
      <c r="IVK199" s="22"/>
      <c r="IVL199" s="22"/>
      <c r="IVM199" s="22"/>
      <c r="IVN199" s="22"/>
      <c r="IVO199" s="22"/>
      <c r="IVP199" s="22"/>
      <c r="IVQ199" s="22"/>
      <c r="IVR199" s="22"/>
      <c r="IVS199" s="22"/>
      <c r="IVT199" s="22"/>
      <c r="IVU199" s="22"/>
      <c r="IVV199" s="22"/>
      <c r="IVW199" s="22"/>
      <c r="IVX199" s="22"/>
      <c r="IVY199" s="22"/>
      <c r="IVZ199" s="22"/>
      <c r="IWA199" s="22"/>
      <c r="IWB199" s="22"/>
      <c r="IWC199" s="22"/>
      <c r="IWD199" s="22"/>
      <c r="IWE199" s="22"/>
      <c r="IWF199" s="22"/>
      <c r="IWG199" s="22"/>
      <c r="IWH199" s="22"/>
      <c r="IWI199" s="22"/>
      <c r="IWJ199" s="22"/>
      <c r="IWK199" s="22"/>
      <c r="IWL199" s="22"/>
      <c r="IWM199" s="22"/>
      <c r="IWN199" s="22"/>
      <c r="IWO199" s="22"/>
      <c r="IWP199" s="22"/>
      <c r="IWQ199" s="22"/>
      <c r="IWR199" s="22"/>
      <c r="IWS199" s="22"/>
      <c r="IWT199" s="22"/>
      <c r="IWU199" s="22"/>
      <c r="IWV199" s="22"/>
      <c r="IWW199" s="22"/>
      <c r="IWX199" s="22"/>
      <c r="IWY199" s="22"/>
      <c r="IWZ199" s="22"/>
      <c r="IXA199" s="22"/>
      <c r="IXB199" s="22"/>
      <c r="IXC199" s="22"/>
      <c r="IXD199" s="22"/>
      <c r="IXE199" s="22"/>
      <c r="IXF199" s="22"/>
      <c r="IXG199" s="22"/>
      <c r="IXH199" s="22"/>
      <c r="IXI199" s="22"/>
      <c r="IXJ199" s="22"/>
      <c r="IXK199" s="22"/>
      <c r="IXL199" s="22"/>
      <c r="IXM199" s="22"/>
      <c r="IXN199" s="22"/>
      <c r="IXO199" s="22"/>
      <c r="IXP199" s="22"/>
      <c r="IXQ199" s="22"/>
      <c r="IXR199" s="22"/>
      <c r="IXS199" s="22"/>
      <c r="IXT199" s="22"/>
      <c r="IXU199" s="22"/>
      <c r="IXV199" s="22"/>
      <c r="IXW199" s="22"/>
      <c r="IXX199" s="22"/>
      <c r="IXY199" s="22"/>
      <c r="IXZ199" s="22"/>
      <c r="IYA199" s="22"/>
      <c r="IYB199" s="22"/>
      <c r="IYC199" s="22"/>
      <c r="IYD199" s="22"/>
      <c r="IYE199" s="22"/>
      <c r="IYF199" s="22"/>
      <c r="IYG199" s="22"/>
      <c r="IYH199" s="22"/>
      <c r="IYI199" s="22"/>
      <c r="IYJ199" s="22"/>
      <c r="IYK199" s="22"/>
      <c r="IYL199" s="22"/>
      <c r="IYM199" s="22"/>
      <c r="IYN199" s="22"/>
      <c r="IYO199" s="22"/>
      <c r="IYP199" s="22"/>
      <c r="IYQ199" s="22"/>
      <c r="IYR199" s="22"/>
      <c r="IYS199" s="22"/>
      <c r="IYT199" s="22"/>
      <c r="IYU199" s="22"/>
      <c r="IYV199" s="22"/>
      <c r="IYW199" s="22"/>
      <c r="IYX199" s="22"/>
      <c r="IYY199" s="22"/>
      <c r="IYZ199" s="22"/>
      <c r="IZA199" s="22"/>
      <c r="IZB199" s="22"/>
      <c r="IZC199" s="22"/>
      <c r="IZD199" s="22"/>
      <c r="IZE199" s="22"/>
      <c r="IZF199" s="22"/>
      <c r="IZG199" s="22"/>
      <c r="IZH199" s="22"/>
      <c r="IZI199" s="22"/>
      <c r="IZJ199" s="22"/>
      <c r="IZK199" s="22"/>
      <c r="IZL199" s="22"/>
      <c r="IZM199" s="22"/>
      <c r="IZN199" s="22"/>
      <c r="IZO199" s="22"/>
      <c r="IZP199" s="22"/>
      <c r="IZQ199" s="22"/>
      <c r="IZR199" s="22"/>
      <c r="IZS199" s="22"/>
      <c r="IZT199" s="22"/>
      <c r="IZU199" s="22"/>
      <c r="IZV199" s="22"/>
      <c r="IZW199" s="22"/>
      <c r="IZX199" s="22"/>
      <c r="IZY199" s="22"/>
      <c r="IZZ199" s="22"/>
      <c r="JAA199" s="22"/>
      <c r="JAB199" s="22"/>
      <c r="JAC199" s="22"/>
      <c r="JAD199" s="22"/>
      <c r="JAE199" s="22"/>
      <c r="JAF199" s="22"/>
      <c r="JAG199" s="22"/>
      <c r="JAH199" s="22"/>
      <c r="JAI199" s="22"/>
      <c r="JAJ199" s="22"/>
      <c r="JAK199" s="22"/>
      <c r="JAL199" s="22"/>
      <c r="JAM199" s="22"/>
      <c r="JAN199" s="22"/>
      <c r="JAO199" s="22"/>
      <c r="JAP199" s="22"/>
      <c r="JAQ199" s="22"/>
      <c r="JAR199" s="22"/>
      <c r="JAS199" s="22"/>
      <c r="JAT199" s="22"/>
      <c r="JAU199" s="22"/>
      <c r="JAV199" s="22"/>
      <c r="JAW199" s="22"/>
      <c r="JAX199" s="22"/>
      <c r="JAY199" s="22"/>
      <c r="JAZ199" s="22"/>
      <c r="JBA199" s="22"/>
      <c r="JBB199" s="22"/>
      <c r="JBC199" s="22"/>
      <c r="JBD199" s="22"/>
      <c r="JBE199" s="22"/>
      <c r="JBF199" s="22"/>
      <c r="JBG199" s="22"/>
      <c r="JBH199" s="22"/>
      <c r="JBI199" s="22"/>
      <c r="JBJ199" s="22"/>
      <c r="JBK199" s="22"/>
      <c r="JBL199" s="22"/>
      <c r="JBM199" s="22"/>
      <c r="JBN199" s="22"/>
      <c r="JBO199" s="22"/>
      <c r="JBP199" s="22"/>
      <c r="JBQ199" s="22"/>
      <c r="JBR199" s="22"/>
      <c r="JBS199" s="22"/>
      <c r="JBT199" s="22"/>
      <c r="JBU199" s="22"/>
      <c r="JBV199" s="22"/>
      <c r="JBW199" s="22"/>
      <c r="JBX199" s="22"/>
      <c r="JBY199" s="22"/>
      <c r="JBZ199" s="22"/>
      <c r="JCA199" s="22"/>
      <c r="JCB199" s="22"/>
      <c r="JCC199" s="22"/>
      <c r="JCD199" s="22"/>
      <c r="JCE199" s="22"/>
      <c r="JCF199" s="22"/>
      <c r="JCG199" s="22"/>
      <c r="JCH199" s="22"/>
      <c r="JCI199" s="22"/>
      <c r="JCJ199" s="22"/>
      <c r="JCK199" s="22"/>
      <c r="JCL199" s="22"/>
      <c r="JCM199" s="22"/>
      <c r="JCN199" s="22"/>
      <c r="JCO199" s="22"/>
      <c r="JCP199" s="22"/>
      <c r="JCQ199" s="22"/>
      <c r="JCR199" s="22"/>
      <c r="JCS199" s="22"/>
      <c r="JCT199" s="22"/>
      <c r="JCU199" s="22"/>
      <c r="JCV199" s="22"/>
      <c r="JCW199" s="22"/>
      <c r="JCX199" s="22"/>
      <c r="JCY199" s="22"/>
      <c r="JCZ199" s="22"/>
      <c r="JDA199" s="22"/>
      <c r="JDB199" s="22"/>
      <c r="JDC199" s="22"/>
      <c r="JDD199" s="22"/>
      <c r="JDE199" s="22"/>
      <c r="JDF199" s="22"/>
      <c r="JDG199" s="22"/>
      <c r="JDH199" s="22"/>
      <c r="JDI199" s="22"/>
      <c r="JDJ199" s="22"/>
      <c r="JDK199" s="22"/>
      <c r="JDL199" s="22"/>
      <c r="JDM199" s="22"/>
      <c r="JDN199" s="22"/>
      <c r="JDO199" s="22"/>
      <c r="JDP199" s="22"/>
      <c r="JDQ199" s="22"/>
      <c r="JDR199" s="22"/>
      <c r="JDS199" s="22"/>
      <c r="JDT199" s="22"/>
      <c r="JDU199" s="22"/>
      <c r="JDV199" s="22"/>
      <c r="JDW199" s="22"/>
      <c r="JDX199" s="22"/>
      <c r="JDY199" s="22"/>
      <c r="JDZ199" s="22"/>
      <c r="JEA199" s="22"/>
      <c r="JEB199" s="22"/>
      <c r="JEC199" s="22"/>
      <c r="JED199" s="22"/>
      <c r="JEE199" s="22"/>
      <c r="JEF199" s="22"/>
      <c r="JEG199" s="22"/>
      <c r="JEH199" s="22"/>
      <c r="JEI199" s="22"/>
      <c r="JEJ199" s="22"/>
      <c r="JEK199" s="22"/>
      <c r="JEL199" s="22"/>
      <c r="JEM199" s="22"/>
      <c r="JEN199" s="22"/>
      <c r="JEO199" s="22"/>
      <c r="JEP199" s="22"/>
      <c r="JEQ199" s="22"/>
      <c r="JER199" s="22"/>
      <c r="JES199" s="22"/>
      <c r="JET199" s="22"/>
      <c r="JEU199" s="22"/>
      <c r="JEV199" s="22"/>
      <c r="JEW199" s="22"/>
      <c r="JEX199" s="22"/>
      <c r="JEY199" s="22"/>
      <c r="JEZ199" s="22"/>
      <c r="JFA199" s="22"/>
      <c r="JFB199" s="22"/>
      <c r="JFC199" s="22"/>
      <c r="JFD199" s="22"/>
      <c r="JFE199" s="22"/>
      <c r="JFF199" s="22"/>
      <c r="JFG199" s="22"/>
      <c r="JFH199" s="22"/>
      <c r="JFI199" s="22"/>
      <c r="JFJ199" s="22"/>
      <c r="JFK199" s="22"/>
      <c r="JFL199" s="22"/>
      <c r="JFM199" s="22"/>
      <c r="JFN199" s="22"/>
      <c r="JFO199" s="22"/>
      <c r="JFP199" s="22"/>
      <c r="JFQ199" s="22"/>
      <c r="JFR199" s="22"/>
      <c r="JFS199" s="22"/>
      <c r="JFT199" s="22"/>
      <c r="JFU199" s="22"/>
      <c r="JFV199" s="22"/>
      <c r="JFW199" s="22"/>
      <c r="JFX199" s="22"/>
      <c r="JFY199" s="22"/>
      <c r="JFZ199" s="22"/>
      <c r="JGA199" s="22"/>
      <c r="JGB199" s="22"/>
      <c r="JGC199" s="22"/>
      <c r="JGD199" s="22"/>
      <c r="JGE199" s="22"/>
      <c r="JGF199" s="22"/>
      <c r="JGG199" s="22"/>
      <c r="JGH199" s="22"/>
      <c r="JGI199" s="22"/>
      <c r="JGJ199" s="22"/>
      <c r="JGK199" s="22"/>
      <c r="JGL199" s="22"/>
      <c r="JGM199" s="22"/>
      <c r="JGN199" s="22"/>
      <c r="JGO199" s="22"/>
      <c r="JGP199" s="22"/>
      <c r="JGQ199" s="22"/>
      <c r="JGR199" s="22"/>
      <c r="JGS199" s="22"/>
      <c r="JGT199" s="22"/>
      <c r="JGU199" s="22"/>
      <c r="JGV199" s="22"/>
      <c r="JGW199" s="22"/>
      <c r="JGX199" s="22"/>
      <c r="JGY199" s="22"/>
      <c r="JGZ199" s="22"/>
      <c r="JHA199" s="22"/>
      <c r="JHB199" s="22"/>
      <c r="JHC199" s="22"/>
      <c r="JHD199" s="22"/>
      <c r="JHE199" s="22"/>
      <c r="JHF199" s="22"/>
      <c r="JHG199" s="22"/>
      <c r="JHH199" s="22"/>
      <c r="JHI199" s="22"/>
      <c r="JHJ199" s="22"/>
      <c r="JHK199" s="22"/>
      <c r="JHL199" s="22"/>
      <c r="JHM199" s="22"/>
      <c r="JHN199" s="22"/>
      <c r="JHO199" s="22"/>
      <c r="JHP199" s="22"/>
      <c r="JHQ199" s="22"/>
      <c r="JHR199" s="22"/>
      <c r="JHS199" s="22"/>
      <c r="JHT199" s="22"/>
      <c r="JHU199" s="22"/>
      <c r="JHV199" s="22"/>
      <c r="JHW199" s="22"/>
      <c r="JHX199" s="22"/>
      <c r="JHY199" s="22"/>
      <c r="JHZ199" s="22"/>
      <c r="JIA199" s="22"/>
      <c r="JIB199" s="22"/>
      <c r="JIC199" s="22"/>
      <c r="JID199" s="22"/>
      <c r="JIE199" s="22"/>
      <c r="JIF199" s="22"/>
      <c r="JIG199" s="22"/>
      <c r="JIH199" s="22"/>
      <c r="JII199" s="22"/>
      <c r="JIJ199" s="22"/>
      <c r="JIK199" s="22"/>
      <c r="JIL199" s="22"/>
      <c r="JIM199" s="22"/>
      <c r="JIN199" s="22"/>
      <c r="JIO199" s="22"/>
      <c r="JIP199" s="22"/>
      <c r="JIQ199" s="22"/>
      <c r="JIR199" s="22"/>
      <c r="JIS199" s="22"/>
      <c r="JIT199" s="22"/>
      <c r="JIU199" s="22"/>
      <c r="JIV199" s="22"/>
      <c r="JIW199" s="22"/>
      <c r="JIX199" s="22"/>
      <c r="JIY199" s="22"/>
      <c r="JIZ199" s="22"/>
      <c r="JJA199" s="22"/>
      <c r="JJB199" s="22"/>
      <c r="JJC199" s="22"/>
      <c r="JJD199" s="22"/>
      <c r="JJE199" s="22"/>
      <c r="JJF199" s="22"/>
      <c r="JJG199" s="22"/>
      <c r="JJH199" s="22"/>
      <c r="JJI199" s="22"/>
      <c r="JJJ199" s="22"/>
      <c r="JJK199" s="22"/>
      <c r="JJL199" s="22"/>
      <c r="JJM199" s="22"/>
      <c r="JJN199" s="22"/>
      <c r="JJO199" s="22"/>
      <c r="JJP199" s="22"/>
      <c r="JJQ199" s="22"/>
      <c r="JJR199" s="22"/>
      <c r="JJS199" s="22"/>
      <c r="JJT199" s="22"/>
      <c r="JJU199" s="22"/>
      <c r="JJV199" s="22"/>
      <c r="JJW199" s="22"/>
      <c r="JJX199" s="22"/>
      <c r="JJY199" s="22"/>
      <c r="JJZ199" s="22"/>
      <c r="JKA199" s="22"/>
      <c r="JKB199" s="22"/>
      <c r="JKC199" s="22"/>
      <c r="JKD199" s="22"/>
      <c r="JKE199" s="22"/>
      <c r="JKF199" s="22"/>
      <c r="JKG199" s="22"/>
      <c r="JKH199" s="22"/>
      <c r="JKI199" s="22"/>
      <c r="JKJ199" s="22"/>
      <c r="JKK199" s="22"/>
      <c r="JKL199" s="22"/>
      <c r="JKM199" s="22"/>
      <c r="JKN199" s="22"/>
      <c r="JKO199" s="22"/>
      <c r="JKP199" s="22"/>
      <c r="JKQ199" s="22"/>
      <c r="JKR199" s="22"/>
      <c r="JKS199" s="22"/>
      <c r="JKT199" s="22"/>
      <c r="JKU199" s="22"/>
      <c r="JKV199" s="22"/>
      <c r="JKW199" s="22"/>
      <c r="JKX199" s="22"/>
      <c r="JKY199" s="22"/>
      <c r="JKZ199" s="22"/>
      <c r="JLA199" s="22"/>
      <c r="JLB199" s="22"/>
      <c r="JLC199" s="22"/>
      <c r="JLD199" s="22"/>
      <c r="JLE199" s="22"/>
      <c r="JLF199" s="22"/>
      <c r="JLG199" s="22"/>
      <c r="JLH199" s="22"/>
      <c r="JLI199" s="22"/>
      <c r="JLJ199" s="22"/>
      <c r="JLK199" s="22"/>
      <c r="JLL199" s="22"/>
      <c r="JLM199" s="22"/>
      <c r="JLN199" s="22"/>
      <c r="JLO199" s="22"/>
      <c r="JLP199" s="22"/>
      <c r="JLQ199" s="22"/>
      <c r="JLR199" s="22"/>
      <c r="JLS199" s="22"/>
      <c r="JLT199" s="22"/>
      <c r="JLU199" s="22"/>
      <c r="JLV199" s="22"/>
      <c r="JLW199" s="22"/>
      <c r="JLX199" s="22"/>
      <c r="JLY199" s="22"/>
      <c r="JLZ199" s="22"/>
      <c r="JMA199" s="22"/>
      <c r="JMB199" s="22"/>
      <c r="JMC199" s="22"/>
      <c r="JMD199" s="22"/>
      <c r="JME199" s="22"/>
      <c r="JMF199" s="22"/>
      <c r="JMG199" s="22"/>
      <c r="JMH199" s="22"/>
      <c r="JMI199" s="22"/>
      <c r="JMJ199" s="22"/>
      <c r="JMK199" s="22"/>
      <c r="JML199" s="22"/>
      <c r="JMM199" s="22"/>
      <c r="JMN199" s="22"/>
      <c r="JMO199" s="22"/>
      <c r="JMP199" s="22"/>
      <c r="JMQ199" s="22"/>
      <c r="JMR199" s="22"/>
      <c r="JMS199" s="22"/>
      <c r="JMT199" s="22"/>
      <c r="JMU199" s="22"/>
      <c r="JMV199" s="22"/>
      <c r="JMW199" s="22"/>
      <c r="JMX199" s="22"/>
      <c r="JMY199" s="22"/>
      <c r="JMZ199" s="22"/>
      <c r="JNA199" s="22"/>
      <c r="JNB199" s="22"/>
      <c r="JNC199" s="22"/>
      <c r="JND199" s="22"/>
      <c r="JNE199" s="22"/>
      <c r="JNF199" s="22"/>
      <c r="JNG199" s="22"/>
      <c r="JNH199" s="22"/>
      <c r="JNI199" s="22"/>
      <c r="JNJ199" s="22"/>
      <c r="JNK199" s="22"/>
      <c r="JNL199" s="22"/>
      <c r="JNM199" s="22"/>
      <c r="JNN199" s="22"/>
      <c r="JNO199" s="22"/>
      <c r="JNP199" s="22"/>
      <c r="JNQ199" s="22"/>
      <c r="JNR199" s="22"/>
      <c r="JNS199" s="22"/>
      <c r="JNT199" s="22"/>
      <c r="JNU199" s="22"/>
      <c r="JNV199" s="22"/>
      <c r="JNW199" s="22"/>
      <c r="JNX199" s="22"/>
      <c r="JNY199" s="22"/>
      <c r="JNZ199" s="22"/>
      <c r="JOA199" s="22"/>
      <c r="JOB199" s="22"/>
      <c r="JOC199" s="22"/>
      <c r="JOD199" s="22"/>
      <c r="JOE199" s="22"/>
      <c r="JOF199" s="22"/>
      <c r="JOG199" s="22"/>
      <c r="JOH199" s="22"/>
      <c r="JOI199" s="22"/>
      <c r="JOJ199" s="22"/>
      <c r="JOK199" s="22"/>
      <c r="JOL199" s="22"/>
      <c r="JOM199" s="22"/>
      <c r="JON199" s="22"/>
      <c r="JOO199" s="22"/>
      <c r="JOP199" s="22"/>
      <c r="JOQ199" s="22"/>
      <c r="JOR199" s="22"/>
      <c r="JOS199" s="22"/>
      <c r="JOT199" s="22"/>
      <c r="JOU199" s="22"/>
      <c r="JOV199" s="22"/>
      <c r="JOW199" s="22"/>
      <c r="JOX199" s="22"/>
      <c r="JOY199" s="22"/>
      <c r="JOZ199" s="22"/>
      <c r="JPA199" s="22"/>
      <c r="JPB199" s="22"/>
      <c r="JPC199" s="22"/>
      <c r="JPD199" s="22"/>
      <c r="JPE199" s="22"/>
      <c r="JPF199" s="22"/>
      <c r="JPG199" s="22"/>
      <c r="JPH199" s="22"/>
      <c r="JPI199" s="22"/>
      <c r="JPJ199" s="22"/>
      <c r="JPK199" s="22"/>
      <c r="JPL199" s="22"/>
      <c r="JPM199" s="22"/>
      <c r="JPN199" s="22"/>
      <c r="JPO199" s="22"/>
      <c r="JPP199" s="22"/>
      <c r="JPQ199" s="22"/>
      <c r="JPR199" s="22"/>
      <c r="JPS199" s="22"/>
      <c r="JPT199" s="22"/>
      <c r="JPU199" s="22"/>
      <c r="JPV199" s="22"/>
      <c r="JPW199" s="22"/>
      <c r="JPX199" s="22"/>
      <c r="JPY199" s="22"/>
      <c r="JPZ199" s="22"/>
      <c r="JQA199" s="22"/>
      <c r="JQB199" s="22"/>
      <c r="JQC199" s="22"/>
      <c r="JQD199" s="22"/>
      <c r="JQE199" s="22"/>
      <c r="JQF199" s="22"/>
      <c r="JQG199" s="22"/>
      <c r="JQH199" s="22"/>
      <c r="JQI199" s="22"/>
      <c r="JQJ199" s="22"/>
      <c r="JQK199" s="22"/>
      <c r="JQL199" s="22"/>
      <c r="JQM199" s="22"/>
      <c r="JQN199" s="22"/>
      <c r="JQO199" s="22"/>
      <c r="JQP199" s="22"/>
      <c r="JQQ199" s="22"/>
      <c r="JQR199" s="22"/>
      <c r="JQS199" s="22"/>
      <c r="JQT199" s="22"/>
      <c r="JQU199" s="22"/>
      <c r="JQV199" s="22"/>
      <c r="JQW199" s="22"/>
      <c r="JQX199" s="22"/>
      <c r="JQY199" s="22"/>
      <c r="JQZ199" s="22"/>
      <c r="JRA199" s="22"/>
      <c r="JRB199" s="22"/>
      <c r="JRC199" s="22"/>
      <c r="JRD199" s="22"/>
      <c r="JRE199" s="22"/>
      <c r="JRF199" s="22"/>
      <c r="JRG199" s="22"/>
      <c r="JRH199" s="22"/>
      <c r="JRI199" s="22"/>
      <c r="JRJ199" s="22"/>
      <c r="JRK199" s="22"/>
      <c r="JRL199" s="22"/>
      <c r="JRM199" s="22"/>
      <c r="JRN199" s="22"/>
      <c r="JRO199" s="22"/>
      <c r="JRP199" s="22"/>
      <c r="JRQ199" s="22"/>
      <c r="JRR199" s="22"/>
      <c r="JRS199" s="22"/>
      <c r="JRT199" s="22"/>
      <c r="JRU199" s="22"/>
      <c r="JRV199" s="22"/>
      <c r="JRW199" s="22"/>
      <c r="JRX199" s="22"/>
      <c r="JRY199" s="22"/>
      <c r="JRZ199" s="22"/>
      <c r="JSA199" s="22"/>
      <c r="JSB199" s="22"/>
      <c r="JSC199" s="22"/>
      <c r="JSD199" s="22"/>
      <c r="JSE199" s="22"/>
      <c r="JSF199" s="22"/>
      <c r="JSG199" s="22"/>
      <c r="JSH199" s="22"/>
      <c r="JSI199" s="22"/>
      <c r="JSJ199" s="22"/>
      <c r="JSK199" s="22"/>
      <c r="JSL199" s="22"/>
      <c r="JSM199" s="22"/>
      <c r="JSN199" s="22"/>
      <c r="JSO199" s="22"/>
      <c r="JSP199" s="22"/>
      <c r="JSQ199" s="22"/>
      <c r="JSR199" s="22"/>
      <c r="JSS199" s="22"/>
      <c r="JST199" s="22"/>
      <c r="JSU199" s="22"/>
      <c r="JSV199" s="22"/>
      <c r="JSW199" s="22"/>
      <c r="JSX199" s="22"/>
      <c r="JSY199" s="22"/>
      <c r="JSZ199" s="22"/>
      <c r="JTA199" s="22"/>
      <c r="JTB199" s="22"/>
      <c r="JTC199" s="22"/>
      <c r="JTD199" s="22"/>
      <c r="JTE199" s="22"/>
      <c r="JTF199" s="22"/>
      <c r="JTG199" s="22"/>
      <c r="JTH199" s="22"/>
      <c r="JTI199" s="22"/>
      <c r="JTJ199" s="22"/>
      <c r="JTK199" s="22"/>
      <c r="JTL199" s="22"/>
      <c r="JTM199" s="22"/>
      <c r="JTN199" s="22"/>
      <c r="JTO199" s="22"/>
      <c r="JTP199" s="22"/>
      <c r="JTQ199" s="22"/>
      <c r="JTR199" s="22"/>
      <c r="JTS199" s="22"/>
      <c r="JTT199" s="22"/>
      <c r="JTU199" s="22"/>
      <c r="JTV199" s="22"/>
      <c r="JTW199" s="22"/>
      <c r="JTX199" s="22"/>
      <c r="JTY199" s="22"/>
      <c r="JTZ199" s="22"/>
      <c r="JUA199" s="22"/>
      <c r="JUB199" s="22"/>
      <c r="JUC199" s="22"/>
      <c r="JUD199" s="22"/>
      <c r="JUE199" s="22"/>
      <c r="JUF199" s="22"/>
      <c r="JUG199" s="22"/>
      <c r="JUH199" s="22"/>
      <c r="JUI199" s="22"/>
      <c r="JUJ199" s="22"/>
      <c r="JUK199" s="22"/>
      <c r="JUL199" s="22"/>
      <c r="JUM199" s="22"/>
      <c r="JUN199" s="22"/>
      <c r="JUO199" s="22"/>
      <c r="JUP199" s="22"/>
      <c r="JUQ199" s="22"/>
      <c r="JUR199" s="22"/>
      <c r="JUS199" s="22"/>
      <c r="JUT199" s="22"/>
      <c r="JUU199" s="22"/>
      <c r="JUV199" s="22"/>
      <c r="JUW199" s="22"/>
      <c r="JUX199" s="22"/>
      <c r="JUY199" s="22"/>
      <c r="JUZ199" s="22"/>
      <c r="JVA199" s="22"/>
      <c r="JVB199" s="22"/>
      <c r="JVC199" s="22"/>
      <c r="JVD199" s="22"/>
      <c r="JVE199" s="22"/>
      <c r="JVF199" s="22"/>
      <c r="JVG199" s="22"/>
      <c r="JVH199" s="22"/>
      <c r="JVI199" s="22"/>
      <c r="JVJ199" s="22"/>
      <c r="JVK199" s="22"/>
      <c r="JVL199" s="22"/>
      <c r="JVM199" s="22"/>
      <c r="JVN199" s="22"/>
      <c r="JVO199" s="22"/>
      <c r="JVP199" s="22"/>
      <c r="JVQ199" s="22"/>
      <c r="JVR199" s="22"/>
      <c r="JVS199" s="22"/>
      <c r="JVT199" s="22"/>
      <c r="JVU199" s="22"/>
      <c r="JVV199" s="22"/>
      <c r="JVW199" s="22"/>
      <c r="JVX199" s="22"/>
      <c r="JVY199" s="22"/>
      <c r="JVZ199" s="22"/>
      <c r="JWA199" s="22"/>
      <c r="JWB199" s="22"/>
      <c r="JWC199" s="22"/>
      <c r="JWD199" s="22"/>
      <c r="JWE199" s="22"/>
      <c r="JWF199" s="22"/>
      <c r="JWG199" s="22"/>
      <c r="JWH199" s="22"/>
      <c r="JWI199" s="22"/>
      <c r="JWJ199" s="22"/>
      <c r="JWK199" s="22"/>
      <c r="JWL199" s="22"/>
      <c r="JWM199" s="22"/>
      <c r="JWN199" s="22"/>
      <c r="JWO199" s="22"/>
      <c r="JWP199" s="22"/>
      <c r="JWQ199" s="22"/>
      <c r="JWR199" s="22"/>
      <c r="JWS199" s="22"/>
      <c r="JWT199" s="22"/>
      <c r="JWU199" s="22"/>
      <c r="JWV199" s="22"/>
      <c r="JWW199" s="22"/>
      <c r="JWX199" s="22"/>
      <c r="JWY199" s="22"/>
      <c r="JWZ199" s="22"/>
      <c r="JXA199" s="22"/>
      <c r="JXB199" s="22"/>
      <c r="JXC199" s="22"/>
      <c r="JXD199" s="22"/>
      <c r="JXE199" s="22"/>
      <c r="JXF199" s="22"/>
      <c r="JXG199" s="22"/>
      <c r="JXH199" s="22"/>
      <c r="JXI199" s="22"/>
      <c r="JXJ199" s="22"/>
      <c r="JXK199" s="22"/>
      <c r="JXL199" s="22"/>
      <c r="JXM199" s="22"/>
      <c r="JXN199" s="22"/>
      <c r="JXO199" s="22"/>
      <c r="JXP199" s="22"/>
      <c r="JXQ199" s="22"/>
      <c r="JXR199" s="22"/>
      <c r="JXS199" s="22"/>
      <c r="JXT199" s="22"/>
      <c r="JXU199" s="22"/>
      <c r="JXV199" s="22"/>
      <c r="JXW199" s="22"/>
      <c r="JXX199" s="22"/>
      <c r="JXY199" s="22"/>
      <c r="JXZ199" s="22"/>
      <c r="JYA199" s="22"/>
      <c r="JYB199" s="22"/>
      <c r="JYC199" s="22"/>
      <c r="JYD199" s="22"/>
      <c r="JYE199" s="22"/>
      <c r="JYF199" s="22"/>
      <c r="JYG199" s="22"/>
      <c r="JYH199" s="22"/>
      <c r="JYI199" s="22"/>
      <c r="JYJ199" s="22"/>
      <c r="JYK199" s="22"/>
      <c r="JYL199" s="22"/>
      <c r="JYM199" s="22"/>
      <c r="JYN199" s="22"/>
      <c r="JYO199" s="22"/>
      <c r="JYP199" s="22"/>
      <c r="JYQ199" s="22"/>
      <c r="JYR199" s="22"/>
      <c r="JYS199" s="22"/>
      <c r="JYT199" s="22"/>
      <c r="JYU199" s="22"/>
      <c r="JYV199" s="22"/>
      <c r="JYW199" s="22"/>
      <c r="JYX199" s="22"/>
      <c r="JYY199" s="22"/>
      <c r="JYZ199" s="22"/>
      <c r="JZA199" s="22"/>
      <c r="JZB199" s="22"/>
      <c r="JZC199" s="22"/>
      <c r="JZD199" s="22"/>
      <c r="JZE199" s="22"/>
      <c r="JZF199" s="22"/>
      <c r="JZG199" s="22"/>
      <c r="JZH199" s="22"/>
      <c r="JZI199" s="22"/>
      <c r="JZJ199" s="22"/>
      <c r="JZK199" s="22"/>
      <c r="JZL199" s="22"/>
      <c r="JZM199" s="22"/>
      <c r="JZN199" s="22"/>
      <c r="JZO199" s="22"/>
      <c r="JZP199" s="22"/>
      <c r="JZQ199" s="22"/>
      <c r="JZR199" s="22"/>
      <c r="JZS199" s="22"/>
      <c r="JZT199" s="22"/>
      <c r="JZU199" s="22"/>
      <c r="JZV199" s="22"/>
      <c r="JZW199" s="22"/>
      <c r="JZX199" s="22"/>
      <c r="JZY199" s="22"/>
      <c r="JZZ199" s="22"/>
      <c r="KAA199" s="22"/>
      <c r="KAB199" s="22"/>
      <c r="KAC199" s="22"/>
      <c r="KAD199" s="22"/>
      <c r="KAE199" s="22"/>
      <c r="KAF199" s="22"/>
      <c r="KAG199" s="22"/>
      <c r="KAH199" s="22"/>
      <c r="KAI199" s="22"/>
      <c r="KAJ199" s="22"/>
      <c r="KAK199" s="22"/>
      <c r="KAL199" s="22"/>
      <c r="KAM199" s="22"/>
      <c r="KAN199" s="22"/>
      <c r="KAO199" s="22"/>
      <c r="KAP199" s="22"/>
      <c r="KAQ199" s="22"/>
      <c r="KAR199" s="22"/>
      <c r="KAS199" s="22"/>
      <c r="KAT199" s="22"/>
      <c r="KAU199" s="22"/>
      <c r="KAV199" s="22"/>
      <c r="KAW199" s="22"/>
      <c r="KAX199" s="22"/>
      <c r="KAY199" s="22"/>
      <c r="KAZ199" s="22"/>
      <c r="KBA199" s="22"/>
      <c r="KBB199" s="22"/>
      <c r="KBC199" s="22"/>
      <c r="KBD199" s="22"/>
      <c r="KBE199" s="22"/>
      <c r="KBF199" s="22"/>
      <c r="KBG199" s="22"/>
      <c r="KBH199" s="22"/>
      <c r="KBI199" s="22"/>
      <c r="KBJ199" s="22"/>
      <c r="KBK199" s="22"/>
      <c r="KBL199" s="22"/>
      <c r="KBM199" s="22"/>
      <c r="KBN199" s="22"/>
      <c r="KBO199" s="22"/>
      <c r="KBP199" s="22"/>
      <c r="KBQ199" s="22"/>
      <c r="KBR199" s="22"/>
      <c r="KBS199" s="22"/>
      <c r="KBT199" s="22"/>
      <c r="KBU199" s="22"/>
      <c r="KBV199" s="22"/>
      <c r="KBW199" s="22"/>
      <c r="KBX199" s="22"/>
      <c r="KBY199" s="22"/>
      <c r="KBZ199" s="22"/>
      <c r="KCA199" s="22"/>
      <c r="KCB199" s="22"/>
      <c r="KCC199" s="22"/>
      <c r="KCD199" s="22"/>
      <c r="KCE199" s="22"/>
      <c r="KCF199" s="22"/>
      <c r="KCG199" s="22"/>
      <c r="KCH199" s="22"/>
      <c r="KCI199" s="22"/>
      <c r="KCJ199" s="22"/>
      <c r="KCK199" s="22"/>
      <c r="KCL199" s="22"/>
      <c r="KCM199" s="22"/>
      <c r="KCN199" s="22"/>
      <c r="KCO199" s="22"/>
      <c r="KCP199" s="22"/>
      <c r="KCQ199" s="22"/>
      <c r="KCR199" s="22"/>
      <c r="KCS199" s="22"/>
      <c r="KCT199" s="22"/>
      <c r="KCU199" s="22"/>
      <c r="KCV199" s="22"/>
      <c r="KCW199" s="22"/>
      <c r="KCX199" s="22"/>
      <c r="KCY199" s="22"/>
      <c r="KCZ199" s="22"/>
      <c r="KDA199" s="22"/>
      <c r="KDB199" s="22"/>
      <c r="KDC199" s="22"/>
      <c r="KDD199" s="22"/>
      <c r="KDE199" s="22"/>
      <c r="KDF199" s="22"/>
      <c r="KDG199" s="22"/>
      <c r="KDH199" s="22"/>
      <c r="KDI199" s="22"/>
      <c r="KDJ199" s="22"/>
      <c r="KDK199" s="22"/>
      <c r="KDL199" s="22"/>
      <c r="KDM199" s="22"/>
      <c r="KDN199" s="22"/>
      <c r="KDO199" s="22"/>
      <c r="KDP199" s="22"/>
      <c r="KDQ199" s="22"/>
      <c r="KDR199" s="22"/>
      <c r="KDS199" s="22"/>
      <c r="KDT199" s="22"/>
      <c r="KDU199" s="22"/>
      <c r="KDV199" s="22"/>
      <c r="KDW199" s="22"/>
      <c r="KDX199" s="22"/>
      <c r="KDY199" s="22"/>
      <c r="KDZ199" s="22"/>
      <c r="KEA199" s="22"/>
      <c r="KEB199" s="22"/>
      <c r="KEC199" s="22"/>
      <c r="KED199" s="22"/>
      <c r="KEE199" s="22"/>
      <c r="KEF199" s="22"/>
      <c r="KEG199" s="22"/>
      <c r="KEH199" s="22"/>
      <c r="KEI199" s="22"/>
      <c r="KEJ199" s="22"/>
      <c r="KEK199" s="22"/>
      <c r="KEL199" s="22"/>
      <c r="KEM199" s="22"/>
      <c r="KEN199" s="22"/>
      <c r="KEO199" s="22"/>
      <c r="KEP199" s="22"/>
      <c r="KEQ199" s="22"/>
      <c r="KER199" s="22"/>
      <c r="KES199" s="22"/>
      <c r="KET199" s="22"/>
      <c r="KEU199" s="22"/>
      <c r="KEV199" s="22"/>
      <c r="KEW199" s="22"/>
      <c r="KEX199" s="22"/>
      <c r="KEY199" s="22"/>
      <c r="KEZ199" s="22"/>
      <c r="KFA199" s="22"/>
      <c r="KFB199" s="22"/>
      <c r="KFC199" s="22"/>
      <c r="KFD199" s="22"/>
      <c r="KFE199" s="22"/>
      <c r="KFF199" s="22"/>
      <c r="KFG199" s="22"/>
      <c r="KFH199" s="22"/>
      <c r="KFI199" s="22"/>
      <c r="KFJ199" s="22"/>
      <c r="KFK199" s="22"/>
      <c r="KFL199" s="22"/>
      <c r="KFM199" s="22"/>
      <c r="KFN199" s="22"/>
      <c r="KFO199" s="22"/>
      <c r="KFP199" s="22"/>
      <c r="KFQ199" s="22"/>
      <c r="KFR199" s="22"/>
      <c r="KFS199" s="22"/>
      <c r="KFT199" s="22"/>
      <c r="KFU199" s="22"/>
      <c r="KFV199" s="22"/>
      <c r="KFW199" s="22"/>
      <c r="KFX199" s="22"/>
      <c r="KFY199" s="22"/>
      <c r="KFZ199" s="22"/>
      <c r="KGA199" s="22"/>
      <c r="KGB199" s="22"/>
      <c r="KGC199" s="22"/>
      <c r="KGD199" s="22"/>
      <c r="KGE199" s="22"/>
      <c r="KGF199" s="22"/>
      <c r="KGG199" s="22"/>
      <c r="KGH199" s="22"/>
      <c r="KGI199" s="22"/>
      <c r="KGJ199" s="22"/>
      <c r="KGK199" s="22"/>
      <c r="KGL199" s="22"/>
      <c r="KGM199" s="22"/>
      <c r="KGN199" s="22"/>
      <c r="KGO199" s="22"/>
      <c r="KGP199" s="22"/>
      <c r="KGQ199" s="22"/>
      <c r="KGR199" s="22"/>
      <c r="KGS199" s="22"/>
      <c r="KGT199" s="22"/>
      <c r="KGU199" s="22"/>
      <c r="KGV199" s="22"/>
      <c r="KGW199" s="22"/>
      <c r="KGX199" s="22"/>
      <c r="KGY199" s="22"/>
      <c r="KGZ199" s="22"/>
      <c r="KHA199" s="22"/>
      <c r="KHB199" s="22"/>
      <c r="KHC199" s="22"/>
      <c r="KHD199" s="22"/>
      <c r="KHE199" s="22"/>
      <c r="KHF199" s="22"/>
      <c r="KHG199" s="22"/>
      <c r="KHH199" s="22"/>
      <c r="KHI199" s="22"/>
      <c r="KHJ199" s="22"/>
      <c r="KHK199" s="22"/>
      <c r="KHL199" s="22"/>
      <c r="KHM199" s="22"/>
      <c r="KHN199" s="22"/>
      <c r="KHO199" s="22"/>
      <c r="KHP199" s="22"/>
      <c r="KHQ199" s="22"/>
      <c r="KHR199" s="22"/>
      <c r="KHS199" s="22"/>
      <c r="KHT199" s="22"/>
      <c r="KHU199" s="22"/>
      <c r="KHV199" s="22"/>
      <c r="KHW199" s="22"/>
      <c r="KHX199" s="22"/>
      <c r="KHY199" s="22"/>
      <c r="KHZ199" s="22"/>
      <c r="KIA199" s="22"/>
      <c r="KIB199" s="22"/>
      <c r="KIC199" s="22"/>
      <c r="KID199" s="22"/>
      <c r="KIE199" s="22"/>
      <c r="KIF199" s="22"/>
      <c r="KIG199" s="22"/>
      <c r="KIH199" s="22"/>
      <c r="KII199" s="22"/>
      <c r="KIJ199" s="22"/>
      <c r="KIK199" s="22"/>
      <c r="KIL199" s="22"/>
      <c r="KIM199" s="22"/>
      <c r="KIN199" s="22"/>
      <c r="KIO199" s="22"/>
      <c r="KIP199" s="22"/>
      <c r="KIQ199" s="22"/>
      <c r="KIR199" s="22"/>
      <c r="KIS199" s="22"/>
      <c r="KIT199" s="22"/>
      <c r="KIU199" s="22"/>
      <c r="KIV199" s="22"/>
      <c r="KIW199" s="22"/>
      <c r="KIX199" s="22"/>
      <c r="KIY199" s="22"/>
      <c r="KIZ199" s="22"/>
      <c r="KJA199" s="22"/>
      <c r="KJB199" s="22"/>
      <c r="KJC199" s="22"/>
      <c r="KJD199" s="22"/>
      <c r="KJE199" s="22"/>
      <c r="KJF199" s="22"/>
      <c r="KJG199" s="22"/>
      <c r="KJH199" s="22"/>
      <c r="KJI199" s="22"/>
      <c r="KJJ199" s="22"/>
      <c r="KJK199" s="22"/>
      <c r="KJL199" s="22"/>
      <c r="KJM199" s="22"/>
      <c r="KJN199" s="22"/>
      <c r="KJO199" s="22"/>
      <c r="KJP199" s="22"/>
      <c r="KJQ199" s="22"/>
      <c r="KJR199" s="22"/>
      <c r="KJS199" s="22"/>
      <c r="KJT199" s="22"/>
      <c r="KJU199" s="22"/>
      <c r="KJV199" s="22"/>
      <c r="KJW199" s="22"/>
      <c r="KJX199" s="22"/>
      <c r="KJY199" s="22"/>
      <c r="KJZ199" s="22"/>
      <c r="KKA199" s="22"/>
      <c r="KKB199" s="22"/>
      <c r="KKC199" s="22"/>
      <c r="KKD199" s="22"/>
      <c r="KKE199" s="22"/>
      <c r="KKF199" s="22"/>
      <c r="KKG199" s="22"/>
      <c r="KKH199" s="22"/>
      <c r="KKI199" s="22"/>
      <c r="KKJ199" s="22"/>
      <c r="KKK199" s="22"/>
      <c r="KKL199" s="22"/>
      <c r="KKM199" s="22"/>
      <c r="KKN199" s="22"/>
      <c r="KKO199" s="22"/>
      <c r="KKP199" s="22"/>
      <c r="KKQ199" s="22"/>
      <c r="KKR199" s="22"/>
      <c r="KKS199" s="22"/>
      <c r="KKT199" s="22"/>
      <c r="KKU199" s="22"/>
      <c r="KKV199" s="22"/>
      <c r="KKW199" s="22"/>
      <c r="KKX199" s="22"/>
      <c r="KKY199" s="22"/>
      <c r="KKZ199" s="22"/>
      <c r="KLA199" s="22"/>
      <c r="KLB199" s="22"/>
      <c r="KLC199" s="22"/>
      <c r="KLD199" s="22"/>
      <c r="KLE199" s="22"/>
      <c r="KLF199" s="22"/>
      <c r="KLG199" s="22"/>
      <c r="KLH199" s="22"/>
      <c r="KLI199" s="22"/>
      <c r="KLJ199" s="22"/>
      <c r="KLK199" s="22"/>
      <c r="KLL199" s="22"/>
      <c r="KLM199" s="22"/>
      <c r="KLN199" s="22"/>
      <c r="KLO199" s="22"/>
      <c r="KLP199" s="22"/>
      <c r="KLQ199" s="22"/>
      <c r="KLR199" s="22"/>
      <c r="KLS199" s="22"/>
      <c r="KLT199" s="22"/>
      <c r="KLU199" s="22"/>
      <c r="KLV199" s="22"/>
      <c r="KLW199" s="22"/>
      <c r="KLX199" s="22"/>
      <c r="KLY199" s="22"/>
      <c r="KLZ199" s="22"/>
      <c r="KMA199" s="22"/>
      <c r="KMB199" s="22"/>
      <c r="KMC199" s="22"/>
      <c r="KMD199" s="22"/>
      <c r="KME199" s="22"/>
      <c r="KMF199" s="22"/>
      <c r="KMG199" s="22"/>
      <c r="KMH199" s="22"/>
      <c r="KMI199" s="22"/>
      <c r="KMJ199" s="22"/>
      <c r="KMK199" s="22"/>
      <c r="KML199" s="22"/>
      <c r="KMM199" s="22"/>
      <c r="KMN199" s="22"/>
      <c r="KMO199" s="22"/>
      <c r="KMP199" s="22"/>
      <c r="KMQ199" s="22"/>
      <c r="KMR199" s="22"/>
      <c r="KMS199" s="22"/>
      <c r="KMT199" s="22"/>
      <c r="KMU199" s="22"/>
      <c r="KMV199" s="22"/>
      <c r="KMW199" s="22"/>
      <c r="KMX199" s="22"/>
      <c r="KMY199" s="22"/>
      <c r="KMZ199" s="22"/>
      <c r="KNA199" s="22"/>
      <c r="KNB199" s="22"/>
      <c r="KNC199" s="22"/>
      <c r="KND199" s="22"/>
      <c r="KNE199" s="22"/>
      <c r="KNF199" s="22"/>
      <c r="KNG199" s="22"/>
      <c r="KNH199" s="22"/>
      <c r="KNI199" s="22"/>
      <c r="KNJ199" s="22"/>
      <c r="KNK199" s="22"/>
      <c r="KNL199" s="22"/>
      <c r="KNM199" s="22"/>
      <c r="KNN199" s="22"/>
      <c r="KNO199" s="22"/>
      <c r="KNP199" s="22"/>
      <c r="KNQ199" s="22"/>
      <c r="KNR199" s="22"/>
      <c r="KNS199" s="22"/>
      <c r="KNT199" s="22"/>
      <c r="KNU199" s="22"/>
      <c r="KNV199" s="22"/>
      <c r="KNW199" s="22"/>
      <c r="KNX199" s="22"/>
      <c r="KNY199" s="22"/>
      <c r="KNZ199" s="22"/>
      <c r="KOA199" s="22"/>
      <c r="KOB199" s="22"/>
      <c r="KOC199" s="22"/>
      <c r="KOD199" s="22"/>
      <c r="KOE199" s="22"/>
      <c r="KOF199" s="22"/>
      <c r="KOG199" s="22"/>
      <c r="KOH199" s="22"/>
      <c r="KOI199" s="22"/>
      <c r="KOJ199" s="22"/>
      <c r="KOK199" s="22"/>
      <c r="KOL199" s="22"/>
      <c r="KOM199" s="22"/>
      <c r="KON199" s="22"/>
      <c r="KOO199" s="22"/>
      <c r="KOP199" s="22"/>
      <c r="KOQ199" s="22"/>
      <c r="KOR199" s="22"/>
      <c r="KOS199" s="22"/>
      <c r="KOT199" s="22"/>
      <c r="KOU199" s="22"/>
      <c r="KOV199" s="22"/>
      <c r="KOW199" s="22"/>
      <c r="KOX199" s="22"/>
      <c r="KOY199" s="22"/>
      <c r="KOZ199" s="22"/>
      <c r="KPA199" s="22"/>
      <c r="KPB199" s="22"/>
      <c r="KPC199" s="22"/>
      <c r="KPD199" s="22"/>
      <c r="KPE199" s="22"/>
      <c r="KPF199" s="22"/>
      <c r="KPG199" s="22"/>
      <c r="KPH199" s="22"/>
      <c r="KPI199" s="22"/>
      <c r="KPJ199" s="22"/>
      <c r="KPK199" s="22"/>
      <c r="KPL199" s="22"/>
      <c r="KPM199" s="22"/>
      <c r="KPN199" s="22"/>
      <c r="KPO199" s="22"/>
      <c r="KPP199" s="22"/>
      <c r="KPQ199" s="22"/>
      <c r="KPR199" s="22"/>
      <c r="KPS199" s="22"/>
      <c r="KPT199" s="22"/>
      <c r="KPU199" s="22"/>
      <c r="KPV199" s="22"/>
      <c r="KPW199" s="22"/>
      <c r="KPX199" s="22"/>
      <c r="KPY199" s="22"/>
      <c r="KPZ199" s="22"/>
      <c r="KQA199" s="22"/>
      <c r="KQB199" s="22"/>
      <c r="KQC199" s="22"/>
      <c r="KQD199" s="22"/>
      <c r="KQE199" s="22"/>
      <c r="KQF199" s="22"/>
      <c r="KQG199" s="22"/>
      <c r="KQH199" s="22"/>
      <c r="KQI199" s="22"/>
      <c r="KQJ199" s="22"/>
      <c r="KQK199" s="22"/>
      <c r="KQL199" s="22"/>
      <c r="KQM199" s="22"/>
      <c r="KQN199" s="22"/>
      <c r="KQO199" s="22"/>
      <c r="KQP199" s="22"/>
      <c r="KQQ199" s="22"/>
      <c r="KQR199" s="22"/>
      <c r="KQS199" s="22"/>
      <c r="KQT199" s="22"/>
      <c r="KQU199" s="22"/>
      <c r="KQV199" s="22"/>
      <c r="KQW199" s="22"/>
      <c r="KQX199" s="22"/>
      <c r="KQY199" s="22"/>
      <c r="KQZ199" s="22"/>
      <c r="KRA199" s="22"/>
      <c r="KRB199" s="22"/>
      <c r="KRC199" s="22"/>
      <c r="KRD199" s="22"/>
      <c r="KRE199" s="22"/>
      <c r="KRF199" s="22"/>
      <c r="KRG199" s="22"/>
      <c r="KRH199" s="22"/>
      <c r="KRI199" s="22"/>
      <c r="KRJ199" s="22"/>
      <c r="KRK199" s="22"/>
      <c r="KRL199" s="22"/>
      <c r="KRM199" s="22"/>
      <c r="KRN199" s="22"/>
      <c r="KRO199" s="22"/>
      <c r="KRP199" s="22"/>
      <c r="KRQ199" s="22"/>
      <c r="KRR199" s="22"/>
      <c r="KRS199" s="22"/>
      <c r="KRT199" s="22"/>
      <c r="KRU199" s="22"/>
      <c r="KRV199" s="22"/>
      <c r="KRW199" s="22"/>
      <c r="KRX199" s="22"/>
      <c r="KRY199" s="22"/>
      <c r="KRZ199" s="22"/>
      <c r="KSA199" s="22"/>
      <c r="KSB199" s="22"/>
      <c r="KSC199" s="22"/>
      <c r="KSD199" s="22"/>
      <c r="KSE199" s="22"/>
      <c r="KSF199" s="22"/>
      <c r="KSG199" s="22"/>
      <c r="KSH199" s="22"/>
      <c r="KSI199" s="22"/>
      <c r="KSJ199" s="22"/>
      <c r="KSK199" s="22"/>
      <c r="KSL199" s="22"/>
      <c r="KSM199" s="22"/>
      <c r="KSN199" s="22"/>
      <c r="KSO199" s="22"/>
      <c r="KSP199" s="22"/>
      <c r="KSQ199" s="22"/>
      <c r="KSR199" s="22"/>
      <c r="KSS199" s="22"/>
      <c r="KST199" s="22"/>
      <c r="KSU199" s="22"/>
      <c r="KSV199" s="22"/>
      <c r="KSW199" s="22"/>
      <c r="KSX199" s="22"/>
      <c r="KSY199" s="22"/>
      <c r="KSZ199" s="22"/>
      <c r="KTA199" s="22"/>
      <c r="KTB199" s="22"/>
      <c r="KTC199" s="22"/>
      <c r="KTD199" s="22"/>
      <c r="KTE199" s="22"/>
      <c r="KTF199" s="22"/>
      <c r="KTG199" s="22"/>
      <c r="KTH199" s="22"/>
      <c r="KTI199" s="22"/>
      <c r="KTJ199" s="22"/>
      <c r="KTK199" s="22"/>
      <c r="KTL199" s="22"/>
      <c r="KTM199" s="22"/>
      <c r="KTN199" s="22"/>
      <c r="KTO199" s="22"/>
      <c r="KTP199" s="22"/>
      <c r="KTQ199" s="22"/>
      <c r="KTR199" s="22"/>
      <c r="KTS199" s="22"/>
      <c r="KTT199" s="22"/>
      <c r="KTU199" s="22"/>
      <c r="KTV199" s="22"/>
      <c r="KTW199" s="22"/>
      <c r="KTX199" s="22"/>
      <c r="KTY199" s="22"/>
      <c r="KTZ199" s="22"/>
      <c r="KUA199" s="22"/>
      <c r="KUB199" s="22"/>
      <c r="KUC199" s="22"/>
      <c r="KUD199" s="22"/>
      <c r="KUE199" s="22"/>
      <c r="KUF199" s="22"/>
      <c r="KUG199" s="22"/>
      <c r="KUH199" s="22"/>
      <c r="KUI199" s="22"/>
      <c r="KUJ199" s="22"/>
      <c r="KUK199" s="22"/>
      <c r="KUL199" s="22"/>
      <c r="KUM199" s="22"/>
      <c r="KUN199" s="22"/>
      <c r="KUO199" s="22"/>
      <c r="KUP199" s="22"/>
      <c r="KUQ199" s="22"/>
      <c r="KUR199" s="22"/>
      <c r="KUS199" s="22"/>
      <c r="KUT199" s="22"/>
      <c r="KUU199" s="22"/>
      <c r="KUV199" s="22"/>
      <c r="KUW199" s="22"/>
      <c r="KUX199" s="22"/>
      <c r="KUY199" s="22"/>
      <c r="KUZ199" s="22"/>
      <c r="KVA199" s="22"/>
      <c r="KVB199" s="22"/>
      <c r="KVC199" s="22"/>
      <c r="KVD199" s="22"/>
      <c r="KVE199" s="22"/>
      <c r="KVF199" s="22"/>
      <c r="KVG199" s="22"/>
      <c r="KVH199" s="22"/>
      <c r="KVI199" s="22"/>
      <c r="KVJ199" s="22"/>
      <c r="KVK199" s="22"/>
      <c r="KVL199" s="22"/>
      <c r="KVM199" s="22"/>
      <c r="KVN199" s="22"/>
      <c r="KVO199" s="22"/>
      <c r="KVP199" s="22"/>
      <c r="KVQ199" s="22"/>
      <c r="KVR199" s="22"/>
      <c r="KVS199" s="22"/>
      <c r="KVT199" s="22"/>
      <c r="KVU199" s="22"/>
      <c r="KVV199" s="22"/>
      <c r="KVW199" s="22"/>
      <c r="KVX199" s="22"/>
      <c r="KVY199" s="22"/>
      <c r="KVZ199" s="22"/>
      <c r="KWA199" s="22"/>
      <c r="KWB199" s="22"/>
      <c r="KWC199" s="22"/>
      <c r="KWD199" s="22"/>
      <c r="KWE199" s="22"/>
      <c r="KWF199" s="22"/>
      <c r="KWG199" s="22"/>
      <c r="KWH199" s="22"/>
      <c r="KWI199" s="22"/>
      <c r="KWJ199" s="22"/>
      <c r="KWK199" s="22"/>
      <c r="KWL199" s="22"/>
      <c r="KWM199" s="22"/>
      <c r="KWN199" s="22"/>
      <c r="KWO199" s="22"/>
      <c r="KWP199" s="22"/>
      <c r="KWQ199" s="22"/>
      <c r="KWR199" s="22"/>
      <c r="KWS199" s="22"/>
      <c r="KWT199" s="22"/>
      <c r="KWU199" s="22"/>
      <c r="KWV199" s="22"/>
      <c r="KWW199" s="22"/>
      <c r="KWX199" s="22"/>
      <c r="KWY199" s="22"/>
      <c r="KWZ199" s="22"/>
      <c r="KXA199" s="22"/>
      <c r="KXB199" s="22"/>
      <c r="KXC199" s="22"/>
      <c r="KXD199" s="22"/>
      <c r="KXE199" s="22"/>
      <c r="KXF199" s="22"/>
      <c r="KXG199" s="22"/>
      <c r="KXH199" s="22"/>
      <c r="KXI199" s="22"/>
      <c r="KXJ199" s="22"/>
      <c r="KXK199" s="22"/>
      <c r="KXL199" s="22"/>
      <c r="KXM199" s="22"/>
      <c r="KXN199" s="22"/>
      <c r="KXO199" s="22"/>
      <c r="KXP199" s="22"/>
      <c r="KXQ199" s="22"/>
      <c r="KXR199" s="22"/>
      <c r="KXS199" s="22"/>
      <c r="KXT199" s="22"/>
      <c r="KXU199" s="22"/>
      <c r="KXV199" s="22"/>
      <c r="KXW199" s="22"/>
      <c r="KXX199" s="22"/>
      <c r="KXY199" s="22"/>
      <c r="KXZ199" s="22"/>
      <c r="KYA199" s="22"/>
      <c r="KYB199" s="22"/>
      <c r="KYC199" s="22"/>
      <c r="KYD199" s="22"/>
      <c r="KYE199" s="22"/>
      <c r="KYF199" s="22"/>
      <c r="KYG199" s="22"/>
      <c r="KYH199" s="22"/>
      <c r="KYI199" s="22"/>
      <c r="KYJ199" s="22"/>
      <c r="KYK199" s="22"/>
      <c r="KYL199" s="22"/>
      <c r="KYM199" s="22"/>
      <c r="KYN199" s="22"/>
      <c r="KYO199" s="22"/>
      <c r="KYP199" s="22"/>
      <c r="KYQ199" s="22"/>
      <c r="KYR199" s="22"/>
      <c r="KYS199" s="22"/>
      <c r="KYT199" s="22"/>
      <c r="KYU199" s="22"/>
      <c r="KYV199" s="22"/>
      <c r="KYW199" s="22"/>
      <c r="KYX199" s="22"/>
      <c r="KYY199" s="22"/>
      <c r="KYZ199" s="22"/>
      <c r="KZA199" s="22"/>
      <c r="KZB199" s="22"/>
      <c r="KZC199" s="22"/>
      <c r="KZD199" s="22"/>
      <c r="KZE199" s="22"/>
      <c r="KZF199" s="22"/>
      <c r="KZG199" s="22"/>
      <c r="KZH199" s="22"/>
      <c r="KZI199" s="22"/>
      <c r="KZJ199" s="22"/>
      <c r="KZK199" s="22"/>
      <c r="KZL199" s="22"/>
      <c r="KZM199" s="22"/>
      <c r="KZN199" s="22"/>
      <c r="KZO199" s="22"/>
      <c r="KZP199" s="22"/>
      <c r="KZQ199" s="22"/>
      <c r="KZR199" s="22"/>
      <c r="KZS199" s="22"/>
      <c r="KZT199" s="22"/>
      <c r="KZU199" s="22"/>
      <c r="KZV199" s="22"/>
      <c r="KZW199" s="22"/>
      <c r="KZX199" s="22"/>
      <c r="KZY199" s="22"/>
      <c r="KZZ199" s="22"/>
      <c r="LAA199" s="22"/>
      <c r="LAB199" s="22"/>
      <c r="LAC199" s="22"/>
      <c r="LAD199" s="22"/>
      <c r="LAE199" s="22"/>
      <c r="LAF199" s="22"/>
      <c r="LAG199" s="22"/>
      <c r="LAH199" s="22"/>
      <c r="LAI199" s="22"/>
      <c r="LAJ199" s="22"/>
      <c r="LAK199" s="22"/>
      <c r="LAL199" s="22"/>
      <c r="LAM199" s="22"/>
      <c r="LAN199" s="22"/>
      <c r="LAO199" s="22"/>
      <c r="LAP199" s="22"/>
      <c r="LAQ199" s="22"/>
      <c r="LAR199" s="22"/>
      <c r="LAS199" s="22"/>
      <c r="LAT199" s="22"/>
      <c r="LAU199" s="22"/>
      <c r="LAV199" s="22"/>
      <c r="LAW199" s="22"/>
      <c r="LAX199" s="22"/>
      <c r="LAY199" s="22"/>
      <c r="LAZ199" s="22"/>
      <c r="LBA199" s="22"/>
      <c r="LBB199" s="22"/>
      <c r="LBC199" s="22"/>
      <c r="LBD199" s="22"/>
      <c r="LBE199" s="22"/>
      <c r="LBF199" s="22"/>
      <c r="LBG199" s="22"/>
      <c r="LBH199" s="22"/>
      <c r="LBI199" s="22"/>
      <c r="LBJ199" s="22"/>
      <c r="LBK199" s="22"/>
      <c r="LBL199" s="22"/>
      <c r="LBM199" s="22"/>
      <c r="LBN199" s="22"/>
      <c r="LBO199" s="22"/>
      <c r="LBP199" s="22"/>
      <c r="LBQ199" s="22"/>
      <c r="LBR199" s="22"/>
      <c r="LBS199" s="22"/>
      <c r="LBT199" s="22"/>
      <c r="LBU199" s="22"/>
      <c r="LBV199" s="22"/>
      <c r="LBW199" s="22"/>
      <c r="LBX199" s="22"/>
      <c r="LBY199" s="22"/>
      <c r="LBZ199" s="22"/>
      <c r="LCA199" s="22"/>
      <c r="LCB199" s="22"/>
      <c r="LCC199" s="22"/>
      <c r="LCD199" s="22"/>
      <c r="LCE199" s="22"/>
      <c r="LCF199" s="22"/>
      <c r="LCG199" s="22"/>
      <c r="LCH199" s="22"/>
      <c r="LCI199" s="22"/>
      <c r="LCJ199" s="22"/>
      <c r="LCK199" s="22"/>
      <c r="LCL199" s="22"/>
      <c r="LCM199" s="22"/>
      <c r="LCN199" s="22"/>
      <c r="LCO199" s="22"/>
      <c r="LCP199" s="22"/>
      <c r="LCQ199" s="22"/>
      <c r="LCR199" s="22"/>
      <c r="LCS199" s="22"/>
      <c r="LCT199" s="22"/>
      <c r="LCU199" s="22"/>
      <c r="LCV199" s="22"/>
      <c r="LCW199" s="22"/>
      <c r="LCX199" s="22"/>
      <c r="LCY199" s="22"/>
      <c r="LCZ199" s="22"/>
      <c r="LDA199" s="22"/>
      <c r="LDB199" s="22"/>
      <c r="LDC199" s="22"/>
      <c r="LDD199" s="22"/>
      <c r="LDE199" s="22"/>
      <c r="LDF199" s="22"/>
      <c r="LDG199" s="22"/>
      <c r="LDH199" s="22"/>
      <c r="LDI199" s="22"/>
      <c r="LDJ199" s="22"/>
      <c r="LDK199" s="22"/>
      <c r="LDL199" s="22"/>
      <c r="LDM199" s="22"/>
      <c r="LDN199" s="22"/>
      <c r="LDO199" s="22"/>
      <c r="LDP199" s="22"/>
      <c r="LDQ199" s="22"/>
      <c r="LDR199" s="22"/>
      <c r="LDS199" s="22"/>
      <c r="LDT199" s="22"/>
      <c r="LDU199" s="22"/>
      <c r="LDV199" s="22"/>
      <c r="LDW199" s="22"/>
      <c r="LDX199" s="22"/>
      <c r="LDY199" s="22"/>
      <c r="LDZ199" s="22"/>
      <c r="LEA199" s="22"/>
      <c r="LEB199" s="22"/>
      <c r="LEC199" s="22"/>
      <c r="LED199" s="22"/>
      <c r="LEE199" s="22"/>
      <c r="LEF199" s="22"/>
      <c r="LEG199" s="22"/>
      <c r="LEH199" s="22"/>
      <c r="LEI199" s="22"/>
      <c r="LEJ199" s="22"/>
      <c r="LEK199" s="22"/>
      <c r="LEL199" s="22"/>
      <c r="LEM199" s="22"/>
      <c r="LEN199" s="22"/>
      <c r="LEO199" s="22"/>
      <c r="LEP199" s="22"/>
      <c r="LEQ199" s="22"/>
      <c r="LER199" s="22"/>
      <c r="LES199" s="22"/>
      <c r="LET199" s="22"/>
      <c r="LEU199" s="22"/>
      <c r="LEV199" s="22"/>
      <c r="LEW199" s="22"/>
      <c r="LEX199" s="22"/>
      <c r="LEY199" s="22"/>
      <c r="LEZ199" s="22"/>
      <c r="LFA199" s="22"/>
      <c r="LFB199" s="22"/>
      <c r="LFC199" s="22"/>
      <c r="LFD199" s="22"/>
      <c r="LFE199" s="22"/>
      <c r="LFF199" s="22"/>
      <c r="LFG199" s="22"/>
      <c r="LFH199" s="22"/>
      <c r="LFI199" s="22"/>
      <c r="LFJ199" s="22"/>
      <c r="LFK199" s="22"/>
      <c r="LFL199" s="22"/>
      <c r="LFM199" s="22"/>
      <c r="LFN199" s="22"/>
      <c r="LFO199" s="22"/>
      <c r="LFP199" s="22"/>
      <c r="LFQ199" s="22"/>
      <c r="LFR199" s="22"/>
      <c r="LFS199" s="22"/>
      <c r="LFT199" s="22"/>
      <c r="LFU199" s="22"/>
      <c r="LFV199" s="22"/>
      <c r="LFW199" s="22"/>
      <c r="LFX199" s="22"/>
      <c r="LFY199" s="22"/>
      <c r="LFZ199" s="22"/>
      <c r="LGA199" s="22"/>
      <c r="LGB199" s="22"/>
      <c r="LGC199" s="22"/>
      <c r="LGD199" s="22"/>
      <c r="LGE199" s="22"/>
      <c r="LGF199" s="22"/>
      <c r="LGG199" s="22"/>
      <c r="LGH199" s="22"/>
      <c r="LGI199" s="22"/>
      <c r="LGJ199" s="22"/>
      <c r="LGK199" s="22"/>
      <c r="LGL199" s="22"/>
      <c r="LGM199" s="22"/>
      <c r="LGN199" s="22"/>
      <c r="LGO199" s="22"/>
      <c r="LGP199" s="22"/>
      <c r="LGQ199" s="22"/>
      <c r="LGR199" s="22"/>
      <c r="LGS199" s="22"/>
      <c r="LGT199" s="22"/>
      <c r="LGU199" s="22"/>
      <c r="LGV199" s="22"/>
      <c r="LGW199" s="22"/>
      <c r="LGX199" s="22"/>
      <c r="LGY199" s="22"/>
      <c r="LGZ199" s="22"/>
      <c r="LHA199" s="22"/>
      <c r="LHB199" s="22"/>
      <c r="LHC199" s="22"/>
      <c r="LHD199" s="22"/>
      <c r="LHE199" s="22"/>
      <c r="LHF199" s="22"/>
      <c r="LHG199" s="22"/>
      <c r="LHH199" s="22"/>
      <c r="LHI199" s="22"/>
      <c r="LHJ199" s="22"/>
      <c r="LHK199" s="22"/>
      <c r="LHL199" s="22"/>
      <c r="LHM199" s="22"/>
      <c r="LHN199" s="22"/>
      <c r="LHO199" s="22"/>
      <c r="LHP199" s="22"/>
      <c r="LHQ199" s="22"/>
      <c r="LHR199" s="22"/>
      <c r="LHS199" s="22"/>
      <c r="LHT199" s="22"/>
      <c r="LHU199" s="22"/>
      <c r="LHV199" s="22"/>
      <c r="LHW199" s="22"/>
      <c r="LHX199" s="22"/>
      <c r="LHY199" s="22"/>
      <c r="LHZ199" s="22"/>
      <c r="LIA199" s="22"/>
      <c r="LIB199" s="22"/>
      <c r="LIC199" s="22"/>
      <c r="LID199" s="22"/>
      <c r="LIE199" s="22"/>
      <c r="LIF199" s="22"/>
      <c r="LIG199" s="22"/>
      <c r="LIH199" s="22"/>
      <c r="LII199" s="22"/>
      <c r="LIJ199" s="22"/>
      <c r="LIK199" s="22"/>
      <c r="LIL199" s="22"/>
      <c r="LIM199" s="22"/>
      <c r="LIN199" s="22"/>
      <c r="LIO199" s="22"/>
      <c r="LIP199" s="22"/>
      <c r="LIQ199" s="22"/>
      <c r="LIR199" s="22"/>
      <c r="LIS199" s="22"/>
      <c r="LIT199" s="22"/>
      <c r="LIU199" s="22"/>
      <c r="LIV199" s="22"/>
      <c r="LIW199" s="22"/>
      <c r="LIX199" s="22"/>
      <c r="LIY199" s="22"/>
      <c r="LIZ199" s="22"/>
      <c r="LJA199" s="22"/>
      <c r="LJB199" s="22"/>
      <c r="LJC199" s="22"/>
      <c r="LJD199" s="22"/>
      <c r="LJE199" s="22"/>
      <c r="LJF199" s="22"/>
      <c r="LJG199" s="22"/>
      <c r="LJH199" s="22"/>
      <c r="LJI199" s="22"/>
      <c r="LJJ199" s="22"/>
      <c r="LJK199" s="22"/>
      <c r="LJL199" s="22"/>
      <c r="LJM199" s="22"/>
      <c r="LJN199" s="22"/>
      <c r="LJO199" s="22"/>
      <c r="LJP199" s="22"/>
      <c r="LJQ199" s="22"/>
      <c r="LJR199" s="22"/>
      <c r="LJS199" s="22"/>
      <c r="LJT199" s="22"/>
      <c r="LJU199" s="22"/>
      <c r="LJV199" s="22"/>
      <c r="LJW199" s="22"/>
      <c r="LJX199" s="22"/>
      <c r="LJY199" s="22"/>
      <c r="LJZ199" s="22"/>
      <c r="LKA199" s="22"/>
      <c r="LKB199" s="22"/>
      <c r="LKC199" s="22"/>
      <c r="LKD199" s="22"/>
      <c r="LKE199" s="22"/>
      <c r="LKF199" s="22"/>
      <c r="LKG199" s="22"/>
      <c r="LKH199" s="22"/>
      <c r="LKI199" s="22"/>
      <c r="LKJ199" s="22"/>
      <c r="LKK199" s="22"/>
      <c r="LKL199" s="22"/>
      <c r="LKM199" s="22"/>
      <c r="LKN199" s="22"/>
      <c r="LKO199" s="22"/>
      <c r="LKP199" s="22"/>
      <c r="LKQ199" s="22"/>
      <c r="LKR199" s="22"/>
      <c r="LKS199" s="22"/>
      <c r="LKT199" s="22"/>
      <c r="LKU199" s="22"/>
      <c r="LKV199" s="22"/>
      <c r="LKW199" s="22"/>
      <c r="LKX199" s="22"/>
      <c r="LKY199" s="22"/>
      <c r="LKZ199" s="22"/>
      <c r="LLA199" s="22"/>
      <c r="LLB199" s="22"/>
      <c r="LLC199" s="22"/>
      <c r="LLD199" s="22"/>
      <c r="LLE199" s="22"/>
      <c r="LLF199" s="22"/>
      <c r="LLG199" s="22"/>
      <c r="LLH199" s="22"/>
      <c r="LLI199" s="22"/>
      <c r="LLJ199" s="22"/>
      <c r="LLK199" s="22"/>
      <c r="LLL199" s="22"/>
      <c r="LLM199" s="22"/>
      <c r="LLN199" s="22"/>
      <c r="LLO199" s="22"/>
      <c r="LLP199" s="22"/>
      <c r="LLQ199" s="22"/>
      <c r="LLR199" s="22"/>
      <c r="LLS199" s="22"/>
      <c r="LLT199" s="22"/>
      <c r="LLU199" s="22"/>
      <c r="LLV199" s="22"/>
      <c r="LLW199" s="22"/>
      <c r="LLX199" s="22"/>
      <c r="LLY199" s="22"/>
      <c r="LLZ199" s="22"/>
      <c r="LMA199" s="22"/>
      <c r="LMB199" s="22"/>
      <c r="LMC199" s="22"/>
      <c r="LMD199" s="22"/>
      <c r="LME199" s="22"/>
      <c r="LMF199" s="22"/>
      <c r="LMG199" s="22"/>
      <c r="LMH199" s="22"/>
      <c r="LMI199" s="22"/>
      <c r="LMJ199" s="22"/>
      <c r="LMK199" s="22"/>
      <c r="LML199" s="22"/>
      <c r="LMM199" s="22"/>
      <c r="LMN199" s="22"/>
      <c r="LMO199" s="22"/>
      <c r="LMP199" s="22"/>
      <c r="LMQ199" s="22"/>
      <c r="LMR199" s="22"/>
      <c r="LMS199" s="22"/>
      <c r="LMT199" s="22"/>
      <c r="LMU199" s="22"/>
      <c r="LMV199" s="22"/>
      <c r="LMW199" s="22"/>
      <c r="LMX199" s="22"/>
      <c r="LMY199" s="22"/>
      <c r="LMZ199" s="22"/>
      <c r="LNA199" s="22"/>
      <c r="LNB199" s="22"/>
      <c r="LNC199" s="22"/>
      <c r="LND199" s="22"/>
      <c r="LNE199" s="22"/>
      <c r="LNF199" s="22"/>
      <c r="LNG199" s="22"/>
      <c r="LNH199" s="22"/>
      <c r="LNI199" s="22"/>
      <c r="LNJ199" s="22"/>
      <c r="LNK199" s="22"/>
      <c r="LNL199" s="22"/>
      <c r="LNM199" s="22"/>
      <c r="LNN199" s="22"/>
      <c r="LNO199" s="22"/>
      <c r="LNP199" s="22"/>
      <c r="LNQ199" s="22"/>
      <c r="LNR199" s="22"/>
      <c r="LNS199" s="22"/>
      <c r="LNT199" s="22"/>
      <c r="LNU199" s="22"/>
      <c r="LNV199" s="22"/>
      <c r="LNW199" s="22"/>
      <c r="LNX199" s="22"/>
      <c r="LNY199" s="22"/>
      <c r="LNZ199" s="22"/>
      <c r="LOA199" s="22"/>
      <c r="LOB199" s="22"/>
      <c r="LOC199" s="22"/>
      <c r="LOD199" s="22"/>
      <c r="LOE199" s="22"/>
      <c r="LOF199" s="22"/>
      <c r="LOG199" s="22"/>
      <c r="LOH199" s="22"/>
      <c r="LOI199" s="22"/>
      <c r="LOJ199" s="22"/>
      <c r="LOK199" s="22"/>
      <c r="LOL199" s="22"/>
      <c r="LOM199" s="22"/>
      <c r="LON199" s="22"/>
      <c r="LOO199" s="22"/>
      <c r="LOP199" s="22"/>
      <c r="LOQ199" s="22"/>
      <c r="LOR199" s="22"/>
      <c r="LOS199" s="22"/>
      <c r="LOT199" s="22"/>
      <c r="LOU199" s="22"/>
      <c r="LOV199" s="22"/>
      <c r="LOW199" s="22"/>
      <c r="LOX199" s="22"/>
      <c r="LOY199" s="22"/>
      <c r="LOZ199" s="22"/>
      <c r="LPA199" s="22"/>
      <c r="LPB199" s="22"/>
      <c r="LPC199" s="22"/>
      <c r="LPD199" s="22"/>
      <c r="LPE199" s="22"/>
      <c r="LPF199" s="22"/>
      <c r="LPG199" s="22"/>
      <c r="LPH199" s="22"/>
      <c r="LPI199" s="22"/>
      <c r="LPJ199" s="22"/>
      <c r="LPK199" s="22"/>
      <c r="LPL199" s="22"/>
      <c r="LPM199" s="22"/>
      <c r="LPN199" s="22"/>
      <c r="LPO199" s="22"/>
      <c r="LPP199" s="22"/>
      <c r="LPQ199" s="22"/>
      <c r="LPR199" s="22"/>
      <c r="LPS199" s="22"/>
      <c r="LPT199" s="22"/>
      <c r="LPU199" s="22"/>
      <c r="LPV199" s="22"/>
      <c r="LPW199" s="22"/>
      <c r="LPX199" s="22"/>
      <c r="LPY199" s="22"/>
      <c r="LPZ199" s="22"/>
      <c r="LQA199" s="22"/>
      <c r="LQB199" s="22"/>
      <c r="LQC199" s="22"/>
      <c r="LQD199" s="22"/>
      <c r="LQE199" s="22"/>
      <c r="LQF199" s="22"/>
      <c r="LQG199" s="22"/>
      <c r="LQH199" s="22"/>
      <c r="LQI199" s="22"/>
      <c r="LQJ199" s="22"/>
      <c r="LQK199" s="22"/>
      <c r="LQL199" s="22"/>
      <c r="LQM199" s="22"/>
      <c r="LQN199" s="22"/>
      <c r="LQO199" s="22"/>
      <c r="LQP199" s="22"/>
      <c r="LQQ199" s="22"/>
      <c r="LQR199" s="22"/>
      <c r="LQS199" s="22"/>
      <c r="LQT199" s="22"/>
      <c r="LQU199" s="22"/>
      <c r="LQV199" s="22"/>
      <c r="LQW199" s="22"/>
      <c r="LQX199" s="22"/>
      <c r="LQY199" s="22"/>
      <c r="LQZ199" s="22"/>
      <c r="LRA199" s="22"/>
      <c r="LRB199" s="22"/>
      <c r="LRC199" s="22"/>
      <c r="LRD199" s="22"/>
      <c r="LRE199" s="22"/>
      <c r="LRF199" s="22"/>
      <c r="LRG199" s="22"/>
      <c r="LRH199" s="22"/>
      <c r="LRI199" s="22"/>
      <c r="LRJ199" s="22"/>
      <c r="LRK199" s="22"/>
      <c r="LRL199" s="22"/>
      <c r="LRM199" s="22"/>
      <c r="LRN199" s="22"/>
      <c r="LRO199" s="22"/>
      <c r="LRP199" s="22"/>
      <c r="LRQ199" s="22"/>
      <c r="LRR199" s="22"/>
      <c r="LRS199" s="22"/>
      <c r="LRT199" s="22"/>
      <c r="LRU199" s="22"/>
      <c r="LRV199" s="22"/>
      <c r="LRW199" s="22"/>
      <c r="LRX199" s="22"/>
      <c r="LRY199" s="22"/>
      <c r="LRZ199" s="22"/>
      <c r="LSA199" s="22"/>
      <c r="LSB199" s="22"/>
      <c r="LSC199" s="22"/>
      <c r="LSD199" s="22"/>
      <c r="LSE199" s="22"/>
      <c r="LSF199" s="22"/>
      <c r="LSG199" s="22"/>
      <c r="LSH199" s="22"/>
      <c r="LSI199" s="22"/>
      <c r="LSJ199" s="22"/>
      <c r="LSK199" s="22"/>
      <c r="LSL199" s="22"/>
      <c r="LSM199" s="22"/>
      <c r="LSN199" s="22"/>
      <c r="LSO199" s="22"/>
      <c r="LSP199" s="22"/>
      <c r="LSQ199" s="22"/>
      <c r="LSR199" s="22"/>
      <c r="LSS199" s="22"/>
      <c r="LST199" s="22"/>
      <c r="LSU199" s="22"/>
      <c r="LSV199" s="22"/>
      <c r="LSW199" s="22"/>
      <c r="LSX199" s="22"/>
      <c r="LSY199" s="22"/>
      <c r="LSZ199" s="22"/>
      <c r="LTA199" s="22"/>
      <c r="LTB199" s="22"/>
      <c r="LTC199" s="22"/>
      <c r="LTD199" s="22"/>
      <c r="LTE199" s="22"/>
      <c r="LTF199" s="22"/>
      <c r="LTG199" s="22"/>
      <c r="LTH199" s="22"/>
      <c r="LTI199" s="22"/>
      <c r="LTJ199" s="22"/>
      <c r="LTK199" s="22"/>
      <c r="LTL199" s="22"/>
      <c r="LTM199" s="22"/>
      <c r="LTN199" s="22"/>
      <c r="LTO199" s="22"/>
      <c r="LTP199" s="22"/>
      <c r="LTQ199" s="22"/>
      <c r="LTR199" s="22"/>
      <c r="LTS199" s="22"/>
      <c r="LTT199" s="22"/>
      <c r="LTU199" s="22"/>
      <c r="LTV199" s="22"/>
      <c r="LTW199" s="22"/>
      <c r="LTX199" s="22"/>
      <c r="LTY199" s="22"/>
      <c r="LTZ199" s="22"/>
      <c r="LUA199" s="22"/>
      <c r="LUB199" s="22"/>
      <c r="LUC199" s="22"/>
      <c r="LUD199" s="22"/>
      <c r="LUE199" s="22"/>
      <c r="LUF199" s="22"/>
      <c r="LUG199" s="22"/>
      <c r="LUH199" s="22"/>
      <c r="LUI199" s="22"/>
      <c r="LUJ199" s="22"/>
      <c r="LUK199" s="22"/>
      <c r="LUL199" s="22"/>
      <c r="LUM199" s="22"/>
      <c r="LUN199" s="22"/>
      <c r="LUO199" s="22"/>
      <c r="LUP199" s="22"/>
      <c r="LUQ199" s="22"/>
      <c r="LUR199" s="22"/>
      <c r="LUS199" s="22"/>
      <c r="LUT199" s="22"/>
      <c r="LUU199" s="22"/>
      <c r="LUV199" s="22"/>
      <c r="LUW199" s="22"/>
      <c r="LUX199" s="22"/>
      <c r="LUY199" s="22"/>
      <c r="LUZ199" s="22"/>
      <c r="LVA199" s="22"/>
      <c r="LVB199" s="22"/>
      <c r="LVC199" s="22"/>
      <c r="LVD199" s="22"/>
      <c r="LVE199" s="22"/>
      <c r="LVF199" s="22"/>
      <c r="LVG199" s="22"/>
      <c r="LVH199" s="22"/>
      <c r="LVI199" s="22"/>
      <c r="LVJ199" s="22"/>
      <c r="LVK199" s="22"/>
      <c r="LVL199" s="22"/>
      <c r="LVM199" s="22"/>
      <c r="LVN199" s="22"/>
      <c r="LVO199" s="22"/>
      <c r="LVP199" s="22"/>
      <c r="LVQ199" s="22"/>
      <c r="LVR199" s="22"/>
      <c r="LVS199" s="22"/>
      <c r="LVT199" s="22"/>
      <c r="LVU199" s="22"/>
      <c r="LVV199" s="22"/>
      <c r="LVW199" s="22"/>
      <c r="LVX199" s="22"/>
      <c r="LVY199" s="22"/>
      <c r="LVZ199" s="22"/>
      <c r="LWA199" s="22"/>
      <c r="LWB199" s="22"/>
      <c r="LWC199" s="22"/>
      <c r="LWD199" s="22"/>
      <c r="LWE199" s="22"/>
      <c r="LWF199" s="22"/>
      <c r="LWG199" s="22"/>
      <c r="LWH199" s="22"/>
      <c r="LWI199" s="22"/>
      <c r="LWJ199" s="22"/>
      <c r="LWK199" s="22"/>
      <c r="LWL199" s="22"/>
      <c r="LWM199" s="22"/>
      <c r="LWN199" s="22"/>
      <c r="LWO199" s="22"/>
      <c r="LWP199" s="22"/>
      <c r="LWQ199" s="22"/>
      <c r="LWR199" s="22"/>
      <c r="LWS199" s="22"/>
      <c r="LWT199" s="22"/>
      <c r="LWU199" s="22"/>
      <c r="LWV199" s="22"/>
      <c r="LWW199" s="22"/>
      <c r="LWX199" s="22"/>
      <c r="LWY199" s="22"/>
      <c r="LWZ199" s="22"/>
      <c r="LXA199" s="22"/>
      <c r="LXB199" s="22"/>
      <c r="LXC199" s="22"/>
      <c r="LXD199" s="22"/>
      <c r="LXE199" s="22"/>
      <c r="LXF199" s="22"/>
      <c r="LXG199" s="22"/>
      <c r="LXH199" s="22"/>
      <c r="LXI199" s="22"/>
      <c r="LXJ199" s="22"/>
      <c r="LXK199" s="22"/>
      <c r="LXL199" s="22"/>
      <c r="LXM199" s="22"/>
      <c r="LXN199" s="22"/>
      <c r="LXO199" s="22"/>
      <c r="LXP199" s="22"/>
      <c r="LXQ199" s="22"/>
      <c r="LXR199" s="22"/>
      <c r="LXS199" s="22"/>
      <c r="LXT199" s="22"/>
      <c r="LXU199" s="22"/>
      <c r="LXV199" s="22"/>
      <c r="LXW199" s="22"/>
      <c r="LXX199" s="22"/>
      <c r="LXY199" s="22"/>
      <c r="LXZ199" s="22"/>
      <c r="LYA199" s="22"/>
      <c r="LYB199" s="22"/>
      <c r="LYC199" s="22"/>
      <c r="LYD199" s="22"/>
      <c r="LYE199" s="22"/>
      <c r="LYF199" s="22"/>
      <c r="LYG199" s="22"/>
      <c r="LYH199" s="22"/>
      <c r="LYI199" s="22"/>
      <c r="LYJ199" s="22"/>
      <c r="LYK199" s="22"/>
      <c r="LYL199" s="22"/>
      <c r="LYM199" s="22"/>
      <c r="LYN199" s="22"/>
      <c r="LYO199" s="22"/>
      <c r="LYP199" s="22"/>
      <c r="LYQ199" s="22"/>
      <c r="LYR199" s="22"/>
      <c r="LYS199" s="22"/>
      <c r="LYT199" s="22"/>
      <c r="LYU199" s="22"/>
      <c r="LYV199" s="22"/>
      <c r="LYW199" s="22"/>
      <c r="LYX199" s="22"/>
      <c r="LYY199" s="22"/>
      <c r="LYZ199" s="22"/>
      <c r="LZA199" s="22"/>
      <c r="LZB199" s="22"/>
      <c r="LZC199" s="22"/>
      <c r="LZD199" s="22"/>
      <c r="LZE199" s="22"/>
      <c r="LZF199" s="22"/>
      <c r="LZG199" s="22"/>
      <c r="LZH199" s="22"/>
      <c r="LZI199" s="22"/>
      <c r="LZJ199" s="22"/>
      <c r="LZK199" s="22"/>
      <c r="LZL199" s="22"/>
      <c r="LZM199" s="22"/>
      <c r="LZN199" s="22"/>
      <c r="LZO199" s="22"/>
      <c r="LZP199" s="22"/>
      <c r="LZQ199" s="22"/>
      <c r="LZR199" s="22"/>
      <c r="LZS199" s="22"/>
      <c r="LZT199" s="22"/>
      <c r="LZU199" s="22"/>
      <c r="LZV199" s="22"/>
      <c r="LZW199" s="22"/>
      <c r="LZX199" s="22"/>
      <c r="LZY199" s="22"/>
      <c r="LZZ199" s="22"/>
      <c r="MAA199" s="22"/>
      <c r="MAB199" s="22"/>
      <c r="MAC199" s="22"/>
      <c r="MAD199" s="22"/>
      <c r="MAE199" s="22"/>
      <c r="MAF199" s="22"/>
      <c r="MAG199" s="22"/>
      <c r="MAH199" s="22"/>
      <c r="MAI199" s="22"/>
      <c r="MAJ199" s="22"/>
      <c r="MAK199" s="22"/>
      <c r="MAL199" s="22"/>
      <c r="MAM199" s="22"/>
      <c r="MAN199" s="22"/>
      <c r="MAO199" s="22"/>
      <c r="MAP199" s="22"/>
      <c r="MAQ199" s="22"/>
      <c r="MAR199" s="22"/>
      <c r="MAS199" s="22"/>
      <c r="MAT199" s="22"/>
      <c r="MAU199" s="22"/>
      <c r="MAV199" s="22"/>
      <c r="MAW199" s="22"/>
      <c r="MAX199" s="22"/>
      <c r="MAY199" s="22"/>
      <c r="MAZ199" s="22"/>
      <c r="MBA199" s="22"/>
      <c r="MBB199" s="22"/>
      <c r="MBC199" s="22"/>
      <c r="MBD199" s="22"/>
      <c r="MBE199" s="22"/>
      <c r="MBF199" s="22"/>
      <c r="MBG199" s="22"/>
      <c r="MBH199" s="22"/>
      <c r="MBI199" s="22"/>
      <c r="MBJ199" s="22"/>
      <c r="MBK199" s="22"/>
      <c r="MBL199" s="22"/>
      <c r="MBM199" s="22"/>
      <c r="MBN199" s="22"/>
      <c r="MBO199" s="22"/>
      <c r="MBP199" s="22"/>
      <c r="MBQ199" s="22"/>
      <c r="MBR199" s="22"/>
      <c r="MBS199" s="22"/>
      <c r="MBT199" s="22"/>
      <c r="MBU199" s="22"/>
      <c r="MBV199" s="22"/>
      <c r="MBW199" s="22"/>
      <c r="MBX199" s="22"/>
      <c r="MBY199" s="22"/>
      <c r="MBZ199" s="22"/>
      <c r="MCA199" s="22"/>
      <c r="MCB199" s="22"/>
      <c r="MCC199" s="22"/>
      <c r="MCD199" s="22"/>
      <c r="MCE199" s="22"/>
      <c r="MCF199" s="22"/>
      <c r="MCG199" s="22"/>
      <c r="MCH199" s="22"/>
      <c r="MCI199" s="22"/>
      <c r="MCJ199" s="22"/>
      <c r="MCK199" s="22"/>
      <c r="MCL199" s="22"/>
      <c r="MCM199" s="22"/>
      <c r="MCN199" s="22"/>
      <c r="MCO199" s="22"/>
      <c r="MCP199" s="22"/>
      <c r="MCQ199" s="22"/>
      <c r="MCR199" s="22"/>
      <c r="MCS199" s="22"/>
      <c r="MCT199" s="22"/>
      <c r="MCU199" s="22"/>
      <c r="MCV199" s="22"/>
      <c r="MCW199" s="22"/>
      <c r="MCX199" s="22"/>
      <c r="MCY199" s="22"/>
      <c r="MCZ199" s="22"/>
      <c r="MDA199" s="22"/>
      <c r="MDB199" s="22"/>
      <c r="MDC199" s="22"/>
      <c r="MDD199" s="22"/>
      <c r="MDE199" s="22"/>
      <c r="MDF199" s="22"/>
      <c r="MDG199" s="22"/>
      <c r="MDH199" s="22"/>
      <c r="MDI199" s="22"/>
      <c r="MDJ199" s="22"/>
      <c r="MDK199" s="22"/>
      <c r="MDL199" s="22"/>
      <c r="MDM199" s="22"/>
      <c r="MDN199" s="22"/>
      <c r="MDO199" s="22"/>
      <c r="MDP199" s="22"/>
      <c r="MDQ199" s="22"/>
      <c r="MDR199" s="22"/>
      <c r="MDS199" s="22"/>
      <c r="MDT199" s="22"/>
      <c r="MDU199" s="22"/>
      <c r="MDV199" s="22"/>
      <c r="MDW199" s="22"/>
      <c r="MDX199" s="22"/>
      <c r="MDY199" s="22"/>
      <c r="MDZ199" s="22"/>
      <c r="MEA199" s="22"/>
      <c r="MEB199" s="22"/>
      <c r="MEC199" s="22"/>
      <c r="MED199" s="22"/>
      <c r="MEE199" s="22"/>
      <c r="MEF199" s="22"/>
      <c r="MEG199" s="22"/>
      <c r="MEH199" s="22"/>
      <c r="MEI199" s="22"/>
      <c r="MEJ199" s="22"/>
      <c r="MEK199" s="22"/>
      <c r="MEL199" s="22"/>
      <c r="MEM199" s="22"/>
      <c r="MEN199" s="22"/>
      <c r="MEO199" s="22"/>
      <c r="MEP199" s="22"/>
      <c r="MEQ199" s="22"/>
      <c r="MER199" s="22"/>
      <c r="MES199" s="22"/>
      <c r="MET199" s="22"/>
      <c r="MEU199" s="22"/>
      <c r="MEV199" s="22"/>
      <c r="MEW199" s="22"/>
      <c r="MEX199" s="22"/>
      <c r="MEY199" s="22"/>
      <c r="MEZ199" s="22"/>
      <c r="MFA199" s="22"/>
      <c r="MFB199" s="22"/>
      <c r="MFC199" s="22"/>
      <c r="MFD199" s="22"/>
      <c r="MFE199" s="22"/>
      <c r="MFF199" s="22"/>
      <c r="MFG199" s="22"/>
      <c r="MFH199" s="22"/>
      <c r="MFI199" s="22"/>
      <c r="MFJ199" s="22"/>
      <c r="MFK199" s="22"/>
      <c r="MFL199" s="22"/>
      <c r="MFM199" s="22"/>
      <c r="MFN199" s="22"/>
      <c r="MFO199" s="22"/>
      <c r="MFP199" s="22"/>
      <c r="MFQ199" s="22"/>
      <c r="MFR199" s="22"/>
      <c r="MFS199" s="22"/>
      <c r="MFT199" s="22"/>
      <c r="MFU199" s="22"/>
      <c r="MFV199" s="22"/>
      <c r="MFW199" s="22"/>
      <c r="MFX199" s="22"/>
      <c r="MFY199" s="22"/>
      <c r="MFZ199" s="22"/>
      <c r="MGA199" s="22"/>
      <c r="MGB199" s="22"/>
      <c r="MGC199" s="22"/>
      <c r="MGD199" s="22"/>
      <c r="MGE199" s="22"/>
      <c r="MGF199" s="22"/>
      <c r="MGG199" s="22"/>
      <c r="MGH199" s="22"/>
      <c r="MGI199" s="22"/>
      <c r="MGJ199" s="22"/>
      <c r="MGK199" s="22"/>
      <c r="MGL199" s="22"/>
      <c r="MGM199" s="22"/>
      <c r="MGN199" s="22"/>
      <c r="MGO199" s="22"/>
      <c r="MGP199" s="22"/>
      <c r="MGQ199" s="22"/>
      <c r="MGR199" s="22"/>
      <c r="MGS199" s="22"/>
      <c r="MGT199" s="22"/>
      <c r="MGU199" s="22"/>
      <c r="MGV199" s="22"/>
      <c r="MGW199" s="22"/>
      <c r="MGX199" s="22"/>
      <c r="MGY199" s="22"/>
      <c r="MGZ199" s="22"/>
      <c r="MHA199" s="22"/>
      <c r="MHB199" s="22"/>
      <c r="MHC199" s="22"/>
      <c r="MHD199" s="22"/>
      <c r="MHE199" s="22"/>
      <c r="MHF199" s="22"/>
      <c r="MHG199" s="22"/>
      <c r="MHH199" s="22"/>
      <c r="MHI199" s="22"/>
      <c r="MHJ199" s="22"/>
      <c r="MHK199" s="22"/>
      <c r="MHL199" s="22"/>
      <c r="MHM199" s="22"/>
      <c r="MHN199" s="22"/>
      <c r="MHO199" s="22"/>
      <c r="MHP199" s="22"/>
      <c r="MHQ199" s="22"/>
      <c r="MHR199" s="22"/>
      <c r="MHS199" s="22"/>
      <c r="MHT199" s="22"/>
      <c r="MHU199" s="22"/>
      <c r="MHV199" s="22"/>
      <c r="MHW199" s="22"/>
      <c r="MHX199" s="22"/>
      <c r="MHY199" s="22"/>
      <c r="MHZ199" s="22"/>
      <c r="MIA199" s="22"/>
      <c r="MIB199" s="22"/>
      <c r="MIC199" s="22"/>
      <c r="MID199" s="22"/>
      <c r="MIE199" s="22"/>
      <c r="MIF199" s="22"/>
      <c r="MIG199" s="22"/>
      <c r="MIH199" s="22"/>
      <c r="MII199" s="22"/>
      <c r="MIJ199" s="22"/>
      <c r="MIK199" s="22"/>
      <c r="MIL199" s="22"/>
      <c r="MIM199" s="22"/>
      <c r="MIN199" s="22"/>
      <c r="MIO199" s="22"/>
      <c r="MIP199" s="22"/>
      <c r="MIQ199" s="22"/>
      <c r="MIR199" s="22"/>
      <c r="MIS199" s="22"/>
      <c r="MIT199" s="22"/>
      <c r="MIU199" s="22"/>
      <c r="MIV199" s="22"/>
      <c r="MIW199" s="22"/>
      <c r="MIX199" s="22"/>
      <c r="MIY199" s="22"/>
      <c r="MIZ199" s="22"/>
      <c r="MJA199" s="22"/>
      <c r="MJB199" s="22"/>
      <c r="MJC199" s="22"/>
      <c r="MJD199" s="22"/>
      <c r="MJE199" s="22"/>
      <c r="MJF199" s="22"/>
      <c r="MJG199" s="22"/>
      <c r="MJH199" s="22"/>
      <c r="MJI199" s="22"/>
      <c r="MJJ199" s="22"/>
      <c r="MJK199" s="22"/>
      <c r="MJL199" s="22"/>
      <c r="MJM199" s="22"/>
      <c r="MJN199" s="22"/>
      <c r="MJO199" s="22"/>
      <c r="MJP199" s="22"/>
      <c r="MJQ199" s="22"/>
      <c r="MJR199" s="22"/>
      <c r="MJS199" s="22"/>
      <c r="MJT199" s="22"/>
      <c r="MJU199" s="22"/>
      <c r="MJV199" s="22"/>
      <c r="MJW199" s="22"/>
      <c r="MJX199" s="22"/>
      <c r="MJY199" s="22"/>
      <c r="MJZ199" s="22"/>
      <c r="MKA199" s="22"/>
      <c r="MKB199" s="22"/>
      <c r="MKC199" s="22"/>
      <c r="MKD199" s="22"/>
      <c r="MKE199" s="22"/>
      <c r="MKF199" s="22"/>
      <c r="MKG199" s="22"/>
      <c r="MKH199" s="22"/>
      <c r="MKI199" s="22"/>
      <c r="MKJ199" s="22"/>
      <c r="MKK199" s="22"/>
      <c r="MKL199" s="22"/>
      <c r="MKM199" s="22"/>
      <c r="MKN199" s="22"/>
      <c r="MKO199" s="22"/>
      <c r="MKP199" s="22"/>
      <c r="MKQ199" s="22"/>
      <c r="MKR199" s="22"/>
      <c r="MKS199" s="22"/>
      <c r="MKT199" s="22"/>
      <c r="MKU199" s="22"/>
      <c r="MKV199" s="22"/>
      <c r="MKW199" s="22"/>
      <c r="MKX199" s="22"/>
      <c r="MKY199" s="22"/>
      <c r="MKZ199" s="22"/>
      <c r="MLA199" s="22"/>
      <c r="MLB199" s="22"/>
      <c r="MLC199" s="22"/>
      <c r="MLD199" s="22"/>
      <c r="MLE199" s="22"/>
      <c r="MLF199" s="22"/>
      <c r="MLG199" s="22"/>
      <c r="MLH199" s="22"/>
      <c r="MLI199" s="22"/>
      <c r="MLJ199" s="22"/>
      <c r="MLK199" s="22"/>
      <c r="MLL199" s="22"/>
      <c r="MLM199" s="22"/>
      <c r="MLN199" s="22"/>
      <c r="MLO199" s="22"/>
      <c r="MLP199" s="22"/>
      <c r="MLQ199" s="22"/>
      <c r="MLR199" s="22"/>
      <c r="MLS199" s="22"/>
      <c r="MLT199" s="22"/>
      <c r="MLU199" s="22"/>
      <c r="MLV199" s="22"/>
      <c r="MLW199" s="22"/>
      <c r="MLX199" s="22"/>
      <c r="MLY199" s="22"/>
      <c r="MLZ199" s="22"/>
      <c r="MMA199" s="22"/>
      <c r="MMB199" s="22"/>
      <c r="MMC199" s="22"/>
      <c r="MMD199" s="22"/>
      <c r="MME199" s="22"/>
      <c r="MMF199" s="22"/>
      <c r="MMG199" s="22"/>
      <c r="MMH199" s="22"/>
      <c r="MMI199" s="22"/>
      <c r="MMJ199" s="22"/>
      <c r="MMK199" s="22"/>
      <c r="MML199" s="22"/>
      <c r="MMM199" s="22"/>
      <c r="MMN199" s="22"/>
      <c r="MMO199" s="22"/>
      <c r="MMP199" s="22"/>
      <c r="MMQ199" s="22"/>
      <c r="MMR199" s="22"/>
      <c r="MMS199" s="22"/>
      <c r="MMT199" s="22"/>
      <c r="MMU199" s="22"/>
      <c r="MMV199" s="22"/>
      <c r="MMW199" s="22"/>
      <c r="MMX199" s="22"/>
      <c r="MMY199" s="22"/>
      <c r="MMZ199" s="22"/>
      <c r="MNA199" s="22"/>
      <c r="MNB199" s="22"/>
      <c r="MNC199" s="22"/>
      <c r="MND199" s="22"/>
      <c r="MNE199" s="22"/>
      <c r="MNF199" s="22"/>
      <c r="MNG199" s="22"/>
      <c r="MNH199" s="22"/>
      <c r="MNI199" s="22"/>
      <c r="MNJ199" s="22"/>
      <c r="MNK199" s="22"/>
      <c r="MNL199" s="22"/>
      <c r="MNM199" s="22"/>
      <c r="MNN199" s="22"/>
      <c r="MNO199" s="22"/>
      <c r="MNP199" s="22"/>
      <c r="MNQ199" s="22"/>
      <c r="MNR199" s="22"/>
      <c r="MNS199" s="22"/>
      <c r="MNT199" s="22"/>
      <c r="MNU199" s="22"/>
      <c r="MNV199" s="22"/>
      <c r="MNW199" s="22"/>
      <c r="MNX199" s="22"/>
      <c r="MNY199" s="22"/>
      <c r="MNZ199" s="22"/>
      <c r="MOA199" s="22"/>
      <c r="MOB199" s="22"/>
      <c r="MOC199" s="22"/>
      <c r="MOD199" s="22"/>
      <c r="MOE199" s="22"/>
      <c r="MOF199" s="22"/>
      <c r="MOG199" s="22"/>
      <c r="MOH199" s="22"/>
      <c r="MOI199" s="22"/>
      <c r="MOJ199" s="22"/>
      <c r="MOK199" s="22"/>
      <c r="MOL199" s="22"/>
      <c r="MOM199" s="22"/>
      <c r="MON199" s="22"/>
      <c r="MOO199" s="22"/>
      <c r="MOP199" s="22"/>
      <c r="MOQ199" s="22"/>
      <c r="MOR199" s="22"/>
      <c r="MOS199" s="22"/>
      <c r="MOT199" s="22"/>
      <c r="MOU199" s="22"/>
      <c r="MOV199" s="22"/>
      <c r="MOW199" s="22"/>
      <c r="MOX199" s="22"/>
      <c r="MOY199" s="22"/>
      <c r="MOZ199" s="22"/>
      <c r="MPA199" s="22"/>
      <c r="MPB199" s="22"/>
      <c r="MPC199" s="22"/>
      <c r="MPD199" s="22"/>
      <c r="MPE199" s="22"/>
      <c r="MPF199" s="22"/>
      <c r="MPG199" s="22"/>
      <c r="MPH199" s="22"/>
      <c r="MPI199" s="22"/>
      <c r="MPJ199" s="22"/>
      <c r="MPK199" s="22"/>
      <c r="MPL199" s="22"/>
      <c r="MPM199" s="22"/>
      <c r="MPN199" s="22"/>
      <c r="MPO199" s="22"/>
      <c r="MPP199" s="22"/>
      <c r="MPQ199" s="22"/>
      <c r="MPR199" s="22"/>
      <c r="MPS199" s="22"/>
      <c r="MPT199" s="22"/>
      <c r="MPU199" s="22"/>
      <c r="MPV199" s="22"/>
      <c r="MPW199" s="22"/>
      <c r="MPX199" s="22"/>
      <c r="MPY199" s="22"/>
      <c r="MPZ199" s="22"/>
      <c r="MQA199" s="22"/>
      <c r="MQB199" s="22"/>
      <c r="MQC199" s="22"/>
      <c r="MQD199" s="22"/>
      <c r="MQE199" s="22"/>
      <c r="MQF199" s="22"/>
      <c r="MQG199" s="22"/>
      <c r="MQH199" s="22"/>
      <c r="MQI199" s="22"/>
      <c r="MQJ199" s="22"/>
      <c r="MQK199" s="22"/>
      <c r="MQL199" s="22"/>
      <c r="MQM199" s="22"/>
      <c r="MQN199" s="22"/>
      <c r="MQO199" s="22"/>
      <c r="MQP199" s="22"/>
      <c r="MQQ199" s="22"/>
      <c r="MQR199" s="22"/>
      <c r="MQS199" s="22"/>
      <c r="MQT199" s="22"/>
      <c r="MQU199" s="22"/>
      <c r="MQV199" s="22"/>
      <c r="MQW199" s="22"/>
      <c r="MQX199" s="22"/>
      <c r="MQY199" s="22"/>
      <c r="MQZ199" s="22"/>
      <c r="MRA199" s="22"/>
      <c r="MRB199" s="22"/>
      <c r="MRC199" s="22"/>
      <c r="MRD199" s="22"/>
      <c r="MRE199" s="22"/>
      <c r="MRF199" s="22"/>
      <c r="MRG199" s="22"/>
      <c r="MRH199" s="22"/>
      <c r="MRI199" s="22"/>
      <c r="MRJ199" s="22"/>
      <c r="MRK199" s="22"/>
      <c r="MRL199" s="22"/>
      <c r="MRM199" s="22"/>
      <c r="MRN199" s="22"/>
      <c r="MRO199" s="22"/>
      <c r="MRP199" s="22"/>
      <c r="MRQ199" s="22"/>
      <c r="MRR199" s="22"/>
      <c r="MRS199" s="22"/>
      <c r="MRT199" s="22"/>
      <c r="MRU199" s="22"/>
      <c r="MRV199" s="22"/>
      <c r="MRW199" s="22"/>
      <c r="MRX199" s="22"/>
      <c r="MRY199" s="22"/>
      <c r="MRZ199" s="22"/>
      <c r="MSA199" s="22"/>
      <c r="MSB199" s="22"/>
      <c r="MSC199" s="22"/>
      <c r="MSD199" s="22"/>
      <c r="MSE199" s="22"/>
      <c r="MSF199" s="22"/>
      <c r="MSG199" s="22"/>
      <c r="MSH199" s="22"/>
      <c r="MSI199" s="22"/>
      <c r="MSJ199" s="22"/>
      <c r="MSK199" s="22"/>
      <c r="MSL199" s="22"/>
      <c r="MSM199" s="22"/>
      <c r="MSN199" s="22"/>
      <c r="MSO199" s="22"/>
      <c r="MSP199" s="22"/>
      <c r="MSQ199" s="22"/>
      <c r="MSR199" s="22"/>
      <c r="MSS199" s="22"/>
      <c r="MST199" s="22"/>
      <c r="MSU199" s="22"/>
      <c r="MSV199" s="22"/>
      <c r="MSW199" s="22"/>
      <c r="MSX199" s="22"/>
      <c r="MSY199" s="22"/>
      <c r="MSZ199" s="22"/>
      <c r="MTA199" s="22"/>
      <c r="MTB199" s="22"/>
      <c r="MTC199" s="22"/>
      <c r="MTD199" s="22"/>
      <c r="MTE199" s="22"/>
      <c r="MTF199" s="22"/>
      <c r="MTG199" s="22"/>
      <c r="MTH199" s="22"/>
      <c r="MTI199" s="22"/>
      <c r="MTJ199" s="22"/>
      <c r="MTK199" s="22"/>
      <c r="MTL199" s="22"/>
      <c r="MTM199" s="22"/>
      <c r="MTN199" s="22"/>
      <c r="MTO199" s="22"/>
      <c r="MTP199" s="22"/>
      <c r="MTQ199" s="22"/>
      <c r="MTR199" s="22"/>
      <c r="MTS199" s="22"/>
      <c r="MTT199" s="22"/>
      <c r="MTU199" s="22"/>
      <c r="MTV199" s="22"/>
      <c r="MTW199" s="22"/>
      <c r="MTX199" s="22"/>
      <c r="MTY199" s="22"/>
      <c r="MTZ199" s="22"/>
      <c r="MUA199" s="22"/>
      <c r="MUB199" s="22"/>
      <c r="MUC199" s="22"/>
      <c r="MUD199" s="22"/>
      <c r="MUE199" s="22"/>
      <c r="MUF199" s="22"/>
      <c r="MUG199" s="22"/>
      <c r="MUH199" s="22"/>
      <c r="MUI199" s="22"/>
      <c r="MUJ199" s="22"/>
      <c r="MUK199" s="22"/>
      <c r="MUL199" s="22"/>
      <c r="MUM199" s="22"/>
      <c r="MUN199" s="22"/>
      <c r="MUO199" s="22"/>
      <c r="MUP199" s="22"/>
      <c r="MUQ199" s="22"/>
      <c r="MUR199" s="22"/>
      <c r="MUS199" s="22"/>
      <c r="MUT199" s="22"/>
      <c r="MUU199" s="22"/>
      <c r="MUV199" s="22"/>
      <c r="MUW199" s="22"/>
      <c r="MUX199" s="22"/>
      <c r="MUY199" s="22"/>
      <c r="MUZ199" s="22"/>
      <c r="MVA199" s="22"/>
      <c r="MVB199" s="22"/>
      <c r="MVC199" s="22"/>
      <c r="MVD199" s="22"/>
      <c r="MVE199" s="22"/>
      <c r="MVF199" s="22"/>
      <c r="MVG199" s="22"/>
      <c r="MVH199" s="22"/>
      <c r="MVI199" s="22"/>
      <c r="MVJ199" s="22"/>
      <c r="MVK199" s="22"/>
      <c r="MVL199" s="22"/>
      <c r="MVM199" s="22"/>
      <c r="MVN199" s="22"/>
      <c r="MVO199" s="22"/>
      <c r="MVP199" s="22"/>
      <c r="MVQ199" s="22"/>
      <c r="MVR199" s="22"/>
      <c r="MVS199" s="22"/>
      <c r="MVT199" s="22"/>
      <c r="MVU199" s="22"/>
      <c r="MVV199" s="22"/>
      <c r="MVW199" s="22"/>
      <c r="MVX199" s="22"/>
      <c r="MVY199" s="22"/>
      <c r="MVZ199" s="22"/>
      <c r="MWA199" s="22"/>
      <c r="MWB199" s="22"/>
      <c r="MWC199" s="22"/>
      <c r="MWD199" s="22"/>
      <c r="MWE199" s="22"/>
      <c r="MWF199" s="22"/>
      <c r="MWG199" s="22"/>
      <c r="MWH199" s="22"/>
      <c r="MWI199" s="22"/>
      <c r="MWJ199" s="22"/>
      <c r="MWK199" s="22"/>
      <c r="MWL199" s="22"/>
      <c r="MWM199" s="22"/>
      <c r="MWN199" s="22"/>
      <c r="MWO199" s="22"/>
      <c r="MWP199" s="22"/>
      <c r="MWQ199" s="22"/>
      <c r="MWR199" s="22"/>
      <c r="MWS199" s="22"/>
      <c r="MWT199" s="22"/>
      <c r="MWU199" s="22"/>
      <c r="MWV199" s="22"/>
      <c r="MWW199" s="22"/>
      <c r="MWX199" s="22"/>
      <c r="MWY199" s="22"/>
      <c r="MWZ199" s="22"/>
      <c r="MXA199" s="22"/>
      <c r="MXB199" s="22"/>
      <c r="MXC199" s="22"/>
      <c r="MXD199" s="22"/>
      <c r="MXE199" s="22"/>
      <c r="MXF199" s="22"/>
      <c r="MXG199" s="22"/>
      <c r="MXH199" s="22"/>
      <c r="MXI199" s="22"/>
      <c r="MXJ199" s="22"/>
      <c r="MXK199" s="22"/>
      <c r="MXL199" s="22"/>
      <c r="MXM199" s="22"/>
      <c r="MXN199" s="22"/>
      <c r="MXO199" s="22"/>
      <c r="MXP199" s="22"/>
      <c r="MXQ199" s="22"/>
      <c r="MXR199" s="22"/>
      <c r="MXS199" s="22"/>
      <c r="MXT199" s="22"/>
      <c r="MXU199" s="22"/>
      <c r="MXV199" s="22"/>
      <c r="MXW199" s="22"/>
      <c r="MXX199" s="22"/>
      <c r="MXY199" s="22"/>
      <c r="MXZ199" s="22"/>
      <c r="MYA199" s="22"/>
      <c r="MYB199" s="22"/>
      <c r="MYC199" s="22"/>
      <c r="MYD199" s="22"/>
      <c r="MYE199" s="22"/>
      <c r="MYF199" s="22"/>
      <c r="MYG199" s="22"/>
      <c r="MYH199" s="22"/>
      <c r="MYI199" s="22"/>
      <c r="MYJ199" s="22"/>
      <c r="MYK199" s="22"/>
      <c r="MYL199" s="22"/>
      <c r="MYM199" s="22"/>
      <c r="MYN199" s="22"/>
      <c r="MYO199" s="22"/>
      <c r="MYP199" s="22"/>
      <c r="MYQ199" s="22"/>
      <c r="MYR199" s="22"/>
      <c r="MYS199" s="22"/>
      <c r="MYT199" s="22"/>
      <c r="MYU199" s="22"/>
      <c r="MYV199" s="22"/>
      <c r="MYW199" s="22"/>
      <c r="MYX199" s="22"/>
      <c r="MYY199" s="22"/>
      <c r="MYZ199" s="22"/>
      <c r="MZA199" s="22"/>
      <c r="MZB199" s="22"/>
      <c r="MZC199" s="22"/>
      <c r="MZD199" s="22"/>
      <c r="MZE199" s="22"/>
      <c r="MZF199" s="22"/>
      <c r="MZG199" s="22"/>
      <c r="MZH199" s="22"/>
      <c r="MZI199" s="22"/>
      <c r="MZJ199" s="22"/>
      <c r="MZK199" s="22"/>
      <c r="MZL199" s="22"/>
      <c r="MZM199" s="22"/>
      <c r="MZN199" s="22"/>
      <c r="MZO199" s="22"/>
      <c r="MZP199" s="22"/>
      <c r="MZQ199" s="22"/>
      <c r="MZR199" s="22"/>
      <c r="MZS199" s="22"/>
      <c r="MZT199" s="22"/>
      <c r="MZU199" s="22"/>
      <c r="MZV199" s="22"/>
      <c r="MZW199" s="22"/>
      <c r="MZX199" s="22"/>
      <c r="MZY199" s="22"/>
      <c r="MZZ199" s="22"/>
      <c r="NAA199" s="22"/>
      <c r="NAB199" s="22"/>
      <c r="NAC199" s="22"/>
      <c r="NAD199" s="22"/>
      <c r="NAE199" s="22"/>
      <c r="NAF199" s="22"/>
      <c r="NAG199" s="22"/>
      <c r="NAH199" s="22"/>
      <c r="NAI199" s="22"/>
      <c r="NAJ199" s="22"/>
      <c r="NAK199" s="22"/>
      <c r="NAL199" s="22"/>
      <c r="NAM199" s="22"/>
      <c r="NAN199" s="22"/>
      <c r="NAO199" s="22"/>
      <c r="NAP199" s="22"/>
      <c r="NAQ199" s="22"/>
      <c r="NAR199" s="22"/>
      <c r="NAS199" s="22"/>
      <c r="NAT199" s="22"/>
      <c r="NAU199" s="22"/>
      <c r="NAV199" s="22"/>
      <c r="NAW199" s="22"/>
      <c r="NAX199" s="22"/>
      <c r="NAY199" s="22"/>
      <c r="NAZ199" s="22"/>
      <c r="NBA199" s="22"/>
      <c r="NBB199" s="22"/>
      <c r="NBC199" s="22"/>
      <c r="NBD199" s="22"/>
      <c r="NBE199" s="22"/>
      <c r="NBF199" s="22"/>
      <c r="NBG199" s="22"/>
      <c r="NBH199" s="22"/>
      <c r="NBI199" s="22"/>
      <c r="NBJ199" s="22"/>
      <c r="NBK199" s="22"/>
      <c r="NBL199" s="22"/>
      <c r="NBM199" s="22"/>
      <c r="NBN199" s="22"/>
      <c r="NBO199" s="22"/>
      <c r="NBP199" s="22"/>
      <c r="NBQ199" s="22"/>
      <c r="NBR199" s="22"/>
      <c r="NBS199" s="22"/>
      <c r="NBT199" s="22"/>
      <c r="NBU199" s="22"/>
      <c r="NBV199" s="22"/>
      <c r="NBW199" s="22"/>
      <c r="NBX199" s="22"/>
      <c r="NBY199" s="22"/>
      <c r="NBZ199" s="22"/>
      <c r="NCA199" s="22"/>
      <c r="NCB199" s="22"/>
      <c r="NCC199" s="22"/>
      <c r="NCD199" s="22"/>
      <c r="NCE199" s="22"/>
      <c r="NCF199" s="22"/>
      <c r="NCG199" s="22"/>
      <c r="NCH199" s="22"/>
      <c r="NCI199" s="22"/>
      <c r="NCJ199" s="22"/>
      <c r="NCK199" s="22"/>
      <c r="NCL199" s="22"/>
      <c r="NCM199" s="22"/>
      <c r="NCN199" s="22"/>
      <c r="NCO199" s="22"/>
      <c r="NCP199" s="22"/>
      <c r="NCQ199" s="22"/>
      <c r="NCR199" s="22"/>
      <c r="NCS199" s="22"/>
      <c r="NCT199" s="22"/>
      <c r="NCU199" s="22"/>
      <c r="NCV199" s="22"/>
      <c r="NCW199" s="22"/>
      <c r="NCX199" s="22"/>
      <c r="NCY199" s="22"/>
      <c r="NCZ199" s="22"/>
      <c r="NDA199" s="22"/>
      <c r="NDB199" s="22"/>
      <c r="NDC199" s="22"/>
      <c r="NDD199" s="22"/>
      <c r="NDE199" s="22"/>
      <c r="NDF199" s="22"/>
      <c r="NDG199" s="22"/>
      <c r="NDH199" s="22"/>
      <c r="NDI199" s="22"/>
      <c r="NDJ199" s="22"/>
      <c r="NDK199" s="22"/>
      <c r="NDL199" s="22"/>
      <c r="NDM199" s="22"/>
      <c r="NDN199" s="22"/>
      <c r="NDO199" s="22"/>
      <c r="NDP199" s="22"/>
      <c r="NDQ199" s="22"/>
      <c r="NDR199" s="22"/>
      <c r="NDS199" s="22"/>
      <c r="NDT199" s="22"/>
      <c r="NDU199" s="22"/>
      <c r="NDV199" s="22"/>
      <c r="NDW199" s="22"/>
      <c r="NDX199" s="22"/>
      <c r="NDY199" s="22"/>
      <c r="NDZ199" s="22"/>
      <c r="NEA199" s="22"/>
      <c r="NEB199" s="22"/>
      <c r="NEC199" s="22"/>
      <c r="NED199" s="22"/>
      <c r="NEE199" s="22"/>
      <c r="NEF199" s="22"/>
      <c r="NEG199" s="22"/>
      <c r="NEH199" s="22"/>
      <c r="NEI199" s="22"/>
      <c r="NEJ199" s="22"/>
      <c r="NEK199" s="22"/>
      <c r="NEL199" s="22"/>
      <c r="NEM199" s="22"/>
      <c r="NEN199" s="22"/>
      <c r="NEO199" s="22"/>
      <c r="NEP199" s="22"/>
      <c r="NEQ199" s="22"/>
      <c r="NER199" s="22"/>
      <c r="NES199" s="22"/>
      <c r="NET199" s="22"/>
      <c r="NEU199" s="22"/>
      <c r="NEV199" s="22"/>
      <c r="NEW199" s="22"/>
      <c r="NEX199" s="22"/>
      <c r="NEY199" s="22"/>
      <c r="NEZ199" s="22"/>
      <c r="NFA199" s="22"/>
      <c r="NFB199" s="22"/>
      <c r="NFC199" s="22"/>
      <c r="NFD199" s="22"/>
      <c r="NFE199" s="22"/>
      <c r="NFF199" s="22"/>
      <c r="NFG199" s="22"/>
      <c r="NFH199" s="22"/>
      <c r="NFI199" s="22"/>
      <c r="NFJ199" s="22"/>
      <c r="NFK199" s="22"/>
      <c r="NFL199" s="22"/>
      <c r="NFM199" s="22"/>
      <c r="NFN199" s="22"/>
      <c r="NFO199" s="22"/>
      <c r="NFP199" s="22"/>
      <c r="NFQ199" s="22"/>
      <c r="NFR199" s="22"/>
      <c r="NFS199" s="22"/>
      <c r="NFT199" s="22"/>
      <c r="NFU199" s="22"/>
      <c r="NFV199" s="22"/>
      <c r="NFW199" s="22"/>
      <c r="NFX199" s="22"/>
      <c r="NFY199" s="22"/>
      <c r="NFZ199" s="22"/>
      <c r="NGA199" s="22"/>
      <c r="NGB199" s="22"/>
      <c r="NGC199" s="22"/>
      <c r="NGD199" s="22"/>
      <c r="NGE199" s="22"/>
      <c r="NGF199" s="22"/>
      <c r="NGG199" s="22"/>
      <c r="NGH199" s="22"/>
      <c r="NGI199" s="22"/>
      <c r="NGJ199" s="22"/>
      <c r="NGK199" s="22"/>
      <c r="NGL199" s="22"/>
      <c r="NGM199" s="22"/>
      <c r="NGN199" s="22"/>
      <c r="NGO199" s="22"/>
      <c r="NGP199" s="22"/>
      <c r="NGQ199" s="22"/>
      <c r="NGR199" s="22"/>
      <c r="NGS199" s="22"/>
      <c r="NGT199" s="22"/>
      <c r="NGU199" s="22"/>
      <c r="NGV199" s="22"/>
      <c r="NGW199" s="22"/>
      <c r="NGX199" s="22"/>
      <c r="NGY199" s="22"/>
      <c r="NGZ199" s="22"/>
      <c r="NHA199" s="22"/>
      <c r="NHB199" s="22"/>
      <c r="NHC199" s="22"/>
      <c r="NHD199" s="22"/>
      <c r="NHE199" s="22"/>
      <c r="NHF199" s="22"/>
      <c r="NHG199" s="22"/>
      <c r="NHH199" s="22"/>
      <c r="NHI199" s="22"/>
      <c r="NHJ199" s="22"/>
      <c r="NHK199" s="22"/>
      <c r="NHL199" s="22"/>
      <c r="NHM199" s="22"/>
      <c r="NHN199" s="22"/>
      <c r="NHO199" s="22"/>
      <c r="NHP199" s="22"/>
      <c r="NHQ199" s="22"/>
      <c r="NHR199" s="22"/>
      <c r="NHS199" s="22"/>
      <c r="NHT199" s="22"/>
      <c r="NHU199" s="22"/>
      <c r="NHV199" s="22"/>
      <c r="NHW199" s="22"/>
      <c r="NHX199" s="22"/>
      <c r="NHY199" s="22"/>
      <c r="NHZ199" s="22"/>
      <c r="NIA199" s="22"/>
      <c r="NIB199" s="22"/>
      <c r="NIC199" s="22"/>
      <c r="NID199" s="22"/>
      <c r="NIE199" s="22"/>
      <c r="NIF199" s="22"/>
      <c r="NIG199" s="22"/>
      <c r="NIH199" s="22"/>
      <c r="NII199" s="22"/>
      <c r="NIJ199" s="22"/>
      <c r="NIK199" s="22"/>
      <c r="NIL199" s="22"/>
      <c r="NIM199" s="22"/>
      <c r="NIN199" s="22"/>
      <c r="NIO199" s="22"/>
      <c r="NIP199" s="22"/>
      <c r="NIQ199" s="22"/>
      <c r="NIR199" s="22"/>
      <c r="NIS199" s="22"/>
      <c r="NIT199" s="22"/>
      <c r="NIU199" s="22"/>
      <c r="NIV199" s="22"/>
      <c r="NIW199" s="22"/>
      <c r="NIX199" s="22"/>
      <c r="NIY199" s="22"/>
      <c r="NIZ199" s="22"/>
      <c r="NJA199" s="22"/>
      <c r="NJB199" s="22"/>
      <c r="NJC199" s="22"/>
      <c r="NJD199" s="22"/>
      <c r="NJE199" s="22"/>
      <c r="NJF199" s="22"/>
      <c r="NJG199" s="22"/>
      <c r="NJH199" s="22"/>
      <c r="NJI199" s="22"/>
      <c r="NJJ199" s="22"/>
      <c r="NJK199" s="22"/>
      <c r="NJL199" s="22"/>
      <c r="NJM199" s="22"/>
      <c r="NJN199" s="22"/>
      <c r="NJO199" s="22"/>
      <c r="NJP199" s="22"/>
      <c r="NJQ199" s="22"/>
      <c r="NJR199" s="22"/>
      <c r="NJS199" s="22"/>
      <c r="NJT199" s="22"/>
      <c r="NJU199" s="22"/>
      <c r="NJV199" s="22"/>
      <c r="NJW199" s="22"/>
      <c r="NJX199" s="22"/>
      <c r="NJY199" s="22"/>
      <c r="NJZ199" s="22"/>
      <c r="NKA199" s="22"/>
      <c r="NKB199" s="22"/>
      <c r="NKC199" s="22"/>
      <c r="NKD199" s="22"/>
      <c r="NKE199" s="22"/>
      <c r="NKF199" s="22"/>
      <c r="NKG199" s="22"/>
      <c r="NKH199" s="22"/>
      <c r="NKI199" s="22"/>
      <c r="NKJ199" s="22"/>
      <c r="NKK199" s="22"/>
      <c r="NKL199" s="22"/>
      <c r="NKM199" s="22"/>
      <c r="NKN199" s="22"/>
      <c r="NKO199" s="22"/>
      <c r="NKP199" s="22"/>
      <c r="NKQ199" s="22"/>
      <c r="NKR199" s="22"/>
      <c r="NKS199" s="22"/>
      <c r="NKT199" s="22"/>
      <c r="NKU199" s="22"/>
      <c r="NKV199" s="22"/>
      <c r="NKW199" s="22"/>
      <c r="NKX199" s="22"/>
      <c r="NKY199" s="22"/>
      <c r="NKZ199" s="22"/>
      <c r="NLA199" s="22"/>
      <c r="NLB199" s="22"/>
      <c r="NLC199" s="22"/>
      <c r="NLD199" s="22"/>
      <c r="NLE199" s="22"/>
      <c r="NLF199" s="22"/>
      <c r="NLG199" s="22"/>
      <c r="NLH199" s="22"/>
      <c r="NLI199" s="22"/>
      <c r="NLJ199" s="22"/>
      <c r="NLK199" s="22"/>
      <c r="NLL199" s="22"/>
      <c r="NLM199" s="22"/>
      <c r="NLN199" s="22"/>
      <c r="NLO199" s="22"/>
      <c r="NLP199" s="22"/>
      <c r="NLQ199" s="22"/>
      <c r="NLR199" s="22"/>
      <c r="NLS199" s="22"/>
      <c r="NLT199" s="22"/>
      <c r="NLU199" s="22"/>
      <c r="NLV199" s="22"/>
      <c r="NLW199" s="22"/>
      <c r="NLX199" s="22"/>
      <c r="NLY199" s="22"/>
      <c r="NLZ199" s="22"/>
      <c r="NMA199" s="22"/>
      <c r="NMB199" s="22"/>
      <c r="NMC199" s="22"/>
      <c r="NMD199" s="22"/>
      <c r="NME199" s="22"/>
      <c r="NMF199" s="22"/>
      <c r="NMG199" s="22"/>
      <c r="NMH199" s="22"/>
      <c r="NMI199" s="22"/>
      <c r="NMJ199" s="22"/>
      <c r="NMK199" s="22"/>
      <c r="NML199" s="22"/>
      <c r="NMM199" s="22"/>
      <c r="NMN199" s="22"/>
      <c r="NMO199" s="22"/>
      <c r="NMP199" s="22"/>
      <c r="NMQ199" s="22"/>
      <c r="NMR199" s="22"/>
      <c r="NMS199" s="22"/>
      <c r="NMT199" s="22"/>
      <c r="NMU199" s="22"/>
      <c r="NMV199" s="22"/>
      <c r="NMW199" s="22"/>
      <c r="NMX199" s="22"/>
      <c r="NMY199" s="22"/>
      <c r="NMZ199" s="22"/>
      <c r="NNA199" s="22"/>
      <c r="NNB199" s="22"/>
      <c r="NNC199" s="22"/>
      <c r="NND199" s="22"/>
      <c r="NNE199" s="22"/>
      <c r="NNF199" s="22"/>
      <c r="NNG199" s="22"/>
      <c r="NNH199" s="22"/>
      <c r="NNI199" s="22"/>
      <c r="NNJ199" s="22"/>
      <c r="NNK199" s="22"/>
      <c r="NNL199" s="22"/>
      <c r="NNM199" s="22"/>
      <c r="NNN199" s="22"/>
      <c r="NNO199" s="22"/>
      <c r="NNP199" s="22"/>
      <c r="NNQ199" s="22"/>
      <c r="NNR199" s="22"/>
      <c r="NNS199" s="22"/>
      <c r="NNT199" s="22"/>
      <c r="NNU199" s="22"/>
      <c r="NNV199" s="22"/>
      <c r="NNW199" s="22"/>
      <c r="NNX199" s="22"/>
      <c r="NNY199" s="22"/>
      <c r="NNZ199" s="22"/>
      <c r="NOA199" s="22"/>
      <c r="NOB199" s="22"/>
      <c r="NOC199" s="22"/>
      <c r="NOD199" s="22"/>
      <c r="NOE199" s="22"/>
      <c r="NOF199" s="22"/>
      <c r="NOG199" s="22"/>
      <c r="NOH199" s="22"/>
      <c r="NOI199" s="22"/>
      <c r="NOJ199" s="22"/>
      <c r="NOK199" s="22"/>
      <c r="NOL199" s="22"/>
      <c r="NOM199" s="22"/>
      <c r="NON199" s="22"/>
      <c r="NOO199" s="22"/>
      <c r="NOP199" s="22"/>
      <c r="NOQ199" s="22"/>
      <c r="NOR199" s="22"/>
      <c r="NOS199" s="22"/>
      <c r="NOT199" s="22"/>
      <c r="NOU199" s="22"/>
      <c r="NOV199" s="22"/>
      <c r="NOW199" s="22"/>
      <c r="NOX199" s="22"/>
      <c r="NOY199" s="22"/>
      <c r="NOZ199" s="22"/>
      <c r="NPA199" s="22"/>
      <c r="NPB199" s="22"/>
      <c r="NPC199" s="22"/>
      <c r="NPD199" s="22"/>
      <c r="NPE199" s="22"/>
      <c r="NPF199" s="22"/>
      <c r="NPG199" s="22"/>
      <c r="NPH199" s="22"/>
      <c r="NPI199" s="22"/>
      <c r="NPJ199" s="22"/>
      <c r="NPK199" s="22"/>
      <c r="NPL199" s="22"/>
      <c r="NPM199" s="22"/>
      <c r="NPN199" s="22"/>
      <c r="NPO199" s="22"/>
      <c r="NPP199" s="22"/>
      <c r="NPQ199" s="22"/>
      <c r="NPR199" s="22"/>
      <c r="NPS199" s="22"/>
      <c r="NPT199" s="22"/>
      <c r="NPU199" s="22"/>
      <c r="NPV199" s="22"/>
      <c r="NPW199" s="22"/>
      <c r="NPX199" s="22"/>
      <c r="NPY199" s="22"/>
      <c r="NPZ199" s="22"/>
      <c r="NQA199" s="22"/>
      <c r="NQB199" s="22"/>
      <c r="NQC199" s="22"/>
      <c r="NQD199" s="22"/>
      <c r="NQE199" s="22"/>
      <c r="NQF199" s="22"/>
      <c r="NQG199" s="22"/>
      <c r="NQH199" s="22"/>
      <c r="NQI199" s="22"/>
      <c r="NQJ199" s="22"/>
      <c r="NQK199" s="22"/>
      <c r="NQL199" s="22"/>
      <c r="NQM199" s="22"/>
      <c r="NQN199" s="22"/>
      <c r="NQO199" s="22"/>
      <c r="NQP199" s="22"/>
      <c r="NQQ199" s="22"/>
      <c r="NQR199" s="22"/>
      <c r="NQS199" s="22"/>
      <c r="NQT199" s="22"/>
      <c r="NQU199" s="22"/>
      <c r="NQV199" s="22"/>
      <c r="NQW199" s="22"/>
      <c r="NQX199" s="22"/>
      <c r="NQY199" s="22"/>
      <c r="NQZ199" s="22"/>
      <c r="NRA199" s="22"/>
      <c r="NRB199" s="22"/>
      <c r="NRC199" s="22"/>
      <c r="NRD199" s="22"/>
      <c r="NRE199" s="22"/>
      <c r="NRF199" s="22"/>
      <c r="NRG199" s="22"/>
      <c r="NRH199" s="22"/>
      <c r="NRI199" s="22"/>
      <c r="NRJ199" s="22"/>
      <c r="NRK199" s="22"/>
      <c r="NRL199" s="22"/>
      <c r="NRM199" s="22"/>
      <c r="NRN199" s="22"/>
      <c r="NRO199" s="22"/>
      <c r="NRP199" s="22"/>
      <c r="NRQ199" s="22"/>
      <c r="NRR199" s="22"/>
      <c r="NRS199" s="22"/>
      <c r="NRT199" s="22"/>
      <c r="NRU199" s="22"/>
      <c r="NRV199" s="22"/>
      <c r="NRW199" s="22"/>
      <c r="NRX199" s="22"/>
      <c r="NRY199" s="22"/>
      <c r="NRZ199" s="22"/>
      <c r="NSA199" s="22"/>
      <c r="NSB199" s="22"/>
      <c r="NSC199" s="22"/>
      <c r="NSD199" s="22"/>
      <c r="NSE199" s="22"/>
      <c r="NSF199" s="22"/>
      <c r="NSG199" s="22"/>
      <c r="NSH199" s="22"/>
      <c r="NSI199" s="22"/>
      <c r="NSJ199" s="22"/>
      <c r="NSK199" s="22"/>
      <c r="NSL199" s="22"/>
      <c r="NSM199" s="22"/>
      <c r="NSN199" s="22"/>
      <c r="NSO199" s="22"/>
      <c r="NSP199" s="22"/>
      <c r="NSQ199" s="22"/>
      <c r="NSR199" s="22"/>
      <c r="NSS199" s="22"/>
      <c r="NST199" s="22"/>
      <c r="NSU199" s="22"/>
      <c r="NSV199" s="22"/>
      <c r="NSW199" s="22"/>
      <c r="NSX199" s="22"/>
      <c r="NSY199" s="22"/>
      <c r="NSZ199" s="22"/>
      <c r="NTA199" s="22"/>
      <c r="NTB199" s="22"/>
      <c r="NTC199" s="22"/>
      <c r="NTD199" s="22"/>
      <c r="NTE199" s="22"/>
      <c r="NTF199" s="22"/>
      <c r="NTG199" s="22"/>
      <c r="NTH199" s="22"/>
      <c r="NTI199" s="22"/>
      <c r="NTJ199" s="22"/>
      <c r="NTK199" s="22"/>
      <c r="NTL199" s="22"/>
      <c r="NTM199" s="22"/>
      <c r="NTN199" s="22"/>
      <c r="NTO199" s="22"/>
      <c r="NTP199" s="22"/>
      <c r="NTQ199" s="22"/>
      <c r="NTR199" s="22"/>
      <c r="NTS199" s="22"/>
      <c r="NTT199" s="22"/>
      <c r="NTU199" s="22"/>
      <c r="NTV199" s="22"/>
      <c r="NTW199" s="22"/>
      <c r="NTX199" s="22"/>
      <c r="NTY199" s="22"/>
      <c r="NTZ199" s="22"/>
      <c r="NUA199" s="22"/>
      <c r="NUB199" s="22"/>
      <c r="NUC199" s="22"/>
      <c r="NUD199" s="22"/>
      <c r="NUE199" s="22"/>
      <c r="NUF199" s="22"/>
      <c r="NUG199" s="22"/>
      <c r="NUH199" s="22"/>
      <c r="NUI199" s="22"/>
      <c r="NUJ199" s="22"/>
      <c r="NUK199" s="22"/>
      <c r="NUL199" s="22"/>
      <c r="NUM199" s="22"/>
      <c r="NUN199" s="22"/>
      <c r="NUO199" s="22"/>
      <c r="NUP199" s="22"/>
      <c r="NUQ199" s="22"/>
      <c r="NUR199" s="22"/>
      <c r="NUS199" s="22"/>
      <c r="NUT199" s="22"/>
      <c r="NUU199" s="22"/>
      <c r="NUV199" s="22"/>
      <c r="NUW199" s="22"/>
      <c r="NUX199" s="22"/>
      <c r="NUY199" s="22"/>
      <c r="NUZ199" s="22"/>
      <c r="NVA199" s="22"/>
      <c r="NVB199" s="22"/>
      <c r="NVC199" s="22"/>
      <c r="NVD199" s="22"/>
      <c r="NVE199" s="22"/>
      <c r="NVF199" s="22"/>
      <c r="NVG199" s="22"/>
      <c r="NVH199" s="22"/>
      <c r="NVI199" s="22"/>
      <c r="NVJ199" s="22"/>
      <c r="NVK199" s="22"/>
      <c r="NVL199" s="22"/>
      <c r="NVM199" s="22"/>
      <c r="NVN199" s="22"/>
      <c r="NVO199" s="22"/>
      <c r="NVP199" s="22"/>
      <c r="NVQ199" s="22"/>
      <c r="NVR199" s="22"/>
      <c r="NVS199" s="22"/>
      <c r="NVT199" s="22"/>
      <c r="NVU199" s="22"/>
      <c r="NVV199" s="22"/>
      <c r="NVW199" s="22"/>
      <c r="NVX199" s="22"/>
      <c r="NVY199" s="22"/>
      <c r="NVZ199" s="22"/>
      <c r="NWA199" s="22"/>
      <c r="NWB199" s="22"/>
      <c r="NWC199" s="22"/>
      <c r="NWD199" s="22"/>
      <c r="NWE199" s="22"/>
      <c r="NWF199" s="22"/>
      <c r="NWG199" s="22"/>
      <c r="NWH199" s="22"/>
      <c r="NWI199" s="22"/>
      <c r="NWJ199" s="22"/>
      <c r="NWK199" s="22"/>
      <c r="NWL199" s="22"/>
      <c r="NWM199" s="22"/>
      <c r="NWN199" s="22"/>
      <c r="NWO199" s="22"/>
      <c r="NWP199" s="22"/>
      <c r="NWQ199" s="22"/>
      <c r="NWR199" s="22"/>
      <c r="NWS199" s="22"/>
      <c r="NWT199" s="22"/>
      <c r="NWU199" s="22"/>
      <c r="NWV199" s="22"/>
      <c r="NWW199" s="22"/>
      <c r="NWX199" s="22"/>
      <c r="NWY199" s="22"/>
      <c r="NWZ199" s="22"/>
      <c r="NXA199" s="22"/>
      <c r="NXB199" s="22"/>
      <c r="NXC199" s="22"/>
      <c r="NXD199" s="22"/>
      <c r="NXE199" s="22"/>
      <c r="NXF199" s="22"/>
      <c r="NXG199" s="22"/>
      <c r="NXH199" s="22"/>
      <c r="NXI199" s="22"/>
      <c r="NXJ199" s="22"/>
      <c r="NXK199" s="22"/>
      <c r="NXL199" s="22"/>
      <c r="NXM199" s="22"/>
      <c r="NXN199" s="22"/>
      <c r="NXO199" s="22"/>
      <c r="NXP199" s="22"/>
      <c r="NXQ199" s="22"/>
      <c r="NXR199" s="22"/>
      <c r="NXS199" s="22"/>
      <c r="NXT199" s="22"/>
      <c r="NXU199" s="22"/>
      <c r="NXV199" s="22"/>
      <c r="NXW199" s="22"/>
      <c r="NXX199" s="22"/>
      <c r="NXY199" s="22"/>
      <c r="NXZ199" s="22"/>
      <c r="NYA199" s="22"/>
      <c r="NYB199" s="22"/>
      <c r="NYC199" s="22"/>
      <c r="NYD199" s="22"/>
      <c r="NYE199" s="22"/>
      <c r="NYF199" s="22"/>
      <c r="NYG199" s="22"/>
      <c r="NYH199" s="22"/>
      <c r="NYI199" s="22"/>
      <c r="NYJ199" s="22"/>
      <c r="NYK199" s="22"/>
      <c r="NYL199" s="22"/>
      <c r="NYM199" s="22"/>
      <c r="NYN199" s="22"/>
      <c r="NYO199" s="22"/>
      <c r="NYP199" s="22"/>
      <c r="NYQ199" s="22"/>
      <c r="NYR199" s="22"/>
      <c r="NYS199" s="22"/>
      <c r="NYT199" s="22"/>
      <c r="NYU199" s="22"/>
      <c r="NYV199" s="22"/>
      <c r="NYW199" s="22"/>
      <c r="NYX199" s="22"/>
      <c r="NYY199" s="22"/>
      <c r="NYZ199" s="22"/>
      <c r="NZA199" s="22"/>
      <c r="NZB199" s="22"/>
      <c r="NZC199" s="22"/>
      <c r="NZD199" s="22"/>
      <c r="NZE199" s="22"/>
      <c r="NZF199" s="22"/>
      <c r="NZG199" s="22"/>
      <c r="NZH199" s="22"/>
      <c r="NZI199" s="22"/>
      <c r="NZJ199" s="22"/>
      <c r="NZK199" s="22"/>
      <c r="NZL199" s="22"/>
      <c r="NZM199" s="22"/>
      <c r="NZN199" s="22"/>
      <c r="NZO199" s="22"/>
      <c r="NZP199" s="22"/>
      <c r="NZQ199" s="22"/>
      <c r="NZR199" s="22"/>
      <c r="NZS199" s="22"/>
      <c r="NZT199" s="22"/>
      <c r="NZU199" s="22"/>
      <c r="NZV199" s="22"/>
      <c r="NZW199" s="22"/>
      <c r="NZX199" s="22"/>
      <c r="NZY199" s="22"/>
      <c r="NZZ199" s="22"/>
      <c r="OAA199" s="22"/>
      <c r="OAB199" s="22"/>
      <c r="OAC199" s="22"/>
      <c r="OAD199" s="22"/>
      <c r="OAE199" s="22"/>
      <c r="OAF199" s="22"/>
      <c r="OAG199" s="22"/>
      <c r="OAH199" s="22"/>
      <c r="OAI199" s="22"/>
      <c r="OAJ199" s="22"/>
      <c r="OAK199" s="22"/>
      <c r="OAL199" s="22"/>
      <c r="OAM199" s="22"/>
      <c r="OAN199" s="22"/>
      <c r="OAO199" s="22"/>
      <c r="OAP199" s="22"/>
      <c r="OAQ199" s="22"/>
      <c r="OAR199" s="22"/>
      <c r="OAS199" s="22"/>
      <c r="OAT199" s="22"/>
      <c r="OAU199" s="22"/>
      <c r="OAV199" s="22"/>
      <c r="OAW199" s="22"/>
      <c r="OAX199" s="22"/>
      <c r="OAY199" s="22"/>
      <c r="OAZ199" s="22"/>
      <c r="OBA199" s="22"/>
      <c r="OBB199" s="22"/>
      <c r="OBC199" s="22"/>
      <c r="OBD199" s="22"/>
      <c r="OBE199" s="22"/>
      <c r="OBF199" s="22"/>
      <c r="OBG199" s="22"/>
      <c r="OBH199" s="22"/>
      <c r="OBI199" s="22"/>
      <c r="OBJ199" s="22"/>
      <c r="OBK199" s="22"/>
      <c r="OBL199" s="22"/>
      <c r="OBM199" s="22"/>
      <c r="OBN199" s="22"/>
      <c r="OBO199" s="22"/>
      <c r="OBP199" s="22"/>
      <c r="OBQ199" s="22"/>
      <c r="OBR199" s="22"/>
      <c r="OBS199" s="22"/>
      <c r="OBT199" s="22"/>
      <c r="OBU199" s="22"/>
      <c r="OBV199" s="22"/>
      <c r="OBW199" s="22"/>
      <c r="OBX199" s="22"/>
      <c r="OBY199" s="22"/>
      <c r="OBZ199" s="22"/>
      <c r="OCA199" s="22"/>
      <c r="OCB199" s="22"/>
      <c r="OCC199" s="22"/>
      <c r="OCD199" s="22"/>
      <c r="OCE199" s="22"/>
      <c r="OCF199" s="22"/>
      <c r="OCG199" s="22"/>
      <c r="OCH199" s="22"/>
      <c r="OCI199" s="22"/>
      <c r="OCJ199" s="22"/>
      <c r="OCK199" s="22"/>
      <c r="OCL199" s="22"/>
      <c r="OCM199" s="22"/>
      <c r="OCN199" s="22"/>
      <c r="OCO199" s="22"/>
      <c r="OCP199" s="22"/>
      <c r="OCQ199" s="22"/>
      <c r="OCR199" s="22"/>
      <c r="OCS199" s="22"/>
      <c r="OCT199" s="22"/>
      <c r="OCU199" s="22"/>
      <c r="OCV199" s="22"/>
      <c r="OCW199" s="22"/>
      <c r="OCX199" s="22"/>
      <c r="OCY199" s="22"/>
      <c r="OCZ199" s="22"/>
      <c r="ODA199" s="22"/>
      <c r="ODB199" s="22"/>
      <c r="ODC199" s="22"/>
      <c r="ODD199" s="22"/>
      <c r="ODE199" s="22"/>
      <c r="ODF199" s="22"/>
      <c r="ODG199" s="22"/>
      <c r="ODH199" s="22"/>
      <c r="ODI199" s="22"/>
      <c r="ODJ199" s="22"/>
      <c r="ODK199" s="22"/>
      <c r="ODL199" s="22"/>
      <c r="ODM199" s="22"/>
      <c r="ODN199" s="22"/>
      <c r="ODO199" s="22"/>
      <c r="ODP199" s="22"/>
      <c r="ODQ199" s="22"/>
      <c r="ODR199" s="22"/>
      <c r="ODS199" s="22"/>
      <c r="ODT199" s="22"/>
      <c r="ODU199" s="22"/>
      <c r="ODV199" s="22"/>
      <c r="ODW199" s="22"/>
      <c r="ODX199" s="22"/>
      <c r="ODY199" s="22"/>
      <c r="ODZ199" s="22"/>
      <c r="OEA199" s="22"/>
      <c r="OEB199" s="22"/>
      <c r="OEC199" s="22"/>
      <c r="OED199" s="22"/>
      <c r="OEE199" s="22"/>
      <c r="OEF199" s="22"/>
      <c r="OEG199" s="22"/>
      <c r="OEH199" s="22"/>
      <c r="OEI199" s="22"/>
      <c r="OEJ199" s="22"/>
      <c r="OEK199" s="22"/>
      <c r="OEL199" s="22"/>
      <c r="OEM199" s="22"/>
      <c r="OEN199" s="22"/>
      <c r="OEO199" s="22"/>
      <c r="OEP199" s="22"/>
      <c r="OEQ199" s="22"/>
      <c r="OER199" s="22"/>
      <c r="OES199" s="22"/>
      <c r="OET199" s="22"/>
      <c r="OEU199" s="22"/>
      <c r="OEV199" s="22"/>
      <c r="OEW199" s="22"/>
      <c r="OEX199" s="22"/>
      <c r="OEY199" s="22"/>
      <c r="OEZ199" s="22"/>
      <c r="OFA199" s="22"/>
      <c r="OFB199" s="22"/>
      <c r="OFC199" s="22"/>
      <c r="OFD199" s="22"/>
      <c r="OFE199" s="22"/>
      <c r="OFF199" s="22"/>
      <c r="OFG199" s="22"/>
      <c r="OFH199" s="22"/>
      <c r="OFI199" s="22"/>
      <c r="OFJ199" s="22"/>
      <c r="OFK199" s="22"/>
      <c r="OFL199" s="22"/>
      <c r="OFM199" s="22"/>
      <c r="OFN199" s="22"/>
      <c r="OFO199" s="22"/>
      <c r="OFP199" s="22"/>
      <c r="OFQ199" s="22"/>
      <c r="OFR199" s="22"/>
      <c r="OFS199" s="22"/>
      <c r="OFT199" s="22"/>
      <c r="OFU199" s="22"/>
      <c r="OFV199" s="22"/>
      <c r="OFW199" s="22"/>
      <c r="OFX199" s="22"/>
      <c r="OFY199" s="22"/>
      <c r="OFZ199" s="22"/>
      <c r="OGA199" s="22"/>
      <c r="OGB199" s="22"/>
      <c r="OGC199" s="22"/>
      <c r="OGD199" s="22"/>
      <c r="OGE199" s="22"/>
      <c r="OGF199" s="22"/>
      <c r="OGG199" s="22"/>
      <c r="OGH199" s="22"/>
      <c r="OGI199" s="22"/>
      <c r="OGJ199" s="22"/>
      <c r="OGK199" s="22"/>
      <c r="OGL199" s="22"/>
      <c r="OGM199" s="22"/>
      <c r="OGN199" s="22"/>
      <c r="OGO199" s="22"/>
      <c r="OGP199" s="22"/>
      <c r="OGQ199" s="22"/>
      <c r="OGR199" s="22"/>
      <c r="OGS199" s="22"/>
      <c r="OGT199" s="22"/>
      <c r="OGU199" s="22"/>
      <c r="OGV199" s="22"/>
      <c r="OGW199" s="22"/>
      <c r="OGX199" s="22"/>
      <c r="OGY199" s="22"/>
      <c r="OGZ199" s="22"/>
      <c r="OHA199" s="22"/>
      <c r="OHB199" s="22"/>
      <c r="OHC199" s="22"/>
      <c r="OHD199" s="22"/>
      <c r="OHE199" s="22"/>
      <c r="OHF199" s="22"/>
      <c r="OHG199" s="22"/>
      <c r="OHH199" s="22"/>
      <c r="OHI199" s="22"/>
      <c r="OHJ199" s="22"/>
      <c r="OHK199" s="22"/>
      <c r="OHL199" s="22"/>
      <c r="OHM199" s="22"/>
      <c r="OHN199" s="22"/>
      <c r="OHO199" s="22"/>
      <c r="OHP199" s="22"/>
      <c r="OHQ199" s="22"/>
      <c r="OHR199" s="22"/>
      <c r="OHS199" s="22"/>
      <c r="OHT199" s="22"/>
      <c r="OHU199" s="22"/>
      <c r="OHV199" s="22"/>
      <c r="OHW199" s="22"/>
      <c r="OHX199" s="22"/>
      <c r="OHY199" s="22"/>
      <c r="OHZ199" s="22"/>
      <c r="OIA199" s="22"/>
      <c r="OIB199" s="22"/>
      <c r="OIC199" s="22"/>
      <c r="OID199" s="22"/>
      <c r="OIE199" s="22"/>
      <c r="OIF199" s="22"/>
      <c r="OIG199" s="22"/>
      <c r="OIH199" s="22"/>
      <c r="OII199" s="22"/>
      <c r="OIJ199" s="22"/>
      <c r="OIK199" s="22"/>
      <c r="OIL199" s="22"/>
      <c r="OIM199" s="22"/>
      <c r="OIN199" s="22"/>
      <c r="OIO199" s="22"/>
      <c r="OIP199" s="22"/>
      <c r="OIQ199" s="22"/>
      <c r="OIR199" s="22"/>
      <c r="OIS199" s="22"/>
      <c r="OIT199" s="22"/>
      <c r="OIU199" s="22"/>
      <c r="OIV199" s="22"/>
      <c r="OIW199" s="22"/>
      <c r="OIX199" s="22"/>
      <c r="OIY199" s="22"/>
      <c r="OIZ199" s="22"/>
      <c r="OJA199" s="22"/>
      <c r="OJB199" s="22"/>
      <c r="OJC199" s="22"/>
      <c r="OJD199" s="22"/>
      <c r="OJE199" s="22"/>
      <c r="OJF199" s="22"/>
      <c r="OJG199" s="22"/>
      <c r="OJH199" s="22"/>
      <c r="OJI199" s="22"/>
      <c r="OJJ199" s="22"/>
      <c r="OJK199" s="22"/>
      <c r="OJL199" s="22"/>
      <c r="OJM199" s="22"/>
      <c r="OJN199" s="22"/>
      <c r="OJO199" s="22"/>
      <c r="OJP199" s="22"/>
      <c r="OJQ199" s="22"/>
      <c r="OJR199" s="22"/>
      <c r="OJS199" s="22"/>
      <c r="OJT199" s="22"/>
      <c r="OJU199" s="22"/>
      <c r="OJV199" s="22"/>
      <c r="OJW199" s="22"/>
      <c r="OJX199" s="22"/>
      <c r="OJY199" s="22"/>
      <c r="OJZ199" s="22"/>
      <c r="OKA199" s="22"/>
      <c r="OKB199" s="22"/>
      <c r="OKC199" s="22"/>
      <c r="OKD199" s="22"/>
      <c r="OKE199" s="22"/>
      <c r="OKF199" s="22"/>
      <c r="OKG199" s="22"/>
      <c r="OKH199" s="22"/>
      <c r="OKI199" s="22"/>
      <c r="OKJ199" s="22"/>
      <c r="OKK199" s="22"/>
      <c r="OKL199" s="22"/>
      <c r="OKM199" s="22"/>
      <c r="OKN199" s="22"/>
      <c r="OKO199" s="22"/>
      <c r="OKP199" s="22"/>
      <c r="OKQ199" s="22"/>
      <c r="OKR199" s="22"/>
      <c r="OKS199" s="22"/>
      <c r="OKT199" s="22"/>
      <c r="OKU199" s="22"/>
      <c r="OKV199" s="22"/>
      <c r="OKW199" s="22"/>
      <c r="OKX199" s="22"/>
      <c r="OKY199" s="22"/>
      <c r="OKZ199" s="22"/>
      <c r="OLA199" s="22"/>
      <c r="OLB199" s="22"/>
      <c r="OLC199" s="22"/>
      <c r="OLD199" s="22"/>
      <c r="OLE199" s="22"/>
      <c r="OLF199" s="22"/>
      <c r="OLG199" s="22"/>
      <c r="OLH199" s="22"/>
      <c r="OLI199" s="22"/>
      <c r="OLJ199" s="22"/>
      <c r="OLK199" s="22"/>
      <c r="OLL199" s="22"/>
      <c r="OLM199" s="22"/>
      <c r="OLN199" s="22"/>
      <c r="OLO199" s="22"/>
      <c r="OLP199" s="22"/>
      <c r="OLQ199" s="22"/>
      <c r="OLR199" s="22"/>
      <c r="OLS199" s="22"/>
      <c r="OLT199" s="22"/>
      <c r="OLU199" s="22"/>
      <c r="OLV199" s="22"/>
      <c r="OLW199" s="22"/>
      <c r="OLX199" s="22"/>
      <c r="OLY199" s="22"/>
      <c r="OLZ199" s="22"/>
      <c r="OMA199" s="22"/>
      <c r="OMB199" s="22"/>
      <c r="OMC199" s="22"/>
      <c r="OMD199" s="22"/>
      <c r="OME199" s="22"/>
      <c r="OMF199" s="22"/>
      <c r="OMG199" s="22"/>
      <c r="OMH199" s="22"/>
      <c r="OMI199" s="22"/>
      <c r="OMJ199" s="22"/>
      <c r="OMK199" s="22"/>
      <c r="OML199" s="22"/>
      <c r="OMM199" s="22"/>
      <c r="OMN199" s="22"/>
      <c r="OMO199" s="22"/>
      <c r="OMP199" s="22"/>
      <c r="OMQ199" s="22"/>
      <c r="OMR199" s="22"/>
      <c r="OMS199" s="22"/>
      <c r="OMT199" s="22"/>
      <c r="OMU199" s="22"/>
      <c r="OMV199" s="22"/>
      <c r="OMW199" s="22"/>
      <c r="OMX199" s="22"/>
      <c r="OMY199" s="22"/>
      <c r="OMZ199" s="22"/>
      <c r="ONA199" s="22"/>
      <c r="ONB199" s="22"/>
      <c r="ONC199" s="22"/>
      <c r="OND199" s="22"/>
      <c r="ONE199" s="22"/>
      <c r="ONF199" s="22"/>
      <c r="ONG199" s="22"/>
      <c r="ONH199" s="22"/>
      <c r="ONI199" s="22"/>
      <c r="ONJ199" s="22"/>
      <c r="ONK199" s="22"/>
      <c r="ONL199" s="22"/>
      <c r="ONM199" s="22"/>
      <c r="ONN199" s="22"/>
      <c r="ONO199" s="22"/>
      <c r="ONP199" s="22"/>
      <c r="ONQ199" s="22"/>
      <c r="ONR199" s="22"/>
      <c r="ONS199" s="22"/>
      <c r="ONT199" s="22"/>
      <c r="ONU199" s="22"/>
      <c r="ONV199" s="22"/>
      <c r="ONW199" s="22"/>
      <c r="ONX199" s="22"/>
      <c r="ONY199" s="22"/>
      <c r="ONZ199" s="22"/>
      <c r="OOA199" s="22"/>
      <c r="OOB199" s="22"/>
      <c r="OOC199" s="22"/>
      <c r="OOD199" s="22"/>
      <c r="OOE199" s="22"/>
      <c r="OOF199" s="22"/>
      <c r="OOG199" s="22"/>
      <c r="OOH199" s="22"/>
      <c r="OOI199" s="22"/>
      <c r="OOJ199" s="22"/>
      <c r="OOK199" s="22"/>
      <c r="OOL199" s="22"/>
      <c r="OOM199" s="22"/>
      <c r="OON199" s="22"/>
      <c r="OOO199" s="22"/>
      <c r="OOP199" s="22"/>
      <c r="OOQ199" s="22"/>
      <c r="OOR199" s="22"/>
      <c r="OOS199" s="22"/>
      <c r="OOT199" s="22"/>
      <c r="OOU199" s="22"/>
      <c r="OOV199" s="22"/>
      <c r="OOW199" s="22"/>
      <c r="OOX199" s="22"/>
      <c r="OOY199" s="22"/>
      <c r="OOZ199" s="22"/>
      <c r="OPA199" s="22"/>
      <c r="OPB199" s="22"/>
      <c r="OPC199" s="22"/>
      <c r="OPD199" s="22"/>
      <c r="OPE199" s="22"/>
      <c r="OPF199" s="22"/>
      <c r="OPG199" s="22"/>
      <c r="OPH199" s="22"/>
      <c r="OPI199" s="22"/>
      <c r="OPJ199" s="22"/>
      <c r="OPK199" s="22"/>
      <c r="OPL199" s="22"/>
      <c r="OPM199" s="22"/>
      <c r="OPN199" s="22"/>
      <c r="OPO199" s="22"/>
      <c r="OPP199" s="22"/>
      <c r="OPQ199" s="22"/>
      <c r="OPR199" s="22"/>
      <c r="OPS199" s="22"/>
      <c r="OPT199" s="22"/>
      <c r="OPU199" s="22"/>
      <c r="OPV199" s="22"/>
      <c r="OPW199" s="22"/>
      <c r="OPX199" s="22"/>
      <c r="OPY199" s="22"/>
      <c r="OPZ199" s="22"/>
      <c r="OQA199" s="22"/>
      <c r="OQB199" s="22"/>
      <c r="OQC199" s="22"/>
      <c r="OQD199" s="22"/>
      <c r="OQE199" s="22"/>
      <c r="OQF199" s="22"/>
      <c r="OQG199" s="22"/>
      <c r="OQH199" s="22"/>
      <c r="OQI199" s="22"/>
      <c r="OQJ199" s="22"/>
      <c r="OQK199" s="22"/>
      <c r="OQL199" s="22"/>
      <c r="OQM199" s="22"/>
      <c r="OQN199" s="22"/>
      <c r="OQO199" s="22"/>
      <c r="OQP199" s="22"/>
      <c r="OQQ199" s="22"/>
      <c r="OQR199" s="22"/>
      <c r="OQS199" s="22"/>
      <c r="OQT199" s="22"/>
      <c r="OQU199" s="22"/>
      <c r="OQV199" s="22"/>
      <c r="OQW199" s="22"/>
      <c r="OQX199" s="22"/>
      <c r="OQY199" s="22"/>
      <c r="OQZ199" s="22"/>
      <c r="ORA199" s="22"/>
      <c r="ORB199" s="22"/>
      <c r="ORC199" s="22"/>
      <c r="ORD199" s="22"/>
      <c r="ORE199" s="22"/>
      <c r="ORF199" s="22"/>
      <c r="ORG199" s="22"/>
      <c r="ORH199" s="22"/>
      <c r="ORI199" s="22"/>
      <c r="ORJ199" s="22"/>
      <c r="ORK199" s="22"/>
      <c r="ORL199" s="22"/>
      <c r="ORM199" s="22"/>
      <c r="ORN199" s="22"/>
      <c r="ORO199" s="22"/>
      <c r="ORP199" s="22"/>
      <c r="ORQ199" s="22"/>
      <c r="ORR199" s="22"/>
      <c r="ORS199" s="22"/>
      <c r="ORT199" s="22"/>
      <c r="ORU199" s="22"/>
      <c r="ORV199" s="22"/>
      <c r="ORW199" s="22"/>
      <c r="ORX199" s="22"/>
      <c r="ORY199" s="22"/>
      <c r="ORZ199" s="22"/>
      <c r="OSA199" s="22"/>
      <c r="OSB199" s="22"/>
      <c r="OSC199" s="22"/>
      <c r="OSD199" s="22"/>
      <c r="OSE199" s="22"/>
      <c r="OSF199" s="22"/>
      <c r="OSG199" s="22"/>
      <c r="OSH199" s="22"/>
      <c r="OSI199" s="22"/>
      <c r="OSJ199" s="22"/>
      <c r="OSK199" s="22"/>
      <c r="OSL199" s="22"/>
      <c r="OSM199" s="22"/>
      <c r="OSN199" s="22"/>
      <c r="OSO199" s="22"/>
      <c r="OSP199" s="22"/>
      <c r="OSQ199" s="22"/>
      <c r="OSR199" s="22"/>
      <c r="OSS199" s="22"/>
      <c r="OST199" s="22"/>
      <c r="OSU199" s="22"/>
      <c r="OSV199" s="22"/>
      <c r="OSW199" s="22"/>
      <c r="OSX199" s="22"/>
      <c r="OSY199" s="22"/>
      <c r="OSZ199" s="22"/>
      <c r="OTA199" s="22"/>
      <c r="OTB199" s="22"/>
      <c r="OTC199" s="22"/>
      <c r="OTD199" s="22"/>
      <c r="OTE199" s="22"/>
      <c r="OTF199" s="22"/>
      <c r="OTG199" s="22"/>
      <c r="OTH199" s="22"/>
      <c r="OTI199" s="22"/>
      <c r="OTJ199" s="22"/>
      <c r="OTK199" s="22"/>
      <c r="OTL199" s="22"/>
      <c r="OTM199" s="22"/>
      <c r="OTN199" s="22"/>
      <c r="OTO199" s="22"/>
      <c r="OTP199" s="22"/>
      <c r="OTQ199" s="22"/>
      <c r="OTR199" s="22"/>
      <c r="OTS199" s="22"/>
      <c r="OTT199" s="22"/>
      <c r="OTU199" s="22"/>
      <c r="OTV199" s="22"/>
      <c r="OTW199" s="22"/>
      <c r="OTX199" s="22"/>
      <c r="OTY199" s="22"/>
      <c r="OTZ199" s="22"/>
      <c r="OUA199" s="22"/>
      <c r="OUB199" s="22"/>
      <c r="OUC199" s="22"/>
      <c r="OUD199" s="22"/>
      <c r="OUE199" s="22"/>
      <c r="OUF199" s="22"/>
      <c r="OUG199" s="22"/>
      <c r="OUH199" s="22"/>
      <c r="OUI199" s="22"/>
      <c r="OUJ199" s="22"/>
      <c r="OUK199" s="22"/>
      <c r="OUL199" s="22"/>
      <c r="OUM199" s="22"/>
      <c r="OUN199" s="22"/>
      <c r="OUO199" s="22"/>
      <c r="OUP199" s="22"/>
      <c r="OUQ199" s="22"/>
      <c r="OUR199" s="22"/>
      <c r="OUS199" s="22"/>
      <c r="OUT199" s="22"/>
      <c r="OUU199" s="22"/>
      <c r="OUV199" s="22"/>
      <c r="OUW199" s="22"/>
      <c r="OUX199" s="22"/>
      <c r="OUY199" s="22"/>
      <c r="OUZ199" s="22"/>
      <c r="OVA199" s="22"/>
      <c r="OVB199" s="22"/>
      <c r="OVC199" s="22"/>
      <c r="OVD199" s="22"/>
      <c r="OVE199" s="22"/>
      <c r="OVF199" s="22"/>
      <c r="OVG199" s="22"/>
      <c r="OVH199" s="22"/>
      <c r="OVI199" s="22"/>
      <c r="OVJ199" s="22"/>
      <c r="OVK199" s="22"/>
      <c r="OVL199" s="22"/>
      <c r="OVM199" s="22"/>
      <c r="OVN199" s="22"/>
      <c r="OVO199" s="22"/>
      <c r="OVP199" s="22"/>
      <c r="OVQ199" s="22"/>
      <c r="OVR199" s="22"/>
      <c r="OVS199" s="22"/>
      <c r="OVT199" s="22"/>
      <c r="OVU199" s="22"/>
      <c r="OVV199" s="22"/>
      <c r="OVW199" s="22"/>
      <c r="OVX199" s="22"/>
      <c r="OVY199" s="22"/>
      <c r="OVZ199" s="22"/>
      <c r="OWA199" s="22"/>
      <c r="OWB199" s="22"/>
      <c r="OWC199" s="22"/>
      <c r="OWD199" s="22"/>
      <c r="OWE199" s="22"/>
      <c r="OWF199" s="22"/>
      <c r="OWG199" s="22"/>
      <c r="OWH199" s="22"/>
      <c r="OWI199" s="22"/>
      <c r="OWJ199" s="22"/>
      <c r="OWK199" s="22"/>
      <c r="OWL199" s="22"/>
      <c r="OWM199" s="22"/>
      <c r="OWN199" s="22"/>
      <c r="OWO199" s="22"/>
      <c r="OWP199" s="22"/>
      <c r="OWQ199" s="22"/>
      <c r="OWR199" s="22"/>
      <c r="OWS199" s="22"/>
      <c r="OWT199" s="22"/>
      <c r="OWU199" s="22"/>
      <c r="OWV199" s="22"/>
      <c r="OWW199" s="22"/>
      <c r="OWX199" s="22"/>
      <c r="OWY199" s="22"/>
      <c r="OWZ199" s="22"/>
      <c r="OXA199" s="22"/>
      <c r="OXB199" s="22"/>
      <c r="OXC199" s="22"/>
      <c r="OXD199" s="22"/>
      <c r="OXE199" s="22"/>
      <c r="OXF199" s="22"/>
      <c r="OXG199" s="22"/>
      <c r="OXH199" s="22"/>
      <c r="OXI199" s="22"/>
      <c r="OXJ199" s="22"/>
      <c r="OXK199" s="22"/>
      <c r="OXL199" s="22"/>
      <c r="OXM199" s="22"/>
      <c r="OXN199" s="22"/>
      <c r="OXO199" s="22"/>
      <c r="OXP199" s="22"/>
      <c r="OXQ199" s="22"/>
      <c r="OXR199" s="22"/>
      <c r="OXS199" s="22"/>
      <c r="OXT199" s="22"/>
      <c r="OXU199" s="22"/>
      <c r="OXV199" s="22"/>
      <c r="OXW199" s="22"/>
      <c r="OXX199" s="22"/>
      <c r="OXY199" s="22"/>
      <c r="OXZ199" s="22"/>
      <c r="OYA199" s="22"/>
      <c r="OYB199" s="22"/>
      <c r="OYC199" s="22"/>
      <c r="OYD199" s="22"/>
      <c r="OYE199" s="22"/>
      <c r="OYF199" s="22"/>
      <c r="OYG199" s="22"/>
      <c r="OYH199" s="22"/>
      <c r="OYI199" s="22"/>
      <c r="OYJ199" s="22"/>
      <c r="OYK199" s="22"/>
      <c r="OYL199" s="22"/>
      <c r="OYM199" s="22"/>
      <c r="OYN199" s="22"/>
      <c r="OYO199" s="22"/>
      <c r="OYP199" s="22"/>
      <c r="OYQ199" s="22"/>
      <c r="OYR199" s="22"/>
      <c r="OYS199" s="22"/>
      <c r="OYT199" s="22"/>
      <c r="OYU199" s="22"/>
      <c r="OYV199" s="22"/>
      <c r="OYW199" s="22"/>
      <c r="OYX199" s="22"/>
      <c r="OYY199" s="22"/>
      <c r="OYZ199" s="22"/>
      <c r="OZA199" s="22"/>
      <c r="OZB199" s="22"/>
      <c r="OZC199" s="22"/>
      <c r="OZD199" s="22"/>
      <c r="OZE199" s="22"/>
      <c r="OZF199" s="22"/>
      <c r="OZG199" s="22"/>
      <c r="OZH199" s="22"/>
      <c r="OZI199" s="22"/>
      <c r="OZJ199" s="22"/>
      <c r="OZK199" s="22"/>
      <c r="OZL199" s="22"/>
      <c r="OZM199" s="22"/>
      <c r="OZN199" s="22"/>
      <c r="OZO199" s="22"/>
      <c r="OZP199" s="22"/>
      <c r="OZQ199" s="22"/>
      <c r="OZR199" s="22"/>
      <c r="OZS199" s="22"/>
      <c r="OZT199" s="22"/>
      <c r="OZU199" s="22"/>
      <c r="OZV199" s="22"/>
      <c r="OZW199" s="22"/>
      <c r="OZX199" s="22"/>
      <c r="OZY199" s="22"/>
      <c r="OZZ199" s="22"/>
      <c r="PAA199" s="22"/>
      <c r="PAB199" s="22"/>
      <c r="PAC199" s="22"/>
      <c r="PAD199" s="22"/>
      <c r="PAE199" s="22"/>
      <c r="PAF199" s="22"/>
      <c r="PAG199" s="22"/>
      <c r="PAH199" s="22"/>
      <c r="PAI199" s="22"/>
      <c r="PAJ199" s="22"/>
      <c r="PAK199" s="22"/>
      <c r="PAL199" s="22"/>
      <c r="PAM199" s="22"/>
      <c r="PAN199" s="22"/>
      <c r="PAO199" s="22"/>
      <c r="PAP199" s="22"/>
      <c r="PAQ199" s="22"/>
      <c r="PAR199" s="22"/>
      <c r="PAS199" s="22"/>
      <c r="PAT199" s="22"/>
      <c r="PAU199" s="22"/>
      <c r="PAV199" s="22"/>
      <c r="PAW199" s="22"/>
      <c r="PAX199" s="22"/>
      <c r="PAY199" s="22"/>
      <c r="PAZ199" s="22"/>
      <c r="PBA199" s="22"/>
      <c r="PBB199" s="22"/>
      <c r="PBC199" s="22"/>
      <c r="PBD199" s="22"/>
      <c r="PBE199" s="22"/>
      <c r="PBF199" s="22"/>
      <c r="PBG199" s="22"/>
      <c r="PBH199" s="22"/>
      <c r="PBI199" s="22"/>
      <c r="PBJ199" s="22"/>
      <c r="PBK199" s="22"/>
      <c r="PBL199" s="22"/>
      <c r="PBM199" s="22"/>
      <c r="PBN199" s="22"/>
      <c r="PBO199" s="22"/>
      <c r="PBP199" s="22"/>
      <c r="PBQ199" s="22"/>
      <c r="PBR199" s="22"/>
      <c r="PBS199" s="22"/>
      <c r="PBT199" s="22"/>
      <c r="PBU199" s="22"/>
      <c r="PBV199" s="22"/>
      <c r="PBW199" s="22"/>
      <c r="PBX199" s="22"/>
      <c r="PBY199" s="22"/>
      <c r="PBZ199" s="22"/>
      <c r="PCA199" s="22"/>
      <c r="PCB199" s="22"/>
      <c r="PCC199" s="22"/>
      <c r="PCD199" s="22"/>
      <c r="PCE199" s="22"/>
      <c r="PCF199" s="22"/>
      <c r="PCG199" s="22"/>
      <c r="PCH199" s="22"/>
      <c r="PCI199" s="22"/>
      <c r="PCJ199" s="22"/>
      <c r="PCK199" s="22"/>
      <c r="PCL199" s="22"/>
      <c r="PCM199" s="22"/>
      <c r="PCN199" s="22"/>
      <c r="PCO199" s="22"/>
      <c r="PCP199" s="22"/>
      <c r="PCQ199" s="22"/>
      <c r="PCR199" s="22"/>
      <c r="PCS199" s="22"/>
      <c r="PCT199" s="22"/>
      <c r="PCU199" s="22"/>
      <c r="PCV199" s="22"/>
      <c r="PCW199" s="22"/>
      <c r="PCX199" s="22"/>
      <c r="PCY199" s="22"/>
      <c r="PCZ199" s="22"/>
      <c r="PDA199" s="22"/>
      <c r="PDB199" s="22"/>
      <c r="PDC199" s="22"/>
      <c r="PDD199" s="22"/>
      <c r="PDE199" s="22"/>
      <c r="PDF199" s="22"/>
      <c r="PDG199" s="22"/>
      <c r="PDH199" s="22"/>
      <c r="PDI199" s="22"/>
      <c r="PDJ199" s="22"/>
      <c r="PDK199" s="22"/>
      <c r="PDL199" s="22"/>
      <c r="PDM199" s="22"/>
      <c r="PDN199" s="22"/>
      <c r="PDO199" s="22"/>
      <c r="PDP199" s="22"/>
      <c r="PDQ199" s="22"/>
      <c r="PDR199" s="22"/>
      <c r="PDS199" s="22"/>
      <c r="PDT199" s="22"/>
      <c r="PDU199" s="22"/>
      <c r="PDV199" s="22"/>
      <c r="PDW199" s="22"/>
      <c r="PDX199" s="22"/>
      <c r="PDY199" s="22"/>
      <c r="PDZ199" s="22"/>
      <c r="PEA199" s="22"/>
      <c r="PEB199" s="22"/>
      <c r="PEC199" s="22"/>
      <c r="PED199" s="22"/>
      <c r="PEE199" s="22"/>
      <c r="PEF199" s="22"/>
      <c r="PEG199" s="22"/>
      <c r="PEH199" s="22"/>
      <c r="PEI199" s="22"/>
      <c r="PEJ199" s="22"/>
      <c r="PEK199" s="22"/>
      <c r="PEL199" s="22"/>
      <c r="PEM199" s="22"/>
      <c r="PEN199" s="22"/>
      <c r="PEO199" s="22"/>
      <c r="PEP199" s="22"/>
      <c r="PEQ199" s="22"/>
      <c r="PER199" s="22"/>
      <c r="PES199" s="22"/>
      <c r="PET199" s="22"/>
      <c r="PEU199" s="22"/>
      <c r="PEV199" s="22"/>
      <c r="PEW199" s="22"/>
      <c r="PEX199" s="22"/>
      <c r="PEY199" s="22"/>
      <c r="PEZ199" s="22"/>
      <c r="PFA199" s="22"/>
      <c r="PFB199" s="22"/>
      <c r="PFC199" s="22"/>
      <c r="PFD199" s="22"/>
      <c r="PFE199" s="22"/>
      <c r="PFF199" s="22"/>
      <c r="PFG199" s="22"/>
      <c r="PFH199" s="22"/>
      <c r="PFI199" s="22"/>
      <c r="PFJ199" s="22"/>
      <c r="PFK199" s="22"/>
      <c r="PFL199" s="22"/>
      <c r="PFM199" s="22"/>
      <c r="PFN199" s="22"/>
      <c r="PFO199" s="22"/>
      <c r="PFP199" s="22"/>
      <c r="PFQ199" s="22"/>
      <c r="PFR199" s="22"/>
      <c r="PFS199" s="22"/>
      <c r="PFT199" s="22"/>
      <c r="PFU199" s="22"/>
      <c r="PFV199" s="22"/>
      <c r="PFW199" s="22"/>
      <c r="PFX199" s="22"/>
      <c r="PFY199" s="22"/>
      <c r="PFZ199" s="22"/>
      <c r="PGA199" s="22"/>
      <c r="PGB199" s="22"/>
      <c r="PGC199" s="22"/>
      <c r="PGD199" s="22"/>
      <c r="PGE199" s="22"/>
      <c r="PGF199" s="22"/>
      <c r="PGG199" s="22"/>
      <c r="PGH199" s="22"/>
      <c r="PGI199" s="22"/>
      <c r="PGJ199" s="22"/>
      <c r="PGK199" s="22"/>
      <c r="PGL199" s="22"/>
      <c r="PGM199" s="22"/>
      <c r="PGN199" s="22"/>
      <c r="PGO199" s="22"/>
      <c r="PGP199" s="22"/>
      <c r="PGQ199" s="22"/>
      <c r="PGR199" s="22"/>
      <c r="PGS199" s="22"/>
      <c r="PGT199" s="22"/>
      <c r="PGU199" s="22"/>
      <c r="PGV199" s="22"/>
      <c r="PGW199" s="22"/>
      <c r="PGX199" s="22"/>
      <c r="PGY199" s="22"/>
      <c r="PGZ199" s="22"/>
      <c r="PHA199" s="22"/>
      <c r="PHB199" s="22"/>
      <c r="PHC199" s="22"/>
      <c r="PHD199" s="22"/>
      <c r="PHE199" s="22"/>
      <c r="PHF199" s="22"/>
      <c r="PHG199" s="22"/>
      <c r="PHH199" s="22"/>
      <c r="PHI199" s="22"/>
      <c r="PHJ199" s="22"/>
      <c r="PHK199" s="22"/>
      <c r="PHL199" s="22"/>
      <c r="PHM199" s="22"/>
      <c r="PHN199" s="22"/>
      <c r="PHO199" s="22"/>
      <c r="PHP199" s="22"/>
      <c r="PHQ199" s="22"/>
      <c r="PHR199" s="22"/>
      <c r="PHS199" s="22"/>
      <c r="PHT199" s="22"/>
      <c r="PHU199" s="22"/>
      <c r="PHV199" s="22"/>
      <c r="PHW199" s="22"/>
      <c r="PHX199" s="22"/>
      <c r="PHY199" s="22"/>
      <c r="PHZ199" s="22"/>
      <c r="PIA199" s="22"/>
      <c r="PIB199" s="22"/>
      <c r="PIC199" s="22"/>
      <c r="PID199" s="22"/>
      <c r="PIE199" s="22"/>
      <c r="PIF199" s="22"/>
      <c r="PIG199" s="22"/>
      <c r="PIH199" s="22"/>
      <c r="PII199" s="22"/>
      <c r="PIJ199" s="22"/>
      <c r="PIK199" s="22"/>
      <c r="PIL199" s="22"/>
      <c r="PIM199" s="22"/>
      <c r="PIN199" s="22"/>
      <c r="PIO199" s="22"/>
      <c r="PIP199" s="22"/>
      <c r="PIQ199" s="22"/>
      <c r="PIR199" s="22"/>
      <c r="PIS199" s="22"/>
      <c r="PIT199" s="22"/>
      <c r="PIU199" s="22"/>
      <c r="PIV199" s="22"/>
      <c r="PIW199" s="22"/>
      <c r="PIX199" s="22"/>
      <c r="PIY199" s="22"/>
      <c r="PIZ199" s="22"/>
      <c r="PJA199" s="22"/>
      <c r="PJB199" s="22"/>
      <c r="PJC199" s="22"/>
      <c r="PJD199" s="22"/>
      <c r="PJE199" s="22"/>
      <c r="PJF199" s="22"/>
      <c r="PJG199" s="22"/>
      <c r="PJH199" s="22"/>
      <c r="PJI199" s="22"/>
      <c r="PJJ199" s="22"/>
      <c r="PJK199" s="22"/>
      <c r="PJL199" s="22"/>
      <c r="PJM199" s="22"/>
      <c r="PJN199" s="22"/>
      <c r="PJO199" s="22"/>
      <c r="PJP199" s="22"/>
      <c r="PJQ199" s="22"/>
      <c r="PJR199" s="22"/>
      <c r="PJS199" s="22"/>
      <c r="PJT199" s="22"/>
      <c r="PJU199" s="22"/>
      <c r="PJV199" s="22"/>
      <c r="PJW199" s="22"/>
      <c r="PJX199" s="22"/>
      <c r="PJY199" s="22"/>
      <c r="PJZ199" s="22"/>
      <c r="PKA199" s="22"/>
      <c r="PKB199" s="22"/>
      <c r="PKC199" s="22"/>
      <c r="PKD199" s="22"/>
      <c r="PKE199" s="22"/>
      <c r="PKF199" s="22"/>
      <c r="PKG199" s="22"/>
      <c r="PKH199" s="22"/>
      <c r="PKI199" s="22"/>
      <c r="PKJ199" s="22"/>
      <c r="PKK199" s="22"/>
      <c r="PKL199" s="22"/>
      <c r="PKM199" s="22"/>
      <c r="PKN199" s="22"/>
      <c r="PKO199" s="22"/>
      <c r="PKP199" s="22"/>
      <c r="PKQ199" s="22"/>
      <c r="PKR199" s="22"/>
      <c r="PKS199" s="22"/>
      <c r="PKT199" s="22"/>
      <c r="PKU199" s="22"/>
      <c r="PKV199" s="22"/>
      <c r="PKW199" s="22"/>
      <c r="PKX199" s="22"/>
      <c r="PKY199" s="22"/>
      <c r="PKZ199" s="22"/>
      <c r="PLA199" s="22"/>
      <c r="PLB199" s="22"/>
      <c r="PLC199" s="22"/>
      <c r="PLD199" s="22"/>
      <c r="PLE199" s="22"/>
      <c r="PLF199" s="22"/>
      <c r="PLG199" s="22"/>
      <c r="PLH199" s="22"/>
      <c r="PLI199" s="22"/>
      <c r="PLJ199" s="22"/>
      <c r="PLK199" s="22"/>
      <c r="PLL199" s="22"/>
      <c r="PLM199" s="22"/>
      <c r="PLN199" s="22"/>
      <c r="PLO199" s="22"/>
      <c r="PLP199" s="22"/>
      <c r="PLQ199" s="22"/>
      <c r="PLR199" s="22"/>
      <c r="PLS199" s="22"/>
      <c r="PLT199" s="22"/>
      <c r="PLU199" s="22"/>
      <c r="PLV199" s="22"/>
      <c r="PLW199" s="22"/>
      <c r="PLX199" s="22"/>
      <c r="PLY199" s="22"/>
      <c r="PLZ199" s="22"/>
      <c r="PMA199" s="22"/>
      <c r="PMB199" s="22"/>
      <c r="PMC199" s="22"/>
      <c r="PMD199" s="22"/>
      <c r="PME199" s="22"/>
      <c r="PMF199" s="22"/>
      <c r="PMG199" s="22"/>
      <c r="PMH199" s="22"/>
      <c r="PMI199" s="22"/>
      <c r="PMJ199" s="22"/>
      <c r="PMK199" s="22"/>
      <c r="PML199" s="22"/>
      <c r="PMM199" s="22"/>
      <c r="PMN199" s="22"/>
      <c r="PMO199" s="22"/>
      <c r="PMP199" s="22"/>
      <c r="PMQ199" s="22"/>
      <c r="PMR199" s="22"/>
      <c r="PMS199" s="22"/>
      <c r="PMT199" s="22"/>
      <c r="PMU199" s="22"/>
      <c r="PMV199" s="22"/>
      <c r="PMW199" s="22"/>
      <c r="PMX199" s="22"/>
      <c r="PMY199" s="22"/>
      <c r="PMZ199" s="22"/>
      <c r="PNA199" s="22"/>
      <c r="PNB199" s="22"/>
      <c r="PNC199" s="22"/>
      <c r="PND199" s="22"/>
      <c r="PNE199" s="22"/>
      <c r="PNF199" s="22"/>
      <c r="PNG199" s="22"/>
      <c r="PNH199" s="22"/>
      <c r="PNI199" s="22"/>
      <c r="PNJ199" s="22"/>
      <c r="PNK199" s="22"/>
      <c r="PNL199" s="22"/>
      <c r="PNM199" s="22"/>
      <c r="PNN199" s="22"/>
      <c r="PNO199" s="22"/>
      <c r="PNP199" s="22"/>
      <c r="PNQ199" s="22"/>
      <c r="PNR199" s="22"/>
      <c r="PNS199" s="22"/>
      <c r="PNT199" s="22"/>
      <c r="PNU199" s="22"/>
      <c r="PNV199" s="22"/>
      <c r="PNW199" s="22"/>
      <c r="PNX199" s="22"/>
      <c r="PNY199" s="22"/>
      <c r="PNZ199" s="22"/>
      <c r="POA199" s="22"/>
      <c r="POB199" s="22"/>
      <c r="POC199" s="22"/>
      <c r="POD199" s="22"/>
      <c r="POE199" s="22"/>
      <c r="POF199" s="22"/>
      <c r="POG199" s="22"/>
      <c r="POH199" s="22"/>
      <c r="POI199" s="22"/>
      <c r="POJ199" s="22"/>
      <c r="POK199" s="22"/>
      <c r="POL199" s="22"/>
      <c r="POM199" s="22"/>
      <c r="PON199" s="22"/>
      <c r="POO199" s="22"/>
      <c r="POP199" s="22"/>
      <c r="POQ199" s="22"/>
      <c r="POR199" s="22"/>
      <c r="POS199" s="22"/>
      <c r="POT199" s="22"/>
      <c r="POU199" s="22"/>
      <c r="POV199" s="22"/>
      <c r="POW199" s="22"/>
      <c r="POX199" s="22"/>
      <c r="POY199" s="22"/>
      <c r="POZ199" s="22"/>
      <c r="PPA199" s="22"/>
      <c r="PPB199" s="22"/>
      <c r="PPC199" s="22"/>
      <c r="PPD199" s="22"/>
      <c r="PPE199" s="22"/>
      <c r="PPF199" s="22"/>
      <c r="PPG199" s="22"/>
      <c r="PPH199" s="22"/>
      <c r="PPI199" s="22"/>
      <c r="PPJ199" s="22"/>
      <c r="PPK199" s="22"/>
      <c r="PPL199" s="22"/>
      <c r="PPM199" s="22"/>
      <c r="PPN199" s="22"/>
      <c r="PPO199" s="22"/>
      <c r="PPP199" s="22"/>
      <c r="PPQ199" s="22"/>
      <c r="PPR199" s="22"/>
      <c r="PPS199" s="22"/>
      <c r="PPT199" s="22"/>
      <c r="PPU199" s="22"/>
      <c r="PPV199" s="22"/>
      <c r="PPW199" s="22"/>
      <c r="PPX199" s="22"/>
      <c r="PPY199" s="22"/>
      <c r="PPZ199" s="22"/>
      <c r="PQA199" s="22"/>
      <c r="PQB199" s="22"/>
      <c r="PQC199" s="22"/>
      <c r="PQD199" s="22"/>
      <c r="PQE199" s="22"/>
      <c r="PQF199" s="22"/>
      <c r="PQG199" s="22"/>
      <c r="PQH199" s="22"/>
      <c r="PQI199" s="22"/>
      <c r="PQJ199" s="22"/>
      <c r="PQK199" s="22"/>
      <c r="PQL199" s="22"/>
      <c r="PQM199" s="22"/>
      <c r="PQN199" s="22"/>
      <c r="PQO199" s="22"/>
      <c r="PQP199" s="22"/>
      <c r="PQQ199" s="22"/>
      <c r="PQR199" s="22"/>
      <c r="PQS199" s="22"/>
      <c r="PQT199" s="22"/>
      <c r="PQU199" s="22"/>
      <c r="PQV199" s="22"/>
      <c r="PQW199" s="22"/>
      <c r="PQX199" s="22"/>
      <c r="PQY199" s="22"/>
      <c r="PQZ199" s="22"/>
      <c r="PRA199" s="22"/>
      <c r="PRB199" s="22"/>
      <c r="PRC199" s="22"/>
      <c r="PRD199" s="22"/>
      <c r="PRE199" s="22"/>
      <c r="PRF199" s="22"/>
      <c r="PRG199" s="22"/>
      <c r="PRH199" s="22"/>
      <c r="PRI199" s="22"/>
      <c r="PRJ199" s="22"/>
      <c r="PRK199" s="22"/>
      <c r="PRL199" s="22"/>
      <c r="PRM199" s="22"/>
      <c r="PRN199" s="22"/>
      <c r="PRO199" s="22"/>
      <c r="PRP199" s="22"/>
      <c r="PRQ199" s="22"/>
      <c r="PRR199" s="22"/>
      <c r="PRS199" s="22"/>
      <c r="PRT199" s="22"/>
      <c r="PRU199" s="22"/>
      <c r="PRV199" s="22"/>
      <c r="PRW199" s="22"/>
      <c r="PRX199" s="22"/>
      <c r="PRY199" s="22"/>
      <c r="PRZ199" s="22"/>
      <c r="PSA199" s="22"/>
      <c r="PSB199" s="22"/>
      <c r="PSC199" s="22"/>
      <c r="PSD199" s="22"/>
      <c r="PSE199" s="22"/>
      <c r="PSF199" s="22"/>
      <c r="PSG199" s="22"/>
      <c r="PSH199" s="22"/>
      <c r="PSI199" s="22"/>
      <c r="PSJ199" s="22"/>
      <c r="PSK199" s="22"/>
      <c r="PSL199" s="22"/>
      <c r="PSM199" s="22"/>
      <c r="PSN199" s="22"/>
      <c r="PSO199" s="22"/>
      <c r="PSP199" s="22"/>
      <c r="PSQ199" s="22"/>
      <c r="PSR199" s="22"/>
      <c r="PSS199" s="22"/>
      <c r="PST199" s="22"/>
      <c r="PSU199" s="22"/>
      <c r="PSV199" s="22"/>
      <c r="PSW199" s="22"/>
      <c r="PSX199" s="22"/>
      <c r="PSY199" s="22"/>
      <c r="PSZ199" s="22"/>
      <c r="PTA199" s="22"/>
      <c r="PTB199" s="22"/>
      <c r="PTC199" s="22"/>
      <c r="PTD199" s="22"/>
      <c r="PTE199" s="22"/>
      <c r="PTF199" s="22"/>
      <c r="PTG199" s="22"/>
      <c r="PTH199" s="22"/>
      <c r="PTI199" s="22"/>
      <c r="PTJ199" s="22"/>
      <c r="PTK199" s="22"/>
      <c r="PTL199" s="22"/>
      <c r="PTM199" s="22"/>
      <c r="PTN199" s="22"/>
      <c r="PTO199" s="22"/>
      <c r="PTP199" s="22"/>
      <c r="PTQ199" s="22"/>
      <c r="PTR199" s="22"/>
      <c r="PTS199" s="22"/>
      <c r="PTT199" s="22"/>
      <c r="PTU199" s="22"/>
      <c r="PTV199" s="22"/>
      <c r="PTW199" s="22"/>
      <c r="PTX199" s="22"/>
      <c r="PTY199" s="22"/>
      <c r="PTZ199" s="22"/>
      <c r="PUA199" s="22"/>
      <c r="PUB199" s="22"/>
      <c r="PUC199" s="22"/>
      <c r="PUD199" s="22"/>
      <c r="PUE199" s="22"/>
      <c r="PUF199" s="22"/>
      <c r="PUG199" s="22"/>
      <c r="PUH199" s="22"/>
      <c r="PUI199" s="22"/>
      <c r="PUJ199" s="22"/>
      <c r="PUK199" s="22"/>
      <c r="PUL199" s="22"/>
      <c r="PUM199" s="22"/>
      <c r="PUN199" s="22"/>
      <c r="PUO199" s="22"/>
      <c r="PUP199" s="22"/>
      <c r="PUQ199" s="22"/>
      <c r="PUR199" s="22"/>
      <c r="PUS199" s="22"/>
      <c r="PUT199" s="22"/>
      <c r="PUU199" s="22"/>
      <c r="PUV199" s="22"/>
      <c r="PUW199" s="22"/>
      <c r="PUX199" s="22"/>
      <c r="PUY199" s="22"/>
      <c r="PUZ199" s="22"/>
      <c r="PVA199" s="22"/>
      <c r="PVB199" s="22"/>
      <c r="PVC199" s="22"/>
      <c r="PVD199" s="22"/>
      <c r="PVE199" s="22"/>
      <c r="PVF199" s="22"/>
      <c r="PVG199" s="22"/>
      <c r="PVH199" s="22"/>
      <c r="PVI199" s="22"/>
      <c r="PVJ199" s="22"/>
      <c r="PVK199" s="22"/>
      <c r="PVL199" s="22"/>
      <c r="PVM199" s="22"/>
      <c r="PVN199" s="22"/>
      <c r="PVO199" s="22"/>
      <c r="PVP199" s="22"/>
      <c r="PVQ199" s="22"/>
      <c r="PVR199" s="22"/>
      <c r="PVS199" s="22"/>
      <c r="PVT199" s="22"/>
      <c r="PVU199" s="22"/>
      <c r="PVV199" s="22"/>
      <c r="PVW199" s="22"/>
      <c r="PVX199" s="22"/>
      <c r="PVY199" s="22"/>
      <c r="PVZ199" s="22"/>
      <c r="PWA199" s="22"/>
      <c r="PWB199" s="22"/>
      <c r="PWC199" s="22"/>
      <c r="PWD199" s="22"/>
      <c r="PWE199" s="22"/>
      <c r="PWF199" s="22"/>
      <c r="PWG199" s="22"/>
      <c r="PWH199" s="22"/>
      <c r="PWI199" s="22"/>
      <c r="PWJ199" s="22"/>
      <c r="PWK199" s="22"/>
      <c r="PWL199" s="22"/>
      <c r="PWM199" s="22"/>
      <c r="PWN199" s="22"/>
      <c r="PWO199" s="22"/>
      <c r="PWP199" s="22"/>
      <c r="PWQ199" s="22"/>
      <c r="PWR199" s="22"/>
      <c r="PWS199" s="22"/>
      <c r="PWT199" s="22"/>
      <c r="PWU199" s="22"/>
      <c r="PWV199" s="22"/>
      <c r="PWW199" s="22"/>
      <c r="PWX199" s="22"/>
      <c r="PWY199" s="22"/>
      <c r="PWZ199" s="22"/>
      <c r="PXA199" s="22"/>
      <c r="PXB199" s="22"/>
      <c r="PXC199" s="22"/>
      <c r="PXD199" s="22"/>
      <c r="PXE199" s="22"/>
      <c r="PXF199" s="22"/>
      <c r="PXG199" s="22"/>
      <c r="PXH199" s="22"/>
      <c r="PXI199" s="22"/>
      <c r="PXJ199" s="22"/>
      <c r="PXK199" s="22"/>
      <c r="PXL199" s="22"/>
      <c r="PXM199" s="22"/>
      <c r="PXN199" s="22"/>
      <c r="PXO199" s="22"/>
      <c r="PXP199" s="22"/>
      <c r="PXQ199" s="22"/>
      <c r="PXR199" s="22"/>
      <c r="PXS199" s="22"/>
      <c r="PXT199" s="22"/>
      <c r="PXU199" s="22"/>
      <c r="PXV199" s="22"/>
      <c r="PXW199" s="22"/>
      <c r="PXX199" s="22"/>
      <c r="PXY199" s="22"/>
      <c r="PXZ199" s="22"/>
      <c r="PYA199" s="22"/>
      <c r="PYB199" s="22"/>
      <c r="PYC199" s="22"/>
      <c r="PYD199" s="22"/>
      <c r="PYE199" s="22"/>
      <c r="PYF199" s="22"/>
      <c r="PYG199" s="22"/>
      <c r="PYH199" s="22"/>
      <c r="PYI199" s="22"/>
      <c r="PYJ199" s="22"/>
      <c r="PYK199" s="22"/>
      <c r="PYL199" s="22"/>
      <c r="PYM199" s="22"/>
      <c r="PYN199" s="22"/>
      <c r="PYO199" s="22"/>
      <c r="PYP199" s="22"/>
      <c r="PYQ199" s="22"/>
      <c r="PYR199" s="22"/>
      <c r="PYS199" s="22"/>
      <c r="PYT199" s="22"/>
      <c r="PYU199" s="22"/>
      <c r="PYV199" s="22"/>
      <c r="PYW199" s="22"/>
      <c r="PYX199" s="22"/>
      <c r="PYY199" s="22"/>
      <c r="PYZ199" s="22"/>
      <c r="PZA199" s="22"/>
      <c r="PZB199" s="22"/>
      <c r="PZC199" s="22"/>
      <c r="PZD199" s="22"/>
      <c r="PZE199" s="22"/>
      <c r="PZF199" s="22"/>
      <c r="PZG199" s="22"/>
      <c r="PZH199" s="22"/>
      <c r="PZI199" s="22"/>
      <c r="PZJ199" s="22"/>
      <c r="PZK199" s="22"/>
      <c r="PZL199" s="22"/>
      <c r="PZM199" s="22"/>
      <c r="PZN199" s="22"/>
      <c r="PZO199" s="22"/>
      <c r="PZP199" s="22"/>
      <c r="PZQ199" s="22"/>
      <c r="PZR199" s="22"/>
      <c r="PZS199" s="22"/>
      <c r="PZT199" s="22"/>
      <c r="PZU199" s="22"/>
      <c r="PZV199" s="22"/>
      <c r="PZW199" s="22"/>
      <c r="PZX199" s="22"/>
      <c r="PZY199" s="22"/>
      <c r="PZZ199" s="22"/>
      <c r="QAA199" s="22"/>
      <c r="QAB199" s="22"/>
      <c r="QAC199" s="22"/>
      <c r="QAD199" s="22"/>
      <c r="QAE199" s="22"/>
      <c r="QAF199" s="22"/>
      <c r="QAG199" s="22"/>
      <c r="QAH199" s="22"/>
      <c r="QAI199" s="22"/>
      <c r="QAJ199" s="22"/>
      <c r="QAK199" s="22"/>
      <c r="QAL199" s="22"/>
      <c r="QAM199" s="22"/>
      <c r="QAN199" s="22"/>
      <c r="QAO199" s="22"/>
      <c r="QAP199" s="22"/>
      <c r="QAQ199" s="22"/>
      <c r="QAR199" s="22"/>
      <c r="QAS199" s="22"/>
      <c r="QAT199" s="22"/>
      <c r="QAU199" s="22"/>
      <c r="QAV199" s="22"/>
      <c r="QAW199" s="22"/>
      <c r="QAX199" s="22"/>
      <c r="QAY199" s="22"/>
      <c r="QAZ199" s="22"/>
      <c r="QBA199" s="22"/>
      <c r="QBB199" s="22"/>
      <c r="QBC199" s="22"/>
      <c r="QBD199" s="22"/>
      <c r="QBE199" s="22"/>
      <c r="QBF199" s="22"/>
      <c r="QBG199" s="22"/>
      <c r="QBH199" s="22"/>
      <c r="QBI199" s="22"/>
      <c r="QBJ199" s="22"/>
      <c r="QBK199" s="22"/>
      <c r="QBL199" s="22"/>
      <c r="QBM199" s="22"/>
      <c r="QBN199" s="22"/>
      <c r="QBO199" s="22"/>
      <c r="QBP199" s="22"/>
      <c r="QBQ199" s="22"/>
      <c r="QBR199" s="22"/>
      <c r="QBS199" s="22"/>
      <c r="QBT199" s="22"/>
      <c r="QBU199" s="22"/>
      <c r="QBV199" s="22"/>
      <c r="QBW199" s="22"/>
      <c r="QBX199" s="22"/>
      <c r="QBY199" s="22"/>
      <c r="QBZ199" s="22"/>
      <c r="QCA199" s="22"/>
      <c r="QCB199" s="22"/>
      <c r="QCC199" s="22"/>
      <c r="QCD199" s="22"/>
      <c r="QCE199" s="22"/>
      <c r="QCF199" s="22"/>
      <c r="QCG199" s="22"/>
      <c r="QCH199" s="22"/>
      <c r="QCI199" s="22"/>
      <c r="QCJ199" s="22"/>
      <c r="QCK199" s="22"/>
      <c r="QCL199" s="22"/>
      <c r="QCM199" s="22"/>
      <c r="QCN199" s="22"/>
      <c r="QCO199" s="22"/>
      <c r="QCP199" s="22"/>
      <c r="QCQ199" s="22"/>
      <c r="QCR199" s="22"/>
      <c r="QCS199" s="22"/>
      <c r="QCT199" s="22"/>
      <c r="QCU199" s="22"/>
      <c r="QCV199" s="22"/>
      <c r="QCW199" s="22"/>
      <c r="QCX199" s="22"/>
      <c r="QCY199" s="22"/>
      <c r="QCZ199" s="22"/>
      <c r="QDA199" s="22"/>
      <c r="QDB199" s="22"/>
      <c r="QDC199" s="22"/>
      <c r="QDD199" s="22"/>
      <c r="QDE199" s="22"/>
      <c r="QDF199" s="22"/>
      <c r="QDG199" s="22"/>
      <c r="QDH199" s="22"/>
      <c r="QDI199" s="22"/>
      <c r="QDJ199" s="22"/>
      <c r="QDK199" s="22"/>
      <c r="QDL199" s="22"/>
      <c r="QDM199" s="22"/>
      <c r="QDN199" s="22"/>
      <c r="QDO199" s="22"/>
      <c r="QDP199" s="22"/>
      <c r="QDQ199" s="22"/>
      <c r="QDR199" s="22"/>
      <c r="QDS199" s="22"/>
      <c r="QDT199" s="22"/>
      <c r="QDU199" s="22"/>
      <c r="QDV199" s="22"/>
      <c r="QDW199" s="22"/>
      <c r="QDX199" s="22"/>
      <c r="QDY199" s="22"/>
      <c r="QDZ199" s="22"/>
      <c r="QEA199" s="22"/>
      <c r="QEB199" s="22"/>
      <c r="QEC199" s="22"/>
      <c r="QED199" s="22"/>
      <c r="QEE199" s="22"/>
      <c r="QEF199" s="22"/>
      <c r="QEG199" s="22"/>
      <c r="QEH199" s="22"/>
      <c r="QEI199" s="22"/>
      <c r="QEJ199" s="22"/>
      <c r="QEK199" s="22"/>
      <c r="QEL199" s="22"/>
      <c r="QEM199" s="22"/>
      <c r="QEN199" s="22"/>
      <c r="QEO199" s="22"/>
      <c r="QEP199" s="22"/>
      <c r="QEQ199" s="22"/>
      <c r="QER199" s="22"/>
      <c r="QES199" s="22"/>
      <c r="QET199" s="22"/>
      <c r="QEU199" s="22"/>
      <c r="QEV199" s="22"/>
      <c r="QEW199" s="22"/>
      <c r="QEX199" s="22"/>
      <c r="QEY199" s="22"/>
      <c r="QEZ199" s="22"/>
      <c r="QFA199" s="22"/>
      <c r="QFB199" s="22"/>
      <c r="QFC199" s="22"/>
      <c r="QFD199" s="22"/>
      <c r="QFE199" s="22"/>
      <c r="QFF199" s="22"/>
      <c r="QFG199" s="22"/>
      <c r="QFH199" s="22"/>
      <c r="QFI199" s="22"/>
      <c r="QFJ199" s="22"/>
      <c r="QFK199" s="22"/>
      <c r="QFL199" s="22"/>
      <c r="QFM199" s="22"/>
      <c r="QFN199" s="22"/>
      <c r="QFO199" s="22"/>
      <c r="QFP199" s="22"/>
      <c r="QFQ199" s="22"/>
      <c r="QFR199" s="22"/>
      <c r="QFS199" s="22"/>
      <c r="QFT199" s="22"/>
      <c r="QFU199" s="22"/>
      <c r="QFV199" s="22"/>
      <c r="QFW199" s="22"/>
      <c r="QFX199" s="22"/>
      <c r="QFY199" s="22"/>
      <c r="QFZ199" s="22"/>
      <c r="QGA199" s="22"/>
      <c r="QGB199" s="22"/>
      <c r="QGC199" s="22"/>
      <c r="QGD199" s="22"/>
      <c r="QGE199" s="22"/>
      <c r="QGF199" s="22"/>
      <c r="QGG199" s="22"/>
      <c r="QGH199" s="22"/>
      <c r="QGI199" s="22"/>
      <c r="QGJ199" s="22"/>
      <c r="QGK199" s="22"/>
      <c r="QGL199" s="22"/>
      <c r="QGM199" s="22"/>
      <c r="QGN199" s="22"/>
      <c r="QGO199" s="22"/>
      <c r="QGP199" s="22"/>
      <c r="QGQ199" s="22"/>
      <c r="QGR199" s="22"/>
      <c r="QGS199" s="22"/>
      <c r="QGT199" s="22"/>
      <c r="QGU199" s="22"/>
      <c r="QGV199" s="22"/>
      <c r="QGW199" s="22"/>
      <c r="QGX199" s="22"/>
      <c r="QGY199" s="22"/>
      <c r="QGZ199" s="22"/>
      <c r="QHA199" s="22"/>
      <c r="QHB199" s="22"/>
      <c r="QHC199" s="22"/>
      <c r="QHD199" s="22"/>
      <c r="QHE199" s="22"/>
      <c r="QHF199" s="22"/>
      <c r="QHG199" s="22"/>
      <c r="QHH199" s="22"/>
      <c r="QHI199" s="22"/>
      <c r="QHJ199" s="22"/>
      <c r="QHK199" s="22"/>
      <c r="QHL199" s="22"/>
      <c r="QHM199" s="22"/>
      <c r="QHN199" s="22"/>
      <c r="QHO199" s="22"/>
      <c r="QHP199" s="22"/>
      <c r="QHQ199" s="22"/>
      <c r="QHR199" s="22"/>
      <c r="QHS199" s="22"/>
      <c r="QHT199" s="22"/>
      <c r="QHU199" s="22"/>
      <c r="QHV199" s="22"/>
      <c r="QHW199" s="22"/>
      <c r="QHX199" s="22"/>
      <c r="QHY199" s="22"/>
      <c r="QHZ199" s="22"/>
      <c r="QIA199" s="22"/>
      <c r="QIB199" s="22"/>
      <c r="QIC199" s="22"/>
      <c r="QID199" s="22"/>
      <c r="QIE199" s="22"/>
      <c r="QIF199" s="22"/>
      <c r="QIG199" s="22"/>
      <c r="QIH199" s="22"/>
      <c r="QII199" s="22"/>
      <c r="QIJ199" s="22"/>
      <c r="QIK199" s="22"/>
      <c r="QIL199" s="22"/>
      <c r="QIM199" s="22"/>
      <c r="QIN199" s="22"/>
      <c r="QIO199" s="22"/>
      <c r="QIP199" s="22"/>
      <c r="QIQ199" s="22"/>
      <c r="QIR199" s="22"/>
      <c r="QIS199" s="22"/>
      <c r="QIT199" s="22"/>
      <c r="QIU199" s="22"/>
      <c r="QIV199" s="22"/>
      <c r="QIW199" s="22"/>
      <c r="QIX199" s="22"/>
      <c r="QIY199" s="22"/>
      <c r="QIZ199" s="22"/>
      <c r="QJA199" s="22"/>
      <c r="QJB199" s="22"/>
      <c r="QJC199" s="22"/>
      <c r="QJD199" s="22"/>
      <c r="QJE199" s="22"/>
      <c r="QJF199" s="22"/>
      <c r="QJG199" s="22"/>
      <c r="QJH199" s="22"/>
      <c r="QJI199" s="22"/>
      <c r="QJJ199" s="22"/>
      <c r="QJK199" s="22"/>
      <c r="QJL199" s="22"/>
      <c r="QJM199" s="22"/>
      <c r="QJN199" s="22"/>
      <c r="QJO199" s="22"/>
      <c r="QJP199" s="22"/>
      <c r="QJQ199" s="22"/>
      <c r="QJR199" s="22"/>
      <c r="QJS199" s="22"/>
      <c r="QJT199" s="22"/>
      <c r="QJU199" s="22"/>
      <c r="QJV199" s="22"/>
      <c r="QJW199" s="22"/>
      <c r="QJX199" s="22"/>
      <c r="QJY199" s="22"/>
      <c r="QJZ199" s="22"/>
      <c r="QKA199" s="22"/>
      <c r="QKB199" s="22"/>
      <c r="QKC199" s="22"/>
      <c r="QKD199" s="22"/>
      <c r="QKE199" s="22"/>
      <c r="QKF199" s="22"/>
      <c r="QKG199" s="22"/>
      <c r="QKH199" s="22"/>
      <c r="QKI199" s="22"/>
      <c r="QKJ199" s="22"/>
      <c r="QKK199" s="22"/>
      <c r="QKL199" s="22"/>
      <c r="QKM199" s="22"/>
      <c r="QKN199" s="22"/>
      <c r="QKO199" s="22"/>
      <c r="QKP199" s="22"/>
      <c r="QKQ199" s="22"/>
      <c r="QKR199" s="22"/>
      <c r="QKS199" s="22"/>
      <c r="QKT199" s="22"/>
      <c r="QKU199" s="22"/>
      <c r="QKV199" s="22"/>
      <c r="QKW199" s="22"/>
      <c r="QKX199" s="22"/>
      <c r="QKY199" s="22"/>
      <c r="QKZ199" s="22"/>
      <c r="QLA199" s="22"/>
      <c r="QLB199" s="22"/>
      <c r="QLC199" s="22"/>
      <c r="QLD199" s="22"/>
      <c r="QLE199" s="22"/>
      <c r="QLF199" s="22"/>
      <c r="QLG199" s="22"/>
      <c r="QLH199" s="22"/>
      <c r="QLI199" s="22"/>
      <c r="QLJ199" s="22"/>
      <c r="QLK199" s="22"/>
      <c r="QLL199" s="22"/>
      <c r="QLM199" s="22"/>
      <c r="QLN199" s="22"/>
      <c r="QLO199" s="22"/>
      <c r="QLP199" s="22"/>
      <c r="QLQ199" s="22"/>
      <c r="QLR199" s="22"/>
      <c r="QLS199" s="22"/>
      <c r="QLT199" s="22"/>
      <c r="QLU199" s="22"/>
      <c r="QLV199" s="22"/>
      <c r="QLW199" s="22"/>
      <c r="QLX199" s="22"/>
      <c r="QLY199" s="22"/>
      <c r="QLZ199" s="22"/>
      <c r="QMA199" s="22"/>
      <c r="QMB199" s="22"/>
      <c r="QMC199" s="22"/>
      <c r="QMD199" s="22"/>
      <c r="QME199" s="22"/>
      <c r="QMF199" s="22"/>
      <c r="QMG199" s="22"/>
      <c r="QMH199" s="22"/>
      <c r="QMI199" s="22"/>
      <c r="QMJ199" s="22"/>
      <c r="QMK199" s="22"/>
      <c r="QML199" s="22"/>
      <c r="QMM199" s="22"/>
      <c r="QMN199" s="22"/>
      <c r="QMO199" s="22"/>
      <c r="QMP199" s="22"/>
      <c r="QMQ199" s="22"/>
      <c r="QMR199" s="22"/>
      <c r="QMS199" s="22"/>
      <c r="QMT199" s="22"/>
      <c r="QMU199" s="22"/>
      <c r="QMV199" s="22"/>
      <c r="QMW199" s="22"/>
      <c r="QMX199" s="22"/>
      <c r="QMY199" s="22"/>
      <c r="QMZ199" s="22"/>
      <c r="QNA199" s="22"/>
      <c r="QNB199" s="22"/>
      <c r="QNC199" s="22"/>
      <c r="QND199" s="22"/>
      <c r="QNE199" s="22"/>
      <c r="QNF199" s="22"/>
      <c r="QNG199" s="22"/>
      <c r="QNH199" s="22"/>
      <c r="QNI199" s="22"/>
      <c r="QNJ199" s="22"/>
      <c r="QNK199" s="22"/>
      <c r="QNL199" s="22"/>
      <c r="QNM199" s="22"/>
      <c r="QNN199" s="22"/>
      <c r="QNO199" s="22"/>
      <c r="QNP199" s="22"/>
      <c r="QNQ199" s="22"/>
      <c r="QNR199" s="22"/>
      <c r="QNS199" s="22"/>
      <c r="QNT199" s="22"/>
      <c r="QNU199" s="22"/>
      <c r="QNV199" s="22"/>
      <c r="QNW199" s="22"/>
      <c r="QNX199" s="22"/>
      <c r="QNY199" s="22"/>
      <c r="QNZ199" s="22"/>
      <c r="QOA199" s="22"/>
      <c r="QOB199" s="22"/>
      <c r="QOC199" s="22"/>
      <c r="QOD199" s="22"/>
      <c r="QOE199" s="22"/>
      <c r="QOF199" s="22"/>
      <c r="QOG199" s="22"/>
      <c r="QOH199" s="22"/>
      <c r="QOI199" s="22"/>
      <c r="QOJ199" s="22"/>
      <c r="QOK199" s="22"/>
      <c r="QOL199" s="22"/>
      <c r="QOM199" s="22"/>
      <c r="QON199" s="22"/>
      <c r="QOO199" s="22"/>
      <c r="QOP199" s="22"/>
      <c r="QOQ199" s="22"/>
      <c r="QOR199" s="22"/>
      <c r="QOS199" s="22"/>
      <c r="QOT199" s="22"/>
      <c r="QOU199" s="22"/>
      <c r="QOV199" s="22"/>
      <c r="QOW199" s="22"/>
      <c r="QOX199" s="22"/>
      <c r="QOY199" s="22"/>
      <c r="QOZ199" s="22"/>
      <c r="QPA199" s="22"/>
      <c r="QPB199" s="22"/>
      <c r="QPC199" s="22"/>
      <c r="QPD199" s="22"/>
      <c r="QPE199" s="22"/>
      <c r="QPF199" s="22"/>
      <c r="QPG199" s="22"/>
      <c r="QPH199" s="22"/>
      <c r="QPI199" s="22"/>
      <c r="QPJ199" s="22"/>
      <c r="QPK199" s="22"/>
      <c r="QPL199" s="22"/>
      <c r="QPM199" s="22"/>
      <c r="QPN199" s="22"/>
      <c r="QPO199" s="22"/>
      <c r="QPP199" s="22"/>
      <c r="QPQ199" s="22"/>
      <c r="QPR199" s="22"/>
      <c r="QPS199" s="22"/>
      <c r="QPT199" s="22"/>
      <c r="QPU199" s="22"/>
      <c r="QPV199" s="22"/>
      <c r="QPW199" s="22"/>
      <c r="QPX199" s="22"/>
      <c r="QPY199" s="22"/>
      <c r="QPZ199" s="22"/>
      <c r="QQA199" s="22"/>
      <c r="QQB199" s="22"/>
      <c r="QQC199" s="22"/>
      <c r="QQD199" s="22"/>
      <c r="QQE199" s="22"/>
      <c r="QQF199" s="22"/>
      <c r="QQG199" s="22"/>
      <c r="QQH199" s="22"/>
      <c r="QQI199" s="22"/>
      <c r="QQJ199" s="22"/>
      <c r="QQK199" s="22"/>
      <c r="QQL199" s="22"/>
      <c r="QQM199" s="22"/>
      <c r="QQN199" s="22"/>
      <c r="QQO199" s="22"/>
      <c r="QQP199" s="22"/>
      <c r="QQQ199" s="22"/>
      <c r="QQR199" s="22"/>
      <c r="QQS199" s="22"/>
      <c r="QQT199" s="22"/>
      <c r="QQU199" s="22"/>
      <c r="QQV199" s="22"/>
      <c r="QQW199" s="22"/>
      <c r="QQX199" s="22"/>
      <c r="QQY199" s="22"/>
      <c r="QQZ199" s="22"/>
      <c r="QRA199" s="22"/>
      <c r="QRB199" s="22"/>
      <c r="QRC199" s="22"/>
      <c r="QRD199" s="22"/>
      <c r="QRE199" s="22"/>
      <c r="QRF199" s="22"/>
      <c r="QRG199" s="22"/>
      <c r="QRH199" s="22"/>
      <c r="QRI199" s="22"/>
      <c r="QRJ199" s="22"/>
      <c r="QRK199" s="22"/>
      <c r="QRL199" s="22"/>
      <c r="QRM199" s="22"/>
      <c r="QRN199" s="22"/>
      <c r="QRO199" s="22"/>
      <c r="QRP199" s="22"/>
      <c r="QRQ199" s="22"/>
      <c r="QRR199" s="22"/>
      <c r="QRS199" s="22"/>
      <c r="QRT199" s="22"/>
      <c r="QRU199" s="22"/>
      <c r="QRV199" s="22"/>
      <c r="QRW199" s="22"/>
      <c r="QRX199" s="22"/>
      <c r="QRY199" s="22"/>
      <c r="QRZ199" s="22"/>
      <c r="QSA199" s="22"/>
      <c r="QSB199" s="22"/>
      <c r="QSC199" s="22"/>
      <c r="QSD199" s="22"/>
      <c r="QSE199" s="22"/>
      <c r="QSF199" s="22"/>
      <c r="QSG199" s="22"/>
      <c r="QSH199" s="22"/>
      <c r="QSI199" s="22"/>
      <c r="QSJ199" s="22"/>
      <c r="QSK199" s="22"/>
      <c r="QSL199" s="22"/>
      <c r="QSM199" s="22"/>
      <c r="QSN199" s="22"/>
      <c r="QSO199" s="22"/>
      <c r="QSP199" s="22"/>
      <c r="QSQ199" s="22"/>
      <c r="QSR199" s="22"/>
      <c r="QSS199" s="22"/>
      <c r="QST199" s="22"/>
      <c r="QSU199" s="22"/>
      <c r="QSV199" s="22"/>
      <c r="QSW199" s="22"/>
      <c r="QSX199" s="22"/>
      <c r="QSY199" s="22"/>
      <c r="QSZ199" s="22"/>
      <c r="QTA199" s="22"/>
      <c r="QTB199" s="22"/>
      <c r="QTC199" s="22"/>
      <c r="QTD199" s="22"/>
      <c r="QTE199" s="22"/>
      <c r="QTF199" s="22"/>
      <c r="QTG199" s="22"/>
      <c r="QTH199" s="22"/>
      <c r="QTI199" s="22"/>
      <c r="QTJ199" s="22"/>
      <c r="QTK199" s="22"/>
      <c r="QTL199" s="22"/>
      <c r="QTM199" s="22"/>
      <c r="QTN199" s="22"/>
      <c r="QTO199" s="22"/>
      <c r="QTP199" s="22"/>
      <c r="QTQ199" s="22"/>
      <c r="QTR199" s="22"/>
      <c r="QTS199" s="22"/>
      <c r="QTT199" s="22"/>
      <c r="QTU199" s="22"/>
      <c r="QTV199" s="22"/>
      <c r="QTW199" s="22"/>
      <c r="QTX199" s="22"/>
      <c r="QTY199" s="22"/>
      <c r="QTZ199" s="22"/>
      <c r="QUA199" s="22"/>
      <c r="QUB199" s="22"/>
      <c r="QUC199" s="22"/>
      <c r="QUD199" s="22"/>
      <c r="QUE199" s="22"/>
      <c r="QUF199" s="22"/>
      <c r="QUG199" s="22"/>
      <c r="QUH199" s="22"/>
      <c r="QUI199" s="22"/>
      <c r="QUJ199" s="22"/>
      <c r="QUK199" s="22"/>
      <c r="QUL199" s="22"/>
      <c r="QUM199" s="22"/>
      <c r="QUN199" s="22"/>
      <c r="QUO199" s="22"/>
      <c r="QUP199" s="22"/>
      <c r="QUQ199" s="22"/>
      <c r="QUR199" s="22"/>
      <c r="QUS199" s="22"/>
      <c r="QUT199" s="22"/>
      <c r="QUU199" s="22"/>
      <c r="QUV199" s="22"/>
      <c r="QUW199" s="22"/>
      <c r="QUX199" s="22"/>
      <c r="QUY199" s="22"/>
      <c r="QUZ199" s="22"/>
      <c r="QVA199" s="22"/>
      <c r="QVB199" s="22"/>
      <c r="QVC199" s="22"/>
      <c r="QVD199" s="22"/>
      <c r="QVE199" s="22"/>
      <c r="QVF199" s="22"/>
      <c r="QVG199" s="22"/>
      <c r="QVH199" s="22"/>
      <c r="QVI199" s="22"/>
      <c r="QVJ199" s="22"/>
      <c r="QVK199" s="22"/>
      <c r="QVL199" s="22"/>
      <c r="QVM199" s="22"/>
      <c r="QVN199" s="22"/>
      <c r="QVO199" s="22"/>
      <c r="QVP199" s="22"/>
      <c r="QVQ199" s="22"/>
      <c r="QVR199" s="22"/>
      <c r="QVS199" s="22"/>
      <c r="QVT199" s="22"/>
      <c r="QVU199" s="22"/>
      <c r="QVV199" s="22"/>
      <c r="QVW199" s="22"/>
      <c r="QVX199" s="22"/>
      <c r="QVY199" s="22"/>
      <c r="QVZ199" s="22"/>
      <c r="QWA199" s="22"/>
      <c r="QWB199" s="22"/>
      <c r="QWC199" s="22"/>
      <c r="QWD199" s="22"/>
      <c r="QWE199" s="22"/>
      <c r="QWF199" s="22"/>
      <c r="QWG199" s="22"/>
      <c r="QWH199" s="22"/>
      <c r="QWI199" s="22"/>
      <c r="QWJ199" s="22"/>
      <c r="QWK199" s="22"/>
      <c r="QWL199" s="22"/>
      <c r="QWM199" s="22"/>
      <c r="QWN199" s="22"/>
      <c r="QWO199" s="22"/>
      <c r="QWP199" s="22"/>
      <c r="QWQ199" s="22"/>
      <c r="QWR199" s="22"/>
      <c r="QWS199" s="22"/>
      <c r="QWT199" s="22"/>
      <c r="QWU199" s="22"/>
      <c r="QWV199" s="22"/>
      <c r="QWW199" s="22"/>
      <c r="QWX199" s="22"/>
      <c r="QWY199" s="22"/>
      <c r="QWZ199" s="22"/>
      <c r="QXA199" s="22"/>
      <c r="QXB199" s="22"/>
      <c r="QXC199" s="22"/>
      <c r="QXD199" s="22"/>
      <c r="QXE199" s="22"/>
      <c r="QXF199" s="22"/>
      <c r="QXG199" s="22"/>
      <c r="QXH199" s="22"/>
      <c r="QXI199" s="22"/>
      <c r="QXJ199" s="22"/>
      <c r="QXK199" s="22"/>
      <c r="QXL199" s="22"/>
      <c r="QXM199" s="22"/>
      <c r="QXN199" s="22"/>
      <c r="QXO199" s="22"/>
      <c r="QXP199" s="22"/>
      <c r="QXQ199" s="22"/>
      <c r="QXR199" s="22"/>
      <c r="QXS199" s="22"/>
      <c r="QXT199" s="22"/>
      <c r="QXU199" s="22"/>
      <c r="QXV199" s="22"/>
      <c r="QXW199" s="22"/>
      <c r="QXX199" s="22"/>
      <c r="QXY199" s="22"/>
      <c r="QXZ199" s="22"/>
      <c r="QYA199" s="22"/>
      <c r="QYB199" s="22"/>
      <c r="QYC199" s="22"/>
      <c r="QYD199" s="22"/>
      <c r="QYE199" s="22"/>
      <c r="QYF199" s="22"/>
      <c r="QYG199" s="22"/>
      <c r="QYH199" s="22"/>
      <c r="QYI199" s="22"/>
      <c r="QYJ199" s="22"/>
      <c r="QYK199" s="22"/>
      <c r="QYL199" s="22"/>
      <c r="QYM199" s="22"/>
      <c r="QYN199" s="22"/>
      <c r="QYO199" s="22"/>
      <c r="QYP199" s="22"/>
      <c r="QYQ199" s="22"/>
      <c r="QYR199" s="22"/>
      <c r="QYS199" s="22"/>
      <c r="QYT199" s="22"/>
      <c r="QYU199" s="22"/>
      <c r="QYV199" s="22"/>
      <c r="QYW199" s="22"/>
      <c r="QYX199" s="22"/>
      <c r="QYY199" s="22"/>
      <c r="QYZ199" s="22"/>
      <c r="QZA199" s="22"/>
      <c r="QZB199" s="22"/>
      <c r="QZC199" s="22"/>
      <c r="QZD199" s="22"/>
      <c r="QZE199" s="22"/>
      <c r="QZF199" s="22"/>
      <c r="QZG199" s="22"/>
      <c r="QZH199" s="22"/>
      <c r="QZI199" s="22"/>
      <c r="QZJ199" s="22"/>
      <c r="QZK199" s="22"/>
      <c r="QZL199" s="22"/>
      <c r="QZM199" s="22"/>
      <c r="QZN199" s="22"/>
      <c r="QZO199" s="22"/>
      <c r="QZP199" s="22"/>
      <c r="QZQ199" s="22"/>
      <c r="QZR199" s="22"/>
      <c r="QZS199" s="22"/>
      <c r="QZT199" s="22"/>
      <c r="QZU199" s="22"/>
      <c r="QZV199" s="22"/>
      <c r="QZW199" s="22"/>
      <c r="QZX199" s="22"/>
      <c r="QZY199" s="22"/>
      <c r="QZZ199" s="22"/>
      <c r="RAA199" s="22"/>
      <c r="RAB199" s="22"/>
      <c r="RAC199" s="22"/>
      <c r="RAD199" s="22"/>
      <c r="RAE199" s="22"/>
      <c r="RAF199" s="22"/>
      <c r="RAG199" s="22"/>
      <c r="RAH199" s="22"/>
      <c r="RAI199" s="22"/>
      <c r="RAJ199" s="22"/>
      <c r="RAK199" s="22"/>
      <c r="RAL199" s="22"/>
      <c r="RAM199" s="22"/>
      <c r="RAN199" s="22"/>
      <c r="RAO199" s="22"/>
      <c r="RAP199" s="22"/>
      <c r="RAQ199" s="22"/>
      <c r="RAR199" s="22"/>
      <c r="RAS199" s="22"/>
      <c r="RAT199" s="22"/>
      <c r="RAU199" s="22"/>
      <c r="RAV199" s="22"/>
      <c r="RAW199" s="22"/>
      <c r="RAX199" s="22"/>
      <c r="RAY199" s="22"/>
      <c r="RAZ199" s="22"/>
      <c r="RBA199" s="22"/>
      <c r="RBB199" s="22"/>
      <c r="RBC199" s="22"/>
      <c r="RBD199" s="22"/>
      <c r="RBE199" s="22"/>
      <c r="RBF199" s="22"/>
      <c r="RBG199" s="22"/>
      <c r="RBH199" s="22"/>
      <c r="RBI199" s="22"/>
      <c r="RBJ199" s="22"/>
      <c r="RBK199" s="22"/>
      <c r="RBL199" s="22"/>
      <c r="RBM199" s="22"/>
      <c r="RBN199" s="22"/>
      <c r="RBO199" s="22"/>
      <c r="RBP199" s="22"/>
      <c r="RBQ199" s="22"/>
      <c r="RBR199" s="22"/>
      <c r="RBS199" s="22"/>
      <c r="RBT199" s="22"/>
      <c r="RBU199" s="22"/>
      <c r="RBV199" s="22"/>
      <c r="RBW199" s="22"/>
      <c r="RBX199" s="22"/>
      <c r="RBY199" s="22"/>
      <c r="RBZ199" s="22"/>
      <c r="RCA199" s="22"/>
      <c r="RCB199" s="22"/>
      <c r="RCC199" s="22"/>
      <c r="RCD199" s="22"/>
      <c r="RCE199" s="22"/>
      <c r="RCF199" s="22"/>
      <c r="RCG199" s="22"/>
      <c r="RCH199" s="22"/>
      <c r="RCI199" s="22"/>
      <c r="RCJ199" s="22"/>
      <c r="RCK199" s="22"/>
      <c r="RCL199" s="22"/>
      <c r="RCM199" s="22"/>
      <c r="RCN199" s="22"/>
      <c r="RCO199" s="22"/>
      <c r="RCP199" s="22"/>
      <c r="RCQ199" s="22"/>
      <c r="RCR199" s="22"/>
      <c r="RCS199" s="22"/>
      <c r="RCT199" s="22"/>
      <c r="RCU199" s="22"/>
      <c r="RCV199" s="22"/>
      <c r="RCW199" s="22"/>
      <c r="RCX199" s="22"/>
      <c r="RCY199" s="22"/>
      <c r="RCZ199" s="22"/>
      <c r="RDA199" s="22"/>
      <c r="RDB199" s="22"/>
      <c r="RDC199" s="22"/>
      <c r="RDD199" s="22"/>
      <c r="RDE199" s="22"/>
      <c r="RDF199" s="22"/>
      <c r="RDG199" s="22"/>
      <c r="RDH199" s="22"/>
      <c r="RDI199" s="22"/>
      <c r="RDJ199" s="22"/>
      <c r="RDK199" s="22"/>
      <c r="RDL199" s="22"/>
      <c r="RDM199" s="22"/>
      <c r="RDN199" s="22"/>
      <c r="RDO199" s="22"/>
      <c r="RDP199" s="22"/>
      <c r="RDQ199" s="22"/>
      <c r="RDR199" s="22"/>
      <c r="RDS199" s="22"/>
      <c r="RDT199" s="22"/>
      <c r="RDU199" s="22"/>
      <c r="RDV199" s="22"/>
      <c r="RDW199" s="22"/>
      <c r="RDX199" s="22"/>
      <c r="RDY199" s="22"/>
      <c r="RDZ199" s="22"/>
      <c r="REA199" s="22"/>
      <c r="REB199" s="22"/>
      <c r="REC199" s="22"/>
      <c r="RED199" s="22"/>
      <c r="REE199" s="22"/>
      <c r="REF199" s="22"/>
      <c r="REG199" s="22"/>
      <c r="REH199" s="22"/>
      <c r="REI199" s="22"/>
      <c r="REJ199" s="22"/>
      <c r="REK199" s="22"/>
      <c r="REL199" s="22"/>
      <c r="REM199" s="22"/>
      <c r="REN199" s="22"/>
      <c r="REO199" s="22"/>
      <c r="REP199" s="22"/>
      <c r="REQ199" s="22"/>
      <c r="RER199" s="22"/>
      <c r="RES199" s="22"/>
      <c r="RET199" s="22"/>
      <c r="REU199" s="22"/>
      <c r="REV199" s="22"/>
      <c r="REW199" s="22"/>
      <c r="REX199" s="22"/>
      <c r="REY199" s="22"/>
      <c r="REZ199" s="22"/>
      <c r="RFA199" s="22"/>
      <c r="RFB199" s="22"/>
      <c r="RFC199" s="22"/>
      <c r="RFD199" s="22"/>
      <c r="RFE199" s="22"/>
      <c r="RFF199" s="22"/>
      <c r="RFG199" s="22"/>
      <c r="RFH199" s="22"/>
      <c r="RFI199" s="22"/>
      <c r="RFJ199" s="22"/>
      <c r="RFK199" s="22"/>
      <c r="RFL199" s="22"/>
      <c r="RFM199" s="22"/>
      <c r="RFN199" s="22"/>
      <c r="RFO199" s="22"/>
      <c r="RFP199" s="22"/>
      <c r="RFQ199" s="22"/>
      <c r="RFR199" s="22"/>
      <c r="RFS199" s="22"/>
      <c r="RFT199" s="22"/>
      <c r="RFU199" s="22"/>
      <c r="RFV199" s="22"/>
      <c r="RFW199" s="22"/>
      <c r="RFX199" s="22"/>
      <c r="RFY199" s="22"/>
      <c r="RFZ199" s="22"/>
      <c r="RGA199" s="22"/>
      <c r="RGB199" s="22"/>
      <c r="RGC199" s="22"/>
      <c r="RGD199" s="22"/>
      <c r="RGE199" s="22"/>
      <c r="RGF199" s="22"/>
      <c r="RGG199" s="22"/>
      <c r="RGH199" s="22"/>
      <c r="RGI199" s="22"/>
      <c r="RGJ199" s="22"/>
      <c r="RGK199" s="22"/>
      <c r="RGL199" s="22"/>
      <c r="RGM199" s="22"/>
      <c r="RGN199" s="22"/>
      <c r="RGO199" s="22"/>
      <c r="RGP199" s="22"/>
      <c r="RGQ199" s="22"/>
      <c r="RGR199" s="22"/>
      <c r="RGS199" s="22"/>
      <c r="RGT199" s="22"/>
      <c r="RGU199" s="22"/>
      <c r="RGV199" s="22"/>
      <c r="RGW199" s="22"/>
      <c r="RGX199" s="22"/>
      <c r="RGY199" s="22"/>
      <c r="RGZ199" s="22"/>
      <c r="RHA199" s="22"/>
      <c r="RHB199" s="22"/>
      <c r="RHC199" s="22"/>
      <c r="RHD199" s="22"/>
      <c r="RHE199" s="22"/>
      <c r="RHF199" s="22"/>
      <c r="RHG199" s="22"/>
      <c r="RHH199" s="22"/>
      <c r="RHI199" s="22"/>
      <c r="RHJ199" s="22"/>
      <c r="RHK199" s="22"/>
      <c r="RHL199" s="22"/>
      <c r="RHM199" s="22"/>
      <c r="RHN199" s="22"/>
      <c r="RHO199" s="22"/>
      <c r="RHP199" s="22"/>
      <c r="RHQ199" s="22"/>
      <c r="RHR199" s="22"/>
      <c r="RHS199" s="22"/>
      <c r="RHT199" s="22"/>
      <c r="RHU199" s="22"/>
      <c r="RHV199" s="22"/>
      <c r="RHW199" s="22"/>
      <c r="RHX199" s="22"/>
      <c r="RHY199" s="22"/>
      <c r="RHZ199" s="22"/>
      <c r="RIA199" s="22"/>
      <c r="RIB199" s="22"/>
      <c r="RIC199" s="22"/>
      <c r="RID199" s="22"/>
      <c r="RIE199" s="22"/>
      <c r="RIF199" s="22"/>
      <c r="RIG199" s="22"/>
      <c r="RIH199" s="22"/>
      <c r="RII199" s="22"/>
      <c r="RIJ199" s="22"/>
      <c r="RIK199" s="22"/>
      <c r="RIL199" s="22"/>
      <c r="RIM199" s="22"/>
      <c r="RIN199" s="22"/>
      <c r="RIO199" s="22"/>
      <c r="RIP199" s="22"/>
      <c r="RIQ199" s="22"/>
      <c r="RIR199" s="22"/>
      <c r="RIS199" s="22"/>
      <c r="RIT199" s="22"/>
      <c r="RIU199" s="22"/>
      <c r="RIV199" s="22"/>
      <c r="RIW199" s="22"/>
      <c r="RIX199" s="22"/>
      <c r="RIY199" s="22"/>
      <c r="RIZ199" s="22"/>
      <c r="RJA199" s="22"/>
      <c r="RJB199" s="22"/>
      <c r="RJC199" s="22"/>
      <c r="RJD199" s="22"/>
      <c r="RJE199" s="22"/>
      <c r="RJF199" s="22"/>
      <c r="RJG199" s="22"/>
      <c r="RJH199" s="22"/>
      <c r="RJI199" s="22"/>
      <c r="RJJ199" s="22"/>
      <c r="RJK199" s="22"/>
      <c r="RJL199" s="22"/>
      <c r="RJM199" s="22"/>
      <c r="RJN199" s="22"/>
      <c r="RJO199" s="22"/>
      <c r="RJP199" s="22"/>
      <c r="RJQ199" s="22"/>
      <c r="RJR199" s="22"/>
      <c r="RJS199" s="22"/>
      <c r="RJT199" s="22"/>
      <c r="RJU199" s="22"/>
      <c r="RJV199" s="22"/>
      <c r="RJW199" s="22"/>
      <c r="RJX199" s="22"/>
      <c r="RJY199" s="22"/>
      <c r="RJZ199" s="22"/>
      <c r="RKA199" s="22"/>
      <c r="RKB199" s="22"/>
      <c r="RKC199" s="22"/>
      <c r="RKD199" s="22"/>
      <c r="RKE199" s="22"/>
      <c r="RKF199" s="22"/>
      <c r="RKG199" s="22"/>
      <c r="RKH199" s="22"/>
      <c r="RKI199" s="22"/>
      <c r="RKJ199" s="22"/>
      <c r="RKK199" s="22"/>
      <c r="RKL199" s="22"/>
      <c r="RKM199" s="22"/>
      <c r="RKN199" s="22"/>
      <c r="RKO199" s="22"/>
      <c r="RKP199" s="22"/>
      <c r="RKQ199" s="22"/>
      <c r="RKR199" s="22"/>
      <c r="RKS199" s="22"/>
      <c r="RKT199" s="22"/>
      <c r="RKU199" s="22"/>
      <c r="RKV199" s="22"/>
      <c r="RKW199" s="22"/>
      <c r="RKX199" s="22"/>
      <c r="RKY199" s="22"/>
      <c r="RKZ199" s="22"/>
      <c r="RLA199" s="22"/>
      <c r="RLB199" s="22"/>
      <c r="RLC199" s="22"/>
      <c r="RLD199" s="22"/>
      <c r="RLE199" s="22"/>
      <c r="RLF199" s="22"/>
      <c r="RLG199" s="22"/>
      <c r="RLH199" s="22"/>
      <c r="RLI199" s="22"/>
      <c r="RLJ199" s="22"/>
      <c r="RLK199" s="22"/>
      <c r="RLL199" s="22"/>
      <c r="RLM199" s="22"/>
      <c r="RLN199" s="22"/>
      <c r="RLO199" s="22"/>
      <c r="RLP199" s="22"/>
      <c r="RLQ199" s="22"/>
      <c r="RLR199" s="22"/>
      <c r="RLS199" s="22"/>
      <c r="RLT199" s="22"/>
      <c r="RLU199" s="22"/>
      <c r="RLV199" s="22"/>
      <c r="RLW199" s="22"/>
      <c r="RLX199" s="22"/>
      <c r="RLY199" s="22"/>
      <c r="RLZ199" s="22"/>
      <c r="RMA199" s="22"/>
      <c r="RMB199" s="22"/>
      <c r="RMC199" s="22"/>
      <c r="RMD199" s="22"/>
      <c r="RME199" s="22"/>
      <c r="RMF199" s="22"/>
      <c r="RMG199" s="22"/>
      <c r="RMH199" s="22"/>
      <c r="RMI199" s="22"/>
      <c r="RMJ199" s="22"/>
      <c r="RMK199" s="22"/>
      <c r="RML199" s="22"/>
      <c r="RMM199" s="22"/>
      <c r="RMN199" s="22"/>
      <c r="RMO199" s="22"/>
      <c r="RMP199" s="22"/>
      <c r="RMQ199" s="22"/>
      <c r="RMR199" s="22"/>
      <c r="RMS199" s="22"/>
      <c r="RMT199" s="22"/>
      <c r="RMU199" s="22"/>
      <c r="RMV199" s="22"/>
      <c r="RMW199" s="22"/>
      <c r="RMX199" s="22"/>
      <c r="RMY199" s="22"/>
      <c r="RMZ199" s="22"/>
      <c r="RNA199" s="22"/>
      <c r="RNB199" s="22"/>
      <c r="RNC199" s="22"/>
      <c r="RND199" s="22"/>
      <c r="RNE199" s="22"/>
      <c r="RNF199" s="22"/>
      <c r="RNG199" s="22"/>
      <c r="RNH199" s="22"/>
      <c r="RNI199" s="22"/>
      <c r="RNJ199" s="22"/>
      <c r="RNK199" s="22"/>
      <c r="RNL199" s="22"/>
      <c r="RNM199" s="22"/>
      <c r="RNN199" s="22"/>
      <c r="RNO199" s="22"/>
      <c r="RNP199" s="22"/>
      <c r="RNQ199" s="22"/>
      <c r="RNR199" s="22"/>
      <c r="RNS199" s="22"/>
      <c r="RNT199" s="22"/>
      <c r="RNU199" s="22"/>
      <c r="RNV199" s="22"/>
      <c r="RNW199" s="22"/>
      <c r="RNX199" s="22"/>
      <c r="RNY199" s="22"/>
      <c r="RNZ199" s="22"/>
      <c r="ROA199" s="22"/>
      <c r="ROB199" s="22"/>
      <c r="ROC199" s="22"/>
      <c r="ROD199" s="22"/>
      <c r="ROE199" s="22"/>
      <c r="ROF199" s="22"/>
      <c r="ROG199" s="22"/>
      <c r="ROH199" s="22"/>
      <c r="ROI199" s="22"/>
      <c r="ROJ199" s="22"/>
      <c r="ROK199" s="22"/>
      <c r="ROL199" s="22"/>
      <c r="ROM199" s="22"/>
      <c r="RON199" s="22"/>
      <c r="ROO199" s="22"/>
      <c r="ROP199" s="22"/>
      <c r="ROQ199" s="22"/>
      <c r="ROR199" s="22"/>
      <c r="ROS199" s="22"/>
      <c r="ROT199" s="22"/>
      <c r="ROU199" s="22"/>
      <c r="ROV199" s="22"/>
      <c r="ROW199" s="22"/>
      <c r="ROX199" s="22"/>
      <c r="ROY199" s="22"/>
      <c r="ROZ199" s="22"/>
      <c r="RPA199" s="22"/>
      <c r="RPB199" s="22"/>
      <c r="RPC199" s="22"/>
      <c r="RPD199" s="22"/>
      <c r="RPE199" s="22"/>
      <c r="RPF199" s="22"/>
      <c r="RPG199" s="22"/>
      <c r="RPH199" s="22"/>
      <c r="RPI199" s="22"/>
      <c r="RPJ199" s="22"/>
      <c r="RPK199" s="22"/>
      <c r="RPL199" s="22"/>
      <c r="RPM199" s="22"/>
      <c r="RPN199" s="22"/>
      <c r="RPO199" s="22"/>
      <c r="RPP199" s="22"/>
      <c r="RPQ199" s="22"/>
      <c r="RPR199" s="22"/>
      <c r="RPS199" s="22"/>
      <c r="RPT199" s="22"/>
      <c r="RPU199" s="22"/>
      <c r="RPV199" s="22"/>
      <c r="RPW199" s="22"/>
      <c r="RPX199" s="22"/>
      <c r="RPY199" s="22"/>
      <c r="RPZ199" s="22"/>
      <c r="RQA199" s="22"/>
      <c r="RQB199" s="22"/>
      <c r="RQC199" s="22"/>
      <c r="RQD199" s="22"/>
      <c r="RQE199" s="22"/>
      <c r="RQF199" s="22"/>
      <c r="RQG199" s="22"/>
      <c r="RQH199" s="22"/>
      <c r="RQI199" s="22"/>
      <c r="RQJ199" s="22"/>
      <c r="RQK199" s="22"/>
      <c r="RQL199" s="22"/>
      <c r="RQM199" s="22"/>
      <c r="RQN199" s="22"/>
      <c r="RQO199" s="22"/>
      <c r="RQP199" s="22"/>
      <c r="RQQ199" s="22"/>
      <c r="RQR199" s="22"/>
      <c r="RQS199" s="22"/>
      <c r="RQT199" s="22"/>
      <c r="RQU199" s="22"/>
      <c r="RQV199" s="22"/>
      <c r="RQW199" s="22"/>
      <c r="RQX199" s="22"/>
      <c r="RQY199" s="22"/>
      <c r="RQZ199" s="22"/>
      <c r="RRA199" s="22"/>
      <c r="RRB199" s="22"/>
      <c r="RRC199" s="22"/>
      <c r="RRD199" s="22"/>
      <c r="RRE199" s="22"/>
      <c r="RRF199" s="22"/>
      <c r="RRG199" s="22"/>
      <c r="RRH199" s="22"/>
      <c r="RRI199" s="22"/>
      <c r="RRJ199" s="22"/>
      <c r="RRK199" s="22"/>
      <c r="RRL199" s="22"/>
      <c r="RRM199" s="22"/>
      <c r="RRN199" s="22"/>
      <c r="RRO199" s="22"/>
      <c r="RRP199" s="22"/>
      <c r="RRQ199" s="22"/>
      <c r="RRR199" s="22"/>
      <c r="RRS199" s="22"/>
      <c r="RRT199" s="22"/>
      <c r="RRU199" s="22"/>
      <c r="RRV199" s="22"/>
      <c r="RRW199" s="22"/>
      <c r="RRX199" s="22"/>
      <c r="RRY199" s="22"/>
      <c r="RRZ199" s="22"/>
      <c r="RSA199" s="22"/>
      <c r="RSB199" s="22"/>
      <c r="RSC199" s="22"/>
      <c r="RSD199" s="22"/>
      <c r="RSE199" s="22"/>
      <c r="RSF199" s="22"/>
      <c r="RSG199" s="22"/>
      <c r="RSH199" s="22"/>
      <c r="RSI199" s="22"/>
      <c r="RSJ199" s="22"/>
      <c r="RSK199" s="22"/>
      <c r="RSL199" s="22"/>
      <c r="RSM199" s="22"/>
      <c r="RSN199" s="22"/>
      <c r="RSO199" s="22"/>
      <c r="RSP199" s="22"/>
      <c r="RSQ199" s="22"/>
      <c r="RSR199" s="22"/>
      <c r="RSS199" s="22"/>
      <c r="RST199" s="22"/>
      <c r="RSU199" s="22"/>
      <c r="RSV199" s="22"/>
      <c r="RSW199" s="22"/>
      <c r="RSX199" s="22"/>
      <c r="RSY199" s="22"/>
      <c r="RSZ199" s="22"/>
      <c r="RTA199" s="22"/>
      <c r="RTB199" s="22"/>
      <c r="RTC199" s="22"/>
      <c r="RTD199" s="22"/>
      <c r="RTE199" s="22"/>
      <c r="RTF199" s="22"/>
      <c r="RTG199" s="22"/>
      <c r="RTH199" s="22"/>
      <c r="RTI199" s="22"/>
      <c r="RTJ199" s="22"/>
      <c r="RTK199" s="22"/>
      <c r="RTL199" s="22"/>
      <c r="RTM199" s="22"/>
      <c r="RTN199" s="22"/>
      <c r="RTO199" s="22"/>
      <c r="RTP199" s="22"/>
      <c r="RTQ199" s="22"/>
      <c r="RTR199" s="22"/>
      <c r="RTS199" s="22"/>
      <c r="RTT199" s="22"/>
      <c r="RTU199" s="22"/>
      <c r="RTV199" s="22"/>
      <c r="RTW199" s="22"/>
      <c r="RTX199" s="22"/>
      <c r="RTY199" s="22"/>
      <c r="RTZ199" s="22"/>
      <c r="RUA199" s="22"/>
      <c r="RUB199" s="22"/>
      <c r="RUC199" s="22"/>
      <c r="RUD199" s="22"/>
      <c r="RUE199" s="22"/>
      <c r="RUF199" s="22"/>
      <c r="RUG199" s="22"/>
      <c r="RUH199" s="22"/>
      <c r="RUI199" s="22"/>
      <c r="RUJ199" s="22"/>
      <c r="RUK199" s="22"/>
      <c r="RUL199" s="22"/>
      <c r="RUM199" s="22"/>
      <c r="RUN199" s="22"/>
      <c r="RUO199" s="22"/>
      <c r="RUP199" s="22"/>
      <c r="RUQ199" s="22"/>
      <c r="RUR199" s="22"/>
      <c r="RUS199" s="22"/>
      <c r="RUT199" s="22"/>
      <c r="RUU199" s="22"/>
      <c r="RUV199" s="22"/>
      <c r="RUW199" s="22"/>
      <c r="RUX199" s="22"/>
      <c r="RUY199" s="22"/>
      <c r="RUZ199" s="22"/>
      <c r="RVA199" s="22"/>
      <c r="RVB199" s="22"/>
      <c r="RVC199" s="22"/>
      <c r="RVD199" s="22"/>
      <c r="RVE199" s="22"/>
      <c r="RVF199" s="22"/>
      <c r="RVG199" s="22"/>
      <c r="RVH199" s="22"/>
      <c r="RVI199" s="22"/>
      <c r="RVJ199" s="22"/>
      <c r="RVK199" s="22"/>
      <c r="RVL199" s="22"/>
      <c r="RVM199" s="22"/>
      <c r="RVN199" s="22"/>
      <c r="RVO199" s="22"/>
      <c r="RVP199" s="22"/>
      <c r="RVQ199" s="22"/>
      <c r="RVR199" s="22"/>
      <c r="RVS199" s="22"/>
      <c r="RVT199" s="22"/>
      <c r="RVU199" s="22"/>
      <c r="RVV199" s="22"/>
      <c r="RVW199" s="22"/>
      <c r="RVX199" s="22"/>
      <c r="RVY199" s="22"/>
      <c r="RVZ199" s="22"/>
      <c r="RWA199" s="22"/>
      <c r="RWB199" s="22"/>
      <c r="RWC199" s="22"/>
      <c r="RWD199" s="22"/>
      <c r="RWE199" s="22"/>
      <c r="RWF199" s="22"/>
      <c r="RWG199" s="22"/>
      <c r="RWH199" s="22"/>
      <c r="RWI199" s="22"/>
      <c r="RWJ199" s="22"/>
      <c r="RWK199" s="22"/>
      <c r="RWL199" s="22"/>
      <c r="RWM199" s="22"/>
      <c r="RWN199" s="22"/>
      <c r="RWO199" s="22"/>
      <c r="RWP199" s="22"/>
      <c r="RWQ199" s="22"/>
      <c r="RWR199" s="22"/>
      <c r="RWS199" s="22"/>
      <c r="RWT199" s="22"/>
      <c r="RWU199" s="22"/>
      <c r="RWV199" s="22"/>
      <c r="RWW199" s="22"/>
      <c r="RWX199" s="22"/>
      <c r="RWY199" s="22"/>
      <c r="RWZ199" s="22"/>
      <c r="RXA199" s="22"/>
      <c r="RXB199" s="22"/>
      <c r="RXC199" s="22"/>
      <c r="RXD199" s="22"/>
      <c r="RXE199" s="22"/>
      <c r="RXF199" s="22"/>
      <c r="RXG199" s="22"/>
      <c r="RXH199" s="22"/>
      <c r="RXI199" s="22"/>
      <c r="RXJ199" s="22"/>
      <c r="RXK199" s="22"/>
      <c r="RXL199" s="22"/>
      <c r="RXM199" s="22"/>
      <c r="RXN199" s="22"/>
      <c r="RXO199" s="22"/>
      <c r="RXP199" s="22"/>
      <c r="RXQ199" s="22"/>
      <c r="RXR199" s="22"/>
      <c r="RXS199" s="22"/>
      <c r="RXT199" s="22"/>
      <c r="RXU199" s="22"/>
      <c r="RXV199" s="22"/>
      <c r="RXW199" s="22"/>
      <c r="RXX199" s="22"/>
      <c r="RXY199" s="22"/>
      <c r="RXZ199" s="22"/>
      <c r="RYA199" s="22"/>
      <c r="RYB199" s="22"/>
      <c r="RYC199" s="22"/>
      <c r="RYD199" s="22"/>
      <c r="RYE199" s="22"/>
      <c r="RYF199" s="22"/>
      <c r="RYG199" s="22"/>
      <c r="RYH199" s="22"/>
      <c r="RYI199" s="22"/>
      <c r="RYJ199" s="22"/>
      <c r="RYK199" s="22"/>
      <c r="RYL199" s="22"/>
      <c r="RYM199" s="22"/>
      <c r="RYN199" s="22"/>
      <c r="RYO199" s="22"/>
      <c r="RYP199" s="22"/>
      <c r="RYQ199" s="22"/>
      <c r="RYR199" s="22"/>
      <c r="RYS199" s="22"/>
      <c r="RYT199" s="22"/>
      <c r="RYU199" s="22"/>
      <c r="RYV199" s="22"/>
      <c r="RYW199" s="22"/>
      <c r="RYX199" s="22"/>
      <c r="RYY199" s="22"/>
      <c r="RYZ199" s="22"/>
      <c r="RZA199" s="22"/>
      <c r="RZB199" s="22"/>
      <c r="RZC199" s="22"/>
      <c r="RZD199" s="22"/>
      <c r="RZE199" s="22"/>
      <c r="RZF199" s="22"/>
      <c r="RZG199" s="22"/>
      <c r="RZH199" s="22"/>
      <c r="RZI199" s="22"/>
      <c r="RZJ199" s="22"/>
      <c r="RZK199" s="22"/>
      <c r="RZL199" s="22"/>
      <c r="RZM199" s="22"/>
      <c r="RZN199" s="22"/>
      <c r="RZO199" s="22"/>
      <c r="RZP199" s="22"/>
      <c r="RZQ199" s="22"/>
      <c r="RZR199" s="22"/>
      <c r="RZS199" s="22"/>
      <c r="RZT199" s="22"/>
      <c r="RZU199" s="22"/>
      <c r="RZV199" s="22"/>
      <c r="RZW199" s="22"/>
      <c r="RZX199" s="22"/>
      <c r="RZY199" s="22"/>
      <c r="RZZ199" s="22"/>
      <c r="SAA199" s="22"/>
      <c r="SAB199" s="22"/>
      <c r="SAC199" s="22"/>
      <c r="SAD199" s="22"/>
      <c r="SAE199" s="22"/>
      <c r="SAF199" s="22"/>
      <c r="SAG199" s="22"/>
      <c r="SAH199" s="22"/>
      <c r="SAI199" s="22"/>
      <c r="SAJ199" s="22"/>
      <c r="SAK199" s="22"/>
      <c r="SAL199" s="22"/>
      <c r="SAM199" s="22"/>
      <c r="SAN199" s="22"/>
      <c r="SAO199" s="22"/>
      <c r="SAP199" s="22"/>
      <c r="SAQ199" s="22"/>
      <c r="SAR199" s="22"/>
      <c r="SAS199" s="22"/>
      <c r="SAT199" s="22"/>
      <c r="SAU199" s="22"/>
      <c r="SAV199" s="22"/>
      <c r="SAW199" s="22"/>
      <c r="SAX199" s="22"/>
      <c r="SAY199" s="22"/>
      <c r="SAZ199" s="22"/>
      <c r="SBA199" s="22"/>
      <c r="SBB199" s="22"/>
      <c r="SBC199" s="22"/>
      <c r="SBD199" s="22"/>
      <c r="SBE199" s="22"/>
      <c r="SBF199" s="22"/>
      <c r="SBG199" s="22"/>
      <c r="SBH199" s="22"/>
      <c r="SBI199" s="22"/>
      <c r="SBJ199" s="22"/>
      <c r="SBK199" s="22"/>
      <c r="SBL199" s="22"/>
      <c r="SBM199" s="22"/>
      <c r="SBN199" s="22"/>
      <c r="SBO199" s="22"/>
      <c r="SBP199" s="22"/>
      <c r="SBQ199" s="22"/>
      <c r="SBR199" s="22"/>
      <c r="SBS199" s="22"/>
      <c r="SBT199" s="22"/>
      <c r="SBU199" s="22"/>
      <c r="SBV199" s="22"/>
      <c r="SBW199" s="22"/>
      <c r="SBX199" s="22"/>
      <c r="SBY199" s="22"/>
      <c r="SBZ199" s="22"/>
      <c r="SCA199" s="22"/>
      <c r="SCB199" s="22"/>
      <c r="SCC199" s="22"/>
      <c r="SCD199" s="22"/>
      <c r="SCE199" s="22"/>
      <c r="SCF199" s="22"/>
      <c r="SCG199" s="22"/>
      <c r="SCH199" s="22"/>
      <c r="SCI199" s="22"/>
      <c r="SCJ199" s="22"/>
      <c r="SCK199" s="22"/>
      <c r="SCL199" s="22"/>
      <c r="SCM199" s="22"/>
      <c r="SCN199" s="22"/>
      <c r="SCO199" s="22"/>
      <c r="SCP199" s="22"/>
      <c r="SCQ199" s="22"/>
      <c r="SCR199" s="22"/>
      <c r="SCS199" s="22"/>
      <c r="SCT199" s="22"/>
      <c r="SCU199" s="22"/>
      <c r="SCV199" s="22"/>
      <c r="SCW199" s="22"/>
      <c r="SCX199" s="22"/>
      <c r="SCY199" s="22"/>
      <c r="SCZ199" s="22"/>
      <c r="SDA199" s="22"/>
      <c r="SDB199" s="22"/>
      <c r="SDC199" s="22"/>
      <c r="SDD199" s="22"/>
      <c r="SDE199" s="22"/>
      <c r="SDF199" s="22"/>
      <c r="SDG199" s="22"/>
      <c r="SDH199" s="22"/>
      <c r="SDI199" s="22"/>
      <c r="SDJ199" s="22"/>
      <c r="SDK199" s="22"/>
      <c r="SDL199" s="22"/>
      <c r="SDM199" s="22"/>
      <c r="SDN199" s="22"/>
      <c r="SDO199" s="22"/>
      <c r="SDP199" s="22"/>
      <c r="SDQ199" s="22"/>
      <c r="SDR199" s="22"/>
      <c r="SDS199" s="22"/>
      <c r="SDT199" s="22"/>
      <c r="SDU199" s="22"/>
      <c r="SDV199" s="22"/>
      <c r="SDW199" s="22"/>
      <c r="SDX199" s="22"/>
      <c r="SDY199" s="22"/>
      <c r="SDZ199" s="22"/>
      <c r="SEA199" s="22"/>
      <c r="SEB199" s="22"/>
      <c r="SEC199" s="22"/>
      <c r="SED199" s="22"/>
      <c r="SEE199" s="22"/>
      <c r="SEF199" s="22"/>
      <c r="SEG199" s="22"/>
      <c r="SEH199" s="22"/>
      <c r="SEI199" s="22"/>
      <c r="SEJ199" s="22"/>
      <c r="SEK199" s="22"/>
      <c r="SEL199" s="22"/>
      <c r="SEM199" s="22"/>
      <c r="SEN199" s="22"/>
      <c r="SEO199" s="22"/>
      <c r="SEP199" s="22"/>
      <c r="SEQ199" s="22"/>
      <c r="SER199" s="22"/>
      <c r="SES199" s="22"/>
      <c r="SET199" s="22"/>
      <c r="SEU199" s="22"/>
      <c r="SEV199" s="22"/>
      <c r="SEW199" s="22"/>
      <c r="SEX199" s="22"/>
      <c r="SEY199" s="22"/>
      <c r="SEZ199" s="22"/>
      <c r="SFA199" s="22"/>
      <c r="SFB199" s="22"/>
      <c r="SFC199" s="22"/>
      <c r="SFD199" s="22"/>
      <c r="SFE199" s="22"/>
      <c r="SFF199" s="22"/>
      <c r="SFG199" s="22"/>
      <c r="SFH199" s="22"/>
      <c r="SFI199" s="22"/>
      <c r="SFJ199" s="22"/>
      <c r="SFK199" s="22"/>
      <c r="SFL199" s="22"/>
      <c r="SFM199" s="22"/>
      <c r="SFN199" s="22"/>
      <c r="SFO199" s="22"/>
      <c r="SFP199" s="22"/>
      <c r="SFQ199" s="22"/>
      <c r="SFR199" s="22"/>
      <c r="SFS199" s="22"/>
      <c r="SFT199" s="22"/>
      <c r="SFU199" s="22"/>
      <c r="SFV199" s="22"/>
      <c r="SFW199" s="22"/>
      <c r="SFX199" s="22"/>
      <c r="SFY199" s="22"/>
      <c r="SFZ199" s="22"/>
      <c r="SGA199" s="22"/>
      <c r="SGB199" s="22"/>
      <c r="SGC199" s="22"/>
      <c r="SGD199" s="22"/>
      <c r="SGE199" s="22"/>
      <c r="SGF199" s="22"/>
      <c r="SGG199" s="22"/>
      <c r="SGH199" s="22"/>
      <c r="SGI199" s="22"/>
      <c r="SGJ199" s="22"/>
      <c r="SGK199" s="22"/>
      <c r="SGL199" s="22"/>
      <c r="SGM199" s="22"/>
      <c r="SGN199" s="22"/>
      <c r="SGO199" s="22"/>
      <c r="SGP199" s="22"/>
      <c r="SGQ199" s="22"/>
      <c r="SGR199" s="22"/>
      <c r="SGS199" s="22"/>
      <c r="SGT199" s="22"/>
      <c r="SGU199" s="22"/>
      <c r="SGV199" s="22"/>
      <c r="SGW199" s="22"/>
      <c r="SGX199" s="22"/>
      <c r="SGY199" s="22"/>
      <c r="SGZ199" s="22"/>
      <c r="SHA199" s="22"/>
      <c r="SHB199" s="22"/>
      <c r="SHC199" s="22"/>
      <c r="SHD199" s="22"/>
      <c r="SHE199" s="22"/>
      <c r="SHF199" s="22"/>
      <c r="SHG199" s="22"/>
      <c r="SHH199" s="22"/>
      <c r="SHI199" s="22"/>
      <c r="SHJ199" s="22"/>
      <c r="SHK199" s="22"/>
      <c r="SHL199" s="22"/>
      <c r="SHM199" s="22"/>
      <c r="SHN199" s="22"/>
      <c r="SHO199" s="22"/>
      <c r="SHP199" s="22"/>
      <c r="SHQ199" s="22"/>
      <c r="SHR199" s="22"/>
      <c r="SHS199" s="22"/>
      <c r="SHT199" s="22"/>
      <c r="SHU199" s="22"/>
      <c r="SHV199" s="22"/>
      <c r="SHW199" s="22"/>
      <c r="SHX199" s="22"/>
      <c r="SHY199" s="22"/>
      <c r="SHZ199" s="22"/>
      <c r="SIA199" s="22"/>
      <c r="SIB199" s="22"/>
      <c r="SIC199" s="22"/>
      <c r="SID199" s="22"/>
      <c r="SIE199" s="22"/>
      <c r="SIF199" s="22"/>
      <c r="SIG199" s="22"/>
      <c r="SIH199" s="22"/>
      <c r="SII199" s="22"/>
      <c r="SIJ199" s="22"/>
      <c r="SIK199" s="22"/>
      <c r="SIL199" s="22"/>
      <c r="SIM199" s="22"/>
      <c r="SIN199" s="22"/>
      <c r="SIO199" s="22"/>
      <c r="SIP199" s="22"/>
      <c r="SIQ199" s="22"/>
      <c r="SIR199" s="22"/>
      <c r="SIS199" s="22"/>
      <c r="SIT199" s="22"/>
      <c r="SIU199" s="22"/>
      <c r="SIV199" s="22"/>
      <c r="SIW199" s="22"/>
      <c r="SIX199" s="22"/>
      <c r="SIY199" s="22"/>
      <c r="SIZ199" s="22"/>
      <c r="SJA199" s="22"/>
      <c r="SJB199" s="22"/>
      <c r="SJC199" s="22"/>
      <c r="SJD199" s="22"/>
      <c r="SJE199" s="22"/>
      <c r="SJF199" s="22"/>
      <c r="SJG199" s="22"/>
      <c r="SJH199" s="22"/>
      <c r="SJI199" s="22"/>
      <c r="SJJ199" s="22"/>
      <c r="SJK199" s="22"/>
      <c r="SJL199" s="22"/>
      <c r="SJM199" s="22"/>
      <c r="SJN199" s="22"/>
      <c r="SJO199" s="22"/>
      <c r="SJP199" s="22"/>
      <c r="SJQ199" s="22"/>
      <c r="SJR199" s="22"/>
      <c r="SJS199" s="22"/>
      <c r="SJT199" s="22"/>
      <c r="SJU199" s="22"/>
      <c r="SJV199" s="22"/>
      <c r="SJW199" s="22"/>
      <c r="SJX199" s="22"/>
      <c r="SJY199" s="22"/>
      <c r="SJZ199" s="22"/>
      <c r="SKA199" s="22"/>
      <c r="SKB199" s="22"/>
      <c r="SKC199" s="22"/>
      <c r="SKD199" s="22"/>
      <c r="SKE199" s="22"/>
      <c r="SKF199" s="22"/>
      <c r="SKG199" s="22"/>
      <c r="SKH199" s="22"/>
      <c r="SKI199" s="22"/>
      <c r="SKJ199" s="22"/>
      <c r="SKK199" s="22"/>
      <c r="SKL199" s="22"/>
      <c r="SKM199" s="22"/>
      <c r="SKN199" s="22"/>
      <c r="SKO199" s="22"/>
      <c r="SKP199" s="22"/>
      <c r="SKQ199" s="22"/>
      <c r="SKR199" s="22"/>
      <c r="SKS199" s="22"/>
      <c r="SKT199" s="22"/>
      <c r="SKU199" s="22"/>
      <c r="SKV199" s="22"/>
      <c r="SKW199" s="22"/>
      <c r="SKX199" s="22"/>
      <c r="SKY199" s="22"/>
      <c r="SKZ199" s="22"/>
      <c r="SLA199" s="22"/>
      <c r="SLB199" s="22"/>
      <c r="SLC199" s="22"/>
      <c r="SLD199" s="22"/>
      <c r="SLE199" s="22"/>
      <c r="SLF199" s="22"/>
      <c r="SLG199" s="22"/>
      <c r="SLH199" s="22"/>
      <c r="SLI199" s="22"/>
      <c r="SLJ199" s="22"/>
      <c r="SLK199" s="22"/>
      <c r="SLL199" s="22"/>
      <c r="SLM199" s="22"/>
      <c r="SLN199" s="22"/>
      <c r="SLO199" s="22"/>
      <c r="SLP199" s="22"/>
      <c r="SLQ199" s="22"/>
      <c r="SLR199" s="22"/>
      <c r="SLS199" s="22"/>
      <c r="SLT199" s="22"/>
      <c r="SLU199" s="22"/>
      <c r="SLV199" s="22"/>
      <c r="SLW199" s="22"/>
      <c r="SLX199" s="22"/>
      <c r="SLY199" s="22"/>
      <c r="SLZ199" s="22"/>
      <c r="SMA199" s="22"/>
      <c r="SMB199" s="22"/>
      <c r="SMC199" s="22"/>
      <c r="SMD199" s="22"/>
      <c r="SME199" s="22"/>
      <c r="SMF199" s="22"/>
      <c r="SMG199" s="22"/>
      <c r="SMH199" s="22"/>
      <c r="SMI199" s="22"/>
      <c r="SMJ199" s="22"/>
      <c r="SMK199" s="22"/>
      <c r="SML199" s="22"/>
      <c r="SMM199" s="22"/>
      <c r="SMN199" s="22"/>
      <c r="SMO199" s="22"/>
      <c r="SMP199" s="22"/>
      <c r="SMQ199" s="22"/>
      <c r="SMR199" s="22"/>
      <c r="SMS199" s="22"/>
      <c r="SMT199" s="22"/>
      <c r="SMU199" s="22"/>
      <c r="SMV199" s="22"/>
      <c r="SMW199" s="22"/>
      <c r="SMX199" s="22"/>
      <c r="SMY199" s="22"/>
      <c r="SMZ199" s="22"/>
      <c r="SNA199" s="22"/>
      <c r="SNB199" s="22"/>
      <c r="SNC199" s="22"/>
      <c r="SND199" s="22"/>
      <c r="SNE199" s="22"/>
      <c r="SNF199" s="22"/>
      <c r="SNG199" s="22"/>
      <c r="SNH199" s="22"/>
      <c r="SNI199" s="22"/>
      <c r="SNJ199" s="22"/>
      <c r="SNK199" s="22"/>
      <c r="SNL199" s="22"/>
      <c r="SNM199" s="22"/>
      <c r="SNN199" s="22"/>
      <c r="SNO199" s="22"/>
      <c r="SNP199" s="22"/>
      <c r="SNQ199" s="22"/>
      <c r="SNR199" s="22"/>
      <c r="SNS199" s="22"/>
      <c r="SNT199" s="22"/>
      <c r="SNU199" s="22"/>
      <c r="SNV199" s="22"/>
      <c r="SNW199" s="22"/>
      <c r="SNX199" s="22"/>
      <c r="SNY199" s="22"/>
      <c r="SNZ199" s="22"/>
      <c r="SOA199" s="22"/>
      <c r="SOB199" s="22"/>
      <c r="SOC199" s="22"/>
      <c r="SOD199" s="22"/>
      <c r="SOE199" s="22"/>
      <c r="SOF199" s="22"/>
      <c r="SOG199" s="22"/>
      <c r="SOH199" s="22"/>
      <c r="SOI199" s="22"/>
      <c r="SOJ199" s="22"/>
      <c r="SOK199" s="22"/>
      <c r="SOL199" s="22"/>
      <c r="SOM199" s="22"/>
      <c r="SON199" s="22"/>
      <c r="SOO199" s="22"/>
      <c r="SOP199" s="22"/>
      <c r="SOQ199" s="22"/>
      <c r="SOR199" s="22"/>
      <c r="SOS199" s="22"/>
      <c r="SOT199" s="22"/>
      <c r="SOU199" s="22"/>
      <c r="SOV199" s="22"/>
      <c r="SOW199" s="22"/>
      <c r="SOX199" s="22"/>
      <c r="SOY199" s="22"/>
      <c r="SOZ199" s="22"/>
      <c r="SPA199" s="22"/>
      <c r="SPB199" s="22"/>
      <c r="SPC199" s="22"/>
      <c r="SPD199" s="22"/>
      <c r="SPE199" s="22"/>
      <c r="SPF199" s="22"/>
      <c r="SPG199" s="22"/>
      <c r="SPH199" s="22"/>
      <c r="SPI199" s="22"/>
      <c r="SPJ199" s="22"/>
      <c r="SPK199" s="22"/>
      <c r="SPL199" s="22"/>
      <c r="SPM199" s="22"/>
      <c r="SPN199" s="22"/>
      <c r="SPO199" s="22"/>
      <c r="SPP199" s="22"/>
      <c r="SPQ199" s="22"/>
      <c r="SPR199" s="22"/>
      <c r="SPS199" s="22"/>
      <c r="SPT199" s="22"/>
      <c r="SPU199" s="22"/>
      <c r="SPV199" s="22"/>
      <c r="SPW199" s="22"/>
      <c r="SPX199" s="22"/>
      <c r="SPY199" s="22"/>
      <c r="SPZ199" s="22"/>
      <c r="SQA199" s="22"/>
      <c r="SQB199" s="22"/>
      <c r="SQC199" s="22"/>
      <c r="SQD199" s="22"/>
      <c r="SQE199" s="22"/>
      <c r="SQF199" s="22"/>
      <c r="SQG199" s="22"/>
      <c r="SQH199" s="22"/>
      <c r="SQI199" s="22"/>
      <c r="SQJ199" s="22"/>
      <c r="SQK199" s="22"/>
      <c r="SQL199" s="22"/>
      <c r="SQM199" s="22"/>
      <c r="SQN199" s="22"/>
      <c r="SQO199" s="22"/>
      <c r="SQP199" s="22"/>
      <c r="SQQ199" s="22"/>
      <c r="SQR199" s="22"/>
      <c r="SQS199" s="22"/>
      <c r="SQT199" s="22"/>
      <c r="SQU199" s="22"/>
      <c r="SQV199" s="22"/>
      <c r="SQW199" s="22"/>
      <c r="SQX199" s="22"/>
      <c r="SQY199" s="22"/>
      <c r="SQZ199" s="22"/>
      <c r="SRA199" s="22"/>
      <c r="SRB199" s="22"/>
      <c r="SRC199" s="22"/>
      <c r="SRD199" s="22"/>
      <c r="SRE199" s="22"/>
      <c r="SRF199" s="22"/>
      <c r="SRG199" s="22"/>
      <c r="SRH199" s="22"/>
      <c r="SRI199" s="22"/>
      <c r="SRJ199" s="22"/>
      <c r="SRK199" s="22"/>
      <c r="SRL199" s="22"/>
      <c r="SRM199" s="22"/>
      <c r="SRN199" s="22"/>
      <c r="SRO199" s="22"/>
      <c r="SRP199" s="22"/>
      <c r="SRQ199" s="22"/>
      <c r="SRR199" s="22"/>
      <c r="SRS199" s="22"/>
      <c r="SRT199" s="22"/>
      <c r="SRU199" s="22"/>
      <c r="SRV199" s="22"/>
      <c r="SRW199" s="22"/>
      <c r="SRX199" s="22"/>
      <c r="SRY199" s="22"/>
      <c r="SRZ199" s="22"/>
      <c r="SSA199" s="22"/>
      <c r="SSB199" s="22"/>
      <c r="SSC199" s="22"/>
      <c r="SSD199" s="22"/>
      <c r="SSE199" s="22"/>
      <c r="SSF199" s="22"/>
      <c r="SSG199" s="22"/>
      <c r="SSH199" s="22"/>
      <c r="SSI199" s="22"/>
      <c r="SSJ199" s="22"/>
      <c r="SSK199" s="22"/>
      <c r="SSL199" s="22"/>
      <c r="SSM199" s="22"/>
      <c r="SSN199" s="22"/>
      <c r="SSO199" s="22"/>
      <c r="SSP199" s="22"/>
      <c r="SSQ199" s="22"/>
      <c r="SSR199" s="22"/>
      <c r="SSS199" s="22"/>
      <c r="SST199" s="22"/>
      <c r="SSU199" s="22"/>
      <c r="SSV199" s="22"/>
      <c r="SSW199" s="22"/>
      <c r="SSX199" s="22"/>
      <c r="SSY199" s="22"/>
      <c r="SSZ199" s="22"/>
      <c r="STA199" s="22"/>
      <c r="STB199" s="22"/>
      <c r="STC199" s="22"/>
      <c r="STD199" s="22"/>
      <c r="STE199" s="22"/>
      <c r="STF199" s="22"/>
      <c r="STG199" s="22"/>
      <c r="STH199" s="22"/>
      <c r="STI199" s="22"/>
      <c r="STJ199" s="22"/>
      <c r="STK199" s="22"/>
      <c r="STL199" s="22"/>
      <c r="STM199" s="22"/>
      <c r="STN199" s="22"/>
      <c r="STO199" s="22"/>
      <c r="STP199" s="22"/>
      <c r="STQ199" s="22"/>
      <c r="STR199" s="22"/>
      <c r="STS199" s="22"/>
      <c r="STT199" s="22"/>
      <c r="STU199" s="22"/>
      <c r="STV199" s="22"/>
      <c r="STW199" s="22"/>
      <c r="STX199" s="22"/>
      <c r="STY199" s="22"/>
      <c r="STZ199" s="22"/>
      <c r="SUA199" s="22"/>
      <c r="SUB199" s="22"/>
      <c r="SUC199" s="22"/>
      <c r="SUD199" s="22"/>
      <c r="SUE199" s="22"/>
      <c r="SUF199" s="22"/>
      <c r="SUG199" s="22"/>
      <c r="SUH199" s="22"/>
      <c r="SUI199" s="22"/>
      <c r="SUJ199" s="22"/>
      <c r="SUK199" s="22"/>
      <c r="SUL199" s="22"/>
      <c r="SUM199" s="22"/>
      <c r="SUN199" s="22"/>
      <c r="SUO199" s="22"/>
      <c r="SUP199" s="22"/>
      <c r="SUQ199" s="22"/>
      <c r="SUR199" s="22"/>
      <c r="SUS199" s="22"/>
      <c r="SUT199" s="22"/>
      <c r="SUU199" s="22"/>
      <c r="SUV199" s="22"/>
      <c r="SUW199" s="22"/>
      <c r="SUX199" s="22"/>
      <c r="SUY199" s="22"/>
      <c r="SUZ199" s="22"/>
      <c r="SVA199" s="22"/>
      <c r="SVB199" s="22"/>
      <c r="SVC199" s="22"/>
      <c r="SVD199" s="22"/>
      <c r="SVE199" s="22"/>
      <c r="SVF199" s="22"/>
      <c r="SVG199" s="22"/>
      <c r="SVH199" s="22"/>
      <c r="SVI199" s="22"/>
      <c r="SVJ199" s="22"/>
      <c r="SVK199" s="22"/>
      <c r="SVL199" s="22"/>
      <c r="SVM199" s="22"/>
      <c r="SVN199" s="22"/>
      <c r="SVO199" s="22"/>
      <c r="SVP199" s="22"/>
      <c r="SVQ199" s="22"/>
      <c r="SVR199" s="22"/>
      <c r="SVS199" s="22"/>
      <c r="SVT199" s="22"/>
      <c r="SVU199" s="22"/>
      <c r="SVV199" s="22"/>
      <c r="SVW199" s="22"/>
      <c r="SVX199" s="22"/>
      <c r="SVY199" s="22"/>
      <c r="SVZ199" s="22"/>
      <c r="SWA199" s="22"/>
      <c r="SWB199" s="22"/>
      <c r="SWC199" s="22"/>
      <c r="SWD199" s="22"/>
      <c r="SWE199" s="22"/>
      <c r="SWF199" s="22"/>
      <c r="SWG199" s="22"/>
      <c r="SWH199" s="22"/>
      <c r="SWI199" s="22"/>
      <c r="SWJ199" s="22"/>
      <c r="SWK199" s="22"/>
      <c r="SWL199" s="22"/>
      <c r="SWM199" s="22"/>
      <c r="SWN199" s="22"/>
      <c r="SWO199" s="22"/>
      <c r="SWP199" s="22"/>
      <c r="SWQ199" s="22"/>
      <c r="SWR199" s="22"/>
      <c r="SWS199" s="22"/>
      <c r="SWT199" s="22"/>
      <c r="SWU199" s="22"/>
      <c r="SWV199" s="22"/>
      <c r="SWW199" s="22"/>
      <c r="SWX199" s="22"/>
      <c r="SWY199" s="22"/>
      <c r="SWZ199" s="22"/>
      <c r="SXA199" s="22"/>
      <c r="SXB199" s="22"/>
      <c r="SXC199" s="22"/>
      <c r="SXD199" s="22"/>
      <c r="SXE199" s="22"/>
      <c r="SXF199" s="22"/>
      <c r="SXG199" s="22"/>
      <c r="SXH199" s="22"/>
      <c r="SXI199" s="22"/>
      <c r="SXJ199" s="22"/>
      <c r="SXK199" s="22"/>
      <c r="SXL199" s="22"/>
      <c r="SXM199" s="22"/>
      <c r="SXN199" s="22"/>
      <c r="SXO199" s="22"/>
      <c r="SXP199" s="22"/>
      <c r="SXQ199" s="22"/>
      <c r="SXR199" s="22"/>
      <c r="SXS199" s="22"/>
      <c r="SXT199" s="22"/>
      <c r="SXU199" s="22"/>
      <c r="SXV199" s="22"/>
      <c r="SXW199" s="22"/>
      <c r="SXX199" s="22"/>
      <c r="SXY199" s="22"/>
      <c r="SXZ199" s="22"/>
      <c r="SYA199" s="22"/>
      <c r="SYB199" s="22"/>
      <c r="SYC199" s="22"/>
      <c r="SYD199" s="22"/>
      <c r="SYE199" s="22"/>
      <c r="SYF199" s="22"/>
      <c r="SYG199" s="22"/>
      <c r="SYH199" s="22"/>
      <c r="SYI199" s="22"/>
      <c r="SYJ199" s="22"/>
      <c r="SYK199" s="22"/>
      <c r="SYL199" s="22"/>
      <c r="SYM199" s="22"/>
      <c r="SYN199" s="22"/>
      <c r="SYO199" s="22"/>
      <c r="SYP199" s="22"/>
      <c r="SYQ199" s="22"/>
      <c r="SYR199" s="22"/>
      <c r="SYS199" s="22"/>
      <c r="SYT199" s="22"/>
      <c r="SYU199" s="22"/>
      <c r="SYV199" s="22"/>
      <c r="SYW199" s="22"/>
      <c r="SYX199" s="22"/>
      <c r="SYY199" s="22"/>
      <c r="SYZ199" s="22"/>
      <c r="SZA199" s="22"/>
      <c r="SZB199" s="22"/>
      <c r="SZC199" s="22"/>
      <c r="SZD199" s="22"/>
      <c r="SZE199" s="22"/>
      <c r="SZF199" s="22"/>
      <c r="SZG199" s="22"/>
      <c r="SZH199" s="22"/>
      <c r="SZI199" s="22"/>
      <c r="SZJ199" s="22"/>
      <c r="SZK199" s="22"/>
      <c r="SZL199" s="22"/>
      <c r="SZM199" s="22"/>
      <c r="SZN199" s="22"/>
      <c r="SZO199" s="22"/>
      <c r="SZP199" s="22"/>
      <c r="SZQ199" s="22"/>
      <c r="SZR199" s="22"/>
      <c r="SZS199" s="22"/>
      <c r="SZT199" s="22"/>
      <c r="SZU199" s="22"/>
      <c r="SZV199" s="22"/>
      <c r="SZW199" s="22"/>
      <c r="SZX199" s="22"/>
      <c r="SZY199" s="22"/>
      <c r="SZZ199" s="22"/>
      <c r="TAA199" s="22"/>
      <c r="TAB199" s="22"/>
      <c r="TAC199" s="22"/>
      <c r="TAD199" s="22"/>
      <c r="TAE199" s="22"/>
      <c r="TAF199" s="22"/>
      <c r="TAG199" s="22"/>
      <c r="TAH199" s="22"/>
      <c r="TAI199" s="22"/>
      <c r="TAJ199" s="22"/>
      <c r="TAK199" s="22"/>
      <c r="TAL199" s="22"/>
      <c r="TAM199" s="22"/>
      <c r="TAN199" s="22"/>
      <c r="TAO199" s="22"/>
      <c r="TAP199" s="22"/>
      <c r="TAQ199" s="22"/>
      <c r="TAR199" s="22"/>
      <c r="TAS199" s="22"/>
      <c r="TAT199" s="22"/>
      <c r="TAU199" s="22"/>
      <c r="TAV199" s="22"/>
      <c r="TAW199" s="22"/>
      <c r="TAX199" s="22"/>
      <c r="TAY199" s="22"/>
      <c r="TAZ199" s="22"/>
      <c r="TBA199" s="22"/>
      <c r="TBB199" s="22"/>
      <c r="TBC199" s="22"/>
      <c r="TBD199" s="22"/>
      <c r="TBE199" s="22"/>
      <c r="TBF199" s="22"/>
      <c r="TBG199" s="22"/>
      <c r="TBH199" s="22"/>
      <c r="TBI199" s="22"/>
      <c r="TBJ199" s="22"/>
      <c r="TBK199" s="22"/>
      <c r="TBL199" s="22"/>
      <c r="TBM199" s="22"/>
      <c r="TBN199" s="22"/>
      <c r="TBO199" s="22"/>
      <c r="TBP199" s="22"/>
      <c r="TBQ199" s="22"/>
      <c r="TBR199" s="22"/>
      <c r="TBS199" s="22"/>
      <c r="TBT199" s="22"/>
      <c r="TBU199" s="22"/>
      <c r="TBV199" s="22"/>
      <c r="TBW199" s="22"/>
      <c r="TBX199" s="22"/>
      <c r="TBY199" s="22"/>
      <c r="TBZ199" s="22"/>
      <c r="TCA199" s="22"/>
      <c r="TCB199" s="22"/>
      <c r="TCC199" s="22"/>
      <c r="TCD199" s="22"/>
      <c r="TCE199" s="22"/>
      <c r="TCF199" s="22"/>
      <c r="TCG199" s="22"/>
      <c r="TCH199" s="22"/>
      <c r="TCI199" s="22"/>
      <c r="TCJ199" s="22"/>
      <c r="TCK199" s="22"/>
      <c r="TCL199" s="22"/>
      <c r="TCM199" s="22"/>
      <c r="TCN199" s="22"/>
      <c r="TCO199" s="22"/>
      <c r="TCP199" s="22"/>
      <c r="TCQ199" s="22"/>
      <c r="TCR199" s="22"/>
      <c r="TCS199" s="22"/>
      <c r="TCT199" s="22"/>
      <c r="TCU199" s="22"/>
      <c r="TCV199" s="22"/>
      <c r="TCW199" s="22"/>
      <c r="TCX199" s="22"/>
      <c r="TCY199" s="22"/>
      <c r="TCZ199" s="22"/>
      <c r="TDA199" s="22"/>
      <c r="TDB199" s="22"/>
      <c r="TDC199" s="22"/>
      <c r="TDD199" s="22"/>
      <c r="TDE199" s="22"/>
      <c r="TDF199" s="22"/>
      <c r="TDG199" s="22"/>
      <c r="TDH199" s="22"/>
      <c r="TDI199" s="22"/>
      <c r="TDJ199" s="22"/>
      <c r="TDK199" s="22"/>
      <c r="TDL199" s="22"/>
      <c r="TDM199" s="22"/>
      <c r="TDN199" s="22"/>
      <c r="TDO199" s="22"/>
      <c r="TDP199" s="22"/>
      <c r="TDQ199" s="22"/>
      <c r="TDR199" s="22"/>
      <c r="TDS199" s="22"/>
      <c r="TDT199" s="22"/>
      <c r="TDU199" s="22"/>
      <c r="TDV199" s="22"/>
      <c r="TDW199" s="22"/>
      <c r="TDX199" s="22"/>
      <c r="TDY199" s="22"/>
      <c r="TDZ199" s="22"/>
      <c r="TEA199" s="22"/>
      <c r="TEB199" s="22"/>
      <c r="TEC199" s="22"/>
      <c r="TED199" s="22"/>
      <c r="TEE199" s="22"/>
      <c r="TEF199" s="22"/>
      <c r="TEG199" s="22"/>
      <c r="TEH199" s="22"/>
      <c r="TEI199" s="22"/>
      <c r="TEJ199" s="22"/>
      <c r="TEK199" s="22"/>
      <c r="TEL199" s="22"/>
      <c r="TEM199" s="22"/>
      <c r="TEN199" s="22"/>
      <c r="TEO199" s="22"/>
      <c r="TEP199" s="22"/>
      <c r="TEQ199" s="22"/>
      <c r="TER199" s="22"/>
      <c r="TES199" s="22"/>
      <c r="TET199" s="22"/>
      <c r="TEU199" s="22"/>
      <c r="TEV199" s="22"/>
      <c r="TEW199" s="22"/>
      <c r="TEX199" s="22"/>
      <c r="TEY199" s="22"/>
      <c r="TEZ199" s="22"/>
      <c r="TFA199" s="22"/>
      <c r="TFB199" s="22"/>
      <c r="TFC199" s="22"/>
      <c r="TFD199" s="22"/>
      <c r="TFE199" s="22"/>
      <c r="TFF199" s="22"/>
      <c r="TFG199" s="22"/>
      <c r="TFH199" s="22"/>
      <c r="TFI199" s="22"/>
      <c r="TFJ199" s="22"/>
      <c r="TFK199" s="22"/>
      <c r="TFL199" s="22"/>
      <c r="TFM199" s="22"/>
      <c r="TFN199" s="22"/>
      <c r="TFO199" s="22"/>
      <c r="TFP199" s="22"/>
      <c r="TFQ199" s="22"/>
      <c r="TFR199" s="22"/>
      <c r="TFS199" s="22"/>
      <c r="TFT199" s="22"/>
      <c r="TFU199" s="22"/>
      <c r="TFV199" s="22"/>
      <c r="TFW199" s="22"/>
      <c r="TFX199" s="22"/>
      <c r="TFY199" s="22"/>
      <c r="TFZ199" s="22"/>
      <c r="TGA199" s="22"/>
      <c r="TGB199" s="22"/>
      <c r="TGC199" s="22"/>
      <c r="TGD199" s="22"/>
      <c r="TGE199" s="22"/>
      <c r="TGF199" s="22"/>
      <c r="TGG199" s="22"/>
      <c r="TGH199" s="22"/>
      <c r="TGI199" s="22"/>
      <c r="TGJ199" s="22"/>
      <c r="TGK199" s="22"/>
      <c r="TGL199" s="22"/>
      <c r="TGM199" s="22"/>
      <c r="TGN199" s="22"/>
      <c r="TGO199" s="22"/>
      <c r="TGP199" s="22"/>
      <c r="TGQ199" s="22"/>
      <c r="TGR199" s="22"/>
      <c r="TGS199" s="22"/>
      <c r="TGT199" s="22"/>
      <c r="TGU199" s="22"/>
      <c r="TGV199" s="22"/>
      <c r="TGW199" s="22"/>
      <c r="TGX199" s="22"/>
      <c r="TGY199" s="22"/>
      <c r="TGZ199" s="22"/>
      <c r="THA199" s="22"/>
      <c r="THB199" s="22"/>
      <c r="THC199" s="22"/>
      <c r="THD199" s="22"/>
      <c r="THE199" s="22"/>
      <c r="THF199" s="22"/>
      <c r="THG199" s="22"/>
      <c r="THH199" s="22"/>
      <c r="THI199" s="22"/>
      <c r="THJ199" s="22"/>
      <c r="THK199" s="22"/>
      <c r="THL199" s="22"/>
      <c r="THM199" s="22"/>
      <c r="THN199" s="22"/>
      <c r="THO199" s="22"/>
      <c r="THP199" s="22"/>
      <c r="THQ199" s="22"/>
      <c r="THR199" s="22"/>
      <c r="THS199" s="22"/>
      <c r="THT199" s="22"/>
      <c r="THU199" s="22"/>
      <c r="THV199" s="22"/>
      <c r="THW199" s="22"/>
      <c r="THX199" s="22"/>
      <c r="THY199" s="22"/>
      <c r="THZ199" s="22"/>
      <c r="TIA199" s="22"/>
      <c r="TIB199" s="22"/>
      <c r="TIC199" s="22"/>
      <c r="TID199" s="22"/>
      <c r="TIE199" s="22"/>
      <c r="TIF199" s="22"/>
      <c r="TIG199" s="22"/>
      <c r="TIH199" s="22"/>
      <c r="TII199" s="22"/>
      <c r="TIJ199" s="22"/>
      <c r="TIK199" s="22"/>
      <c r="TIL199" s="22"/>
      <c r="TIM199" s="22"/>
      <c r="TIN199" s="22"/>
      <c r="TIO199" s="22"/>
      <c r="TIP199" s="22"/>
      <c r="TIQ199" s="22"/>
      <c r="TIR199" s="22"/>
      <c r="TIS199" s="22"/>
      <c r="TIT199" s="22"/>
      <c r="TIU199" s="22"/>
      <c r="TIV199" s="22"/>
      <c r="TIW199" s="22"/>
      <c r="TIX199" s="22"/>
      <c r="TIY199" s="22"/>
      <c r="TIZ199" s="22"/>
      <c r="TJA199" s="22"/>
      <c r="TJB199" s="22"/>
      <c r="TJC199" s="22"/>
      <c r="TJD199" s="22"/>
      <c r="TJE199" s="22"/>
      <c r="TJF199" s="22"/>
      <c r="TJG199" s="22"/>
      <c r="TJH199" s="22"/>
      <c r="TJI199" s="22"/>
      <c r="TJJ199" s="22"/>
      <c r="TJK199" s="22"/>
      <c r="TJL199" s="22"/>
      <c r="TJM199" s="22"/>
      <c r="TJN199" s="22"/>
      <c r="TJO199" s="22"/>
      <c r="TJP199" s="22"/>
      <c r="TJQ199" s="22"/>
      <c r="TJR199" s="22"/>
      <c r="TJS199" s="22"/>
      <c r="TJT199" s="22"/>
      <c r="TJU199" s="22"/>
      <c r="TJV199" s="22"/>
      <c r="TJW199" s="22"/>
      <c r="TJX199" s="22"/>
      <c r="TJY199" s="22"/>
      <c r="TJZ199" s="22"/>
      <c r="TKA199" s="22"/>
      <c r="TKB199" s="22"/>
      <c r="TKC199" s="22"/>
      <c r="TKD199" s="22"/>
      <c r="TKE199" s="22"/>
      <c r="TKF199" s="22"/>
      <c r="TKG199" s="22"/>
      <c r="TKH199" s="22"/>
      <c r="TKI199" s="22"/>
      <c r="TKJ199" s="22"/>
      <c r="TKK199" s="22"/>
      <c r="TKL199" s="22"/>
      <c r="TKM199" s="22"/>
      <c r="TKN199" s="22"/>
      <c r="TKO199" s="22"/>
      <c r="TKP199" s="22"/>
      <c r="TKQ199" s="22"/>
      <c r="TKR199" s="22"/>
      <c r="TKS199" s="22"/>
      <c r="TKT199" s="22"/>
      <c r="TKU199" s="22"/>
      <c r="TKV199" s="22"/>
      <c r="TKW199" s="22"/>
      <c r="TKX199" s="22"/>
      <c r="TKY199" s="22"/>
      <c r="TKZ199" s="22"/>
      <c r="TLA199" s="22"/>
      <c r="TLB199" s="22"/>
      <c r="TLC199" s="22"/>
      <c r="TLD199" s="22"/>
      <c r="TLE199" s="22"/>
      <c r="TLF199" s="22"/>
      <c r="TLG199" s="22"/>
      <c r="TLH199" s="22"/>
      <c r="TLI199" s="22"/>
      <c r="TLJ199" s="22"/>
      <c r="TLK199" s="22"/>
      <c r="TLL199" s="22"/>
      <c r="TLM199" s="22"/>
      <c r="TLN199" s="22"/>
      <c r="TLO199" s="22"/>
      <c r="TLP199" s="22"/>
      <c r="TLQ199" s="22"/>
      <c r="TLR199" s="22"/>
      <c r="TLS199" s="22"/>
      <c r="TLT199" s="22"/>
      <c r="TLU199" s="22"/>
      <c r="TLV199" s="22"/>
      <c r="TLW199" s="22"/>
      <c r="TLX199" s="22"/>
      <c r="TLY199" s="22"/>
      <c r="TLZ199" s="22"/>
      <c r="TMA199" s="22"/>
      <c r="TMB199" s="22"/>
      <c r="TMC199" s="22"/>
      <c r="TMD199" s="22"/>
      <c r="TME199" s="22"/>
      <c r="TMF199" s="22"/>
      <c r="TMG199" s="22"/>
      <c r="TMH199" s="22"/>
      <c r="TMI199" s="22"/>
      <c r="TMJ199" s="22"/>
      <c r="TMK199" s="22"/>
      <c r="TML199" s="22"/>
      <c r="TMM199" s="22"/>
      <c r="TMN199" s="22"/>
      <c r="TMO199" s="22"/>
      <c r="TMP199" s="22"/>
      <c r="TMQ199" s="22"/>
      <c r="TMR199" s="22"/>
      <c r="TMS199" s="22"/>
      <c r="TMT199" s="22"/>
      <c r="TMU199" s="22"/>
      <c r="TMV199" s="22"/>
      <c r="TMW199" s="22"/>
      <c r="TMX199" s="22"/>
      <c r="TMY199" s="22"/>
      <c r="TMZ199" s="22"/>
      <c r="TNA199" s="22"/>
      <c r="TNB199" s="22"/>
      <c r="TNC199" s="22"/>
      <c r="TND199" s="22"/>
      <c r="TNE199" s="22"/>
      <c r="TNF199" s="22"/>
      <c r="TNG199" s="22"/>
      <c r="TNH199" s="22"/>
      <c r="TNI199" s="22"/>
      <c r="TNJ199" s="22"/>
      <c r="TNK199" s="22"/>
      <c r="TNL199" s="22"/>
      <c r="TNM199" s="22"/>
      <c r="TNN199" s="22"/>
      <c r="TNO199" s="22"/>
      <c r="TNP199" s="22"/>
      <c r="TNQ199" s="22"/>
      <c r="TNR199" s="22"/>
      <c r="TNS199" s="22"/>
      <c r="TNT199" s="22"/>
      <c r="TNU199" s="22"/>
      <c r="TNV199" s="22"/>
      <c r="TNW199" s="22"/>
      <c r="TNX199" s="22"/>
      <c r="TNY199" s="22"/>
      <c r="TNZ199" s="22"/>
      <c r="TOA199" s="22"/>
      <c r="TOB199" s="22"/>
      <c r="TOC199" s="22"/>
      <c r="TOD199" s="22"/>
      <c r="TOE199" s="22"/>
      <c r="TOF199" s="22"/>
      <c r="TOG199" s="22"/>
      <c r="TOH199" s="22"/>
      <c r="TOI199" s="22"/>
      <c r="TOJ199" s="22"/>
      <c r="TOK199" s="22"/>
      <c r="TOL199" s="22"/>
      <c r="TOM199" s="22"/>
      <c r="TON199" s="22"/>
      <c r="TOO199" s="22"/>
      <c r="TOP199" s="22"/>
      <c r="TOQ199" s="22"/>
      <c r="TOR199" s="22"/>
      <c r="TOS199" s="22"/>
      <c r="TOT199" s="22"/>
      <c r="TOU199" s="22"/>
      <c r="TOV199" s="22"/>
      <c r="TOW199" s="22"/>
      <c r="TOX199" s="22"/>
      <c r="TOY199" s="22"/>
      <c r="TOZ199" s="22"/>
      <c r="TPA199" s="22"/>
      <c r="TPB199" s="22"/>
      <c r="TPC199" s="22"/>
      <c r="TPD199" s="22"/>
      <c r="TPE199" s="22"/>
      <c r="TPF199" s="22"/>
      <c r="TPG199" s="22"/>
      <c r="TPH199" s="22"/>
      <c r="TPI199" s="22"/>
      <c r="TPJ199" s="22"/>
      <c r="TPK199" s="22"/>
      <c r="TPL199" s="22"/>
      <c r="TPM199" s="22"/>
      <c r="TPN199" s="22"/>
      <c r="TPO199" s="22"/>
      <c r="TPP199" s="22"/>
      <c r="TPQ199" s="22"/>
      <c r="TPR199" s="22"/>
      <c r="TPS199" s="22"/>
      <c r="TPT199" s="22"/>
      <c r="TPU199" s="22"/>
      <c r="TPV199" s="22"/>
      <c r="TPW199" s="22"/>
      <c r="TPX199" s="22"/>
      <c r="TPY199" s="22"/>
      <c r="TPZ199" s="22"/>
      <c r="TQA199" s="22"/>
      <c r="TQB199" s="22"/>
      <c r="TQC199" s="22"/>
      <c r="TQD199" s="22"/>
      <c r="TQE199" s="22"/>
      <c r="TQF199" s="22"/>
      <c r="TQG199" s="22"/>
      <c r="TQH199" s="22"/>
      <c r="TQI199" s="22"/>
      <c r="TQJ199" s="22"/>
      <c r="TQK199" s="22"/>
      <c r="TQL199" s="22"/>
      <c r="TQM199" s="22"/>
      <c r="TQN199" s="22"/>
      <c r="TQO199" s="22"/>
      <c r="TQP199" s="22"/>
      <c r="TQQ199" s="22"/>
      <c r="TQR199" s="22"/>
      <c r="TQS199" s="22"/>
      <c r="TQT199" s="22"/>
      <c r="TQU199" s="22"/>
      <c r="TQV199" s="22"/>
      <c r="TQW199" s="22"/>
      <c r="TQX199" s="22"/>
      <c r="TQY199" s="22"/>
      <c r="TQZ199" s="22"/>
      <c r="TRA199" s="22"/>
      <c r="TRB199" s="22"/>
      <c r="TRC199" s="22"/>
      <c r="TRD199" s="22"/>
      <c r="TRE199" s="22"/>
      <c r="TRF199" s="22"/>
      <c r="TRG199" s="22"/>
      <c r="TRH199" s="22"/>
      <c r="TRI199" s="22"/>
      <c r="TRJ199" s="22"/>
      <c r="TRK199" s="22"/>
      <c r="TRL199" s="22"/>
      <c r="TRM199" s="22"/>
      <c r="TRN199" s="22"/>
      <c r="TRO199" s="22"/>
      <c r="TRP199" s="22"/>
      <c r="TRQ199" s="22"/>
      <c r="TRR199" s="22"/>
      <c r="TRS199" s="22"/>
      <c r="TRT199" s="22"/>
      <c r="TRU199" s="22"/>
      <c r="TRV199" s="22"/>
      <c r="TRW199" s="22"/>
      <c r="TRX199" s="22"/>
      <c r="TRY199" s="22"/>
      <c r="TRZ199" s="22"/>
      <c r="TSA199" s="22"/>
      <c r="TSB199" s="22"/>
      <c r="TSC199" s="22"/>
      <c r="TSD199" s="22"/>
      <c r="TSE199" s="22"/>
      <c r="TSF199" s="22"/>
      <c r="TSG199" s="22"/>
      <c r="TSH199" s="22"/>
      <c r="TSI199" s="22"/>
      <c r="TSJ199" s="22"/>
      <c r="TSK199" s="22"/>
      <c r="TSL199" s="22"/>
      <c r="TSM199" s="22"/>
      <c r="TSN199" s="22"/>
      <c r="TSO199" s="22"/>
      <c r="TSP199" s="22"/>
      <c r="TSQ199" s="22"/>
      <c r="TSR199" s="22"/>
      <c r="TSS199" s="22"/>
      <c r="TST199" s="22"/>
      <c r="TSU199" s="22"/>
      <c r="TSV199" s="22"/>
      <c r="TSW199" s="22"/>
      <c r="TSX199" s="22"/>
      <c r="TSY199" s="22"/>
      <c r="TSZ199" s="22"/>
      <c r="TTA199" s="22"/>
      <c r="TTB199" s="22"/>
      <c r="TTC199" s="22"/>
      <c r="TTD199" s="22"/>
      <c r="TTE199" s="22"/>
      <c r="TTF199" s="22"/>
      <c r="TTG199" s="22"/>
      <c r="TTH199" s="22"/>
      <c r="TTI199" s="22"/>
      <c r="TTJ199" s="22"/>
      <c r="TTK199" s="22"/>
      <c r="TTL199" s="22"/>
      <c r="TTM199" s="22"/>
      <c r="TTN199" s="22"/>
      <c r="TTO199" s="22"/>
      <c r="TTP199" s="22"/>
      <c r="TTQ199" s="22"/>
      <c r="TTR199" s="22"/>
      <c r="TTS199" s="22"/>
      <c r="TTT199" s="22"/>
      <c r="TTU199" s="22"/>
      <c r="TTV199" s="22"/>
      <c r="TTW199" s="22"/>
      <c r="TTX199" s="22"/>
      <c r="TTY199" s="22"/>
      <c r="TTZ199" s="22"/>
      <c r="TUA199" s="22"/>
      <c r="TUB199" s="22"/>
      <c r="TUC199" s="22"/>
      <c r="TUD199" s="22"/>
      <c r="TUE199" s="22"/>
      <c r="TUF199" s="22"/>
      <c r="TUG199" s="22"/>
      <c r="TUH199" s="22"/>
      <c r="TUI199" s="22"/>
      <c r="TUJ199" s="22"/>
      <c r="TUK199" s="22"/>
      <c r="TUL199" s="22"/>
      <c r="TUM199" s="22"/>
      <c r="TUN199" s="22"/>
      <c r="TUO199" s="22"/>
      <c r="TUP199" s="22"/>
      <c r="TUQ199" s="22"/>
      <c r="TUR199" s="22"/>
      <c r="TUS199" s="22"/>
      <c r="TUT199" s="22"/>
      <c r="TUU199" s="22"/>
      <c r="TUV199" s="22"/>
      <c r="TUW199" s="22"/>
      <c r="TUX199" s="22"/>
      <c r="TUY199" s="22"/>
      <c r="TUZ199" s="22"/>
      <c r="TVA199" s="22"/>
      <c r="TVB199" s="22"/>
      <c r="TVC199" s="22"/>
      <c r="TVD199" s="22"/>
      <c r="TVE199" s="22"/>
      <c r="TVF199" s="22"/>
      <c r="TVG199" s="22"/>
      <c r="TVH199" s="22"/>
      <c r="TVI199" s="22"/>
      <c r="TVJ199" s="22"/>
      <c r="TVK199" s="22"/>
      <c r="TVL199" s="22"/>
      <c r="TVM199" s="22"/>
      <c r="TVN199" s="22"/>
      <c r="TVO199" s="22"/>
      <c r="TVP199" s="22"/>
      <c r="TVQ199" s="22"/>
      <c r="TVR199" s="22"/>
      <c r="TVS199" s="22"/>
      <c r="TVT199" s="22"/>
      <c r="TVU199" s="22"/>
      <c r="TVV199" s="22"/>
      <c r="TVW199" s="22"/>
      <c r="TVX199" s="22"/>
      <c r="TVY199" s="22"/>
      <c r="TVZ199" s="22"/>
      <c r="TWA199" s="22"/>
      <c r="TWB199" s="22"/>
      <c r="TWC199" s="22"/>
      <c r="TWD199" s="22"/>
      <c r="TWE199" s="22"/>
      <c r="TWF199" s="22"/>
      <c r="TWG199" s="22"/>
      <c r="TWH199" s="22"/>
      <c r="TWI199" s="22"/>
      <c r="TWJ199" s="22"/>
      <c r="TWK199" s="22"/>
      <c r="TWL199" s="22"/>
      <c r="TWM199" s="22"/>
      <c r="TWN199" s="22"/>
      <c r="TWO199" s="22"/>
      <c r="TWP199" s="22"/>
      <c r="TWQ199" s="22"/>
      <c r="TWR199" s="22"/>
      <c r="TWS199" s="22"/>
      <c r="TWT199" s="22"/>
      <c r="TWU199" s="22"/>
      <c r="TWV199" s="22"/>
      <c r="TWW199" s="22"/>
      <c r="TWX199" s="22"/>
      <c r="TWY199" s="22"/>
      <c r="TWZ199" s="22"/>
      <c r="TXA199" s="22"/>
      <c r="TXB199" s="22"/>
      <c r="TXC199" s="22"/>
      <c r="TXD199" s="22"/>
      <c r="TXE199" s="22"/>
      <c r="TXF199" s="22"/>
      <c r="TXG199" s="22"/>
      <c r="TXH199" s="22"/>
      <c r="TXI199" s="22"/>
      <c r="TXJ199" s="22"/>
      <c r="TXK199" s="22"/>
      <c r="TXL199" s="22"/>
      <c r="TXM199" s="22"/>
      <c r="TXN199" s="22"/>
      <c r="TXO199" s="22"/>
      <c r="TXP199" s="22"/>
      <c r="TXQ199" s="22"/>
      <c r="TXR199" s="22"/>
      <c r="TXS199" s="22"/>
      <c r="TXT199" s="22"/>
      <c r="TXU199" s="22"/>
      <c r="TXV199" s="22"/>
      <c r="TXW199" s="22"/>
      <c r="TXX199" s="22"/>
      <c r="TXY199" s="22"/>
      <c r="TXZ199" s="22"/>
      <c r="TYA199" s="22"/>
      <c r="TYB199" s="22"/>
      <c r="TYC199" s="22"/>
      <c r="TYD199" s="22"/>
      <c r="TYE199" s="22"/>
      <c r="TYF199" s="22"/>
      <c r="TYG199" s="22"/>
      <c r="TYH199" s="22"/>
      <c r="TYI199" s="22"/>
      <c r="TYJ199" s="22"/>
      <c r="TYK199" s="22"/>
      <c r="TYL199" s="22"/>
      <c r="TYM199" s="22"/>
      <c r="TYN199" s="22"/>
      <c r="TYO199" s="22"/>
      <c r="TYP199" s="22"/>
      <c r="TYQ199" s="22"/>
      <c r="TYR199" s="22"/>
      <c r="TYS199" s="22"/>
      <c r="TYT199" s="22"/>
      <c r="TYU199" s="22"/>
      <c r="TYV199" s="22"/>
      <c r="TYW199" s="22"/>
      <c r="TYX199" s="22"/>
      <c r="TYY199" s="22"/>
      <c r="TYZ199" s="22"/>
      <c r="TZA199" s="22"/>
      <c r="TZB199" s="22"/>
      <c r="TZC199" s="22"/>
      <c r="TZD199" s="22"/>
      <c r="TZE199" s="22"/>
      <c r="TZF199" s="22"/>
      <c r="TZG199" s="22"/>
      <c r="TZH199" s="22"/>
      <c r="TZI199" s="22"/>
      <c r="TZJ199" s="22"/>
      <c r="TZK199" s="22"/>
      <c r="TZL199" s="22"/>
      <c r="TZM199" s="22"/>
      <c r="TZN199" s="22"/>
      <c r="TZO199" s="22"/>
      <c r="TZP199" s="22"/>
      <c r="TZQ199" s="22"/>
      <c r="TZR199" s="22"/>
      <c r="TZS199" s="22"/>
      <c r="TZT199" s="22"/>
      <c r="TZU199" s="22"/>
      <c r="TZV199" s="22"/>
      <c r="TZW199" s="22"/>
      <c r="TZX199" s="22"/>
      <c r="TZY199" s="22"/>
      <c r="TZZ199" s="22"/>
      <c r="UAA199" s="22"/>
      <c r="UAB199" s="22"/>
      <c r="UAC199" s="22"/>
      <c r="UAD199" s="22"/>
      <c r="UAE199" s="22"/>
      <c r="UAF199" s="22"/>
      <c r="UAG199" s="22"/>
      <c r="UAH199" s="22"/>
      <c r="UAI199" s="22"/>
      <c r="UAJ199" s="22"/>
      <c r="UAK199" s="22"/>
      <c r="UAL199" s="22"/>
      <c r="UAM199" s="22"/>
      <c r="UAN199" s="22"/>
      <c r="UAO199" s="22"/>
      <c r="UAP199" s="22"/>
      <c r="UAQ199" s="22"/>
      <c r="UAR199" s="22"/>
      <c r="UAS199" s="22"/>
      <c r="UAT199" s="22"/>
      <c r="UAU199" s="22"/>
      <c r="UAV199" s="22"/>
      <c r="UAW199" s="22"/>
      <c r="UAX199" s="22"/>
      <c r="UAY199" s="22"/>
      <c r="UAZ199" s="22"/>
      <c r="UBA199" s="22"/>
      <c r="UBB199" s="22"/>
      <c r="UBC199" s="22"/>
      <c r="UBD199" s="22"/>
      <c r="UBE199" s="22"/>
      <c r="UBF199" s="22"/>
      <c r="UBG199" s="22"/>
      <c r="UBH199" s="22"/>
      <c r="UBI199" s="22"/>
      <c r="UBJ199" s="22"/>
      <c r="UBK199" s="22"/>
      <c r="UBL199" s="22"/>
      <c r="UBM199" s="22"/>
      <c r="UBN199" s="22"/>
      <c r="UBO199" s="22"/>
      <c r="UBP199" s="22"/>
      <c r="UBQ199" s="22"/>
      <c r="UBR199" s="22"/>
      <c r="UBS199" s="22"/>
      <c r="UBT199" s="22"/>
      <c r="UBU199" s="22"/>
      <c r="UBV199" s="22"/>
      <c r="UBW199" s="22"/>
      <c r="UBX199" s="22"/>
      <c r="UBY199" s="22"/>
      <c r="UBZ199" s="22"/>
      <c r="UCA199" s="22"/>
      <c r="UCB199" s="22"/>
      <c r="UCC199" s="22"/>
      <c r="UCD199" s="22"/>
      <c r="UCE199" s="22"/>
      <c r="UCF199" s="22"/>
      <c r="UCG199" s="22"/>
      <c r="UCH199" s="22"/>
      <c r="UCI199" s="22"/>
      <c r="UCJ199" s="22"/>
      <c r="UCK199" s="22"/>
      <c r="UCL199" s="22"/>
      <c r="UCM199" s="22"/>
      <c r="UCN199" s="22"/>
      <c r="UCO199" s="22"/>
      <c r="UCP199" s="22"/>
      <c r="UCQ199" s="22"/>
      <c r="UCR199" s="22"/>
      <c r="UCS199" s="22"/>
      <c r="UCT199" s="22"/>
      <c r="UCU199" s="22"/>
      <c r="UCV199" s="22"/>
      <c r="UCW199" s="22"/>
      <c r="UCX199" s="22"/>
      <c r="UCY199" s="22"/>
      <c r="UCZ199" s="22"/>
      <c r="UDA199" s="22"/>
      <c r="UDB199" s="22"/>
      <c r="UDC199" s="22"/>
      <c r="UDD199" s="22"/>
      <c r="UDE199" s="22"/>
      <c r="UDF199" s="22"/>
      <c r="UDG199" s="22"/>
      <c r="UDH199" s="22"/>
      <c r="UDI199" s="22"/>
      <c r="UDJ199" s="22"/>
      <c r="UDK199" s="22"/>
      <c r="UDL199" s="22"/>
      <c r="UDM199" s="22"/>
      <c r="UDN199" s="22"/>
      <c r="UDO199" s="22"/>
      <c r="UDP199" s="22"/>
      <c r="UDQ199" s="22"/>
      <c r="UDR199" s="22"/>
      <c r="UDS199" s="22"/>
      <c r="UDT199" s="22"/>
      <c r="UDU199" s="22"/>
      <c r="UDV199" s="22"/>
      <c r="UDW199" s="22"/>
      <c r="UDX199" s="22"/>
      <c r="UDY199" s="22"/>
      <c r="UDZ199" s="22"/>
      <c r="UEA199" s="22"/>
      <c r="UEB199" s="22"/>
      <c r="UEC199" s="22"/>
      <c r="UED199" s="22"/>
      <c r="UEE199" s="22"/>
      <c r="UEF199" s="22"/>
      <c r="UEG199" s="22"/>
      <c r="UEH199" s="22"/>
      <c r="UEI199" s="22"/>
      <c r="UEJ199" s="22"/>
      <c r="UEK199" s="22"/>
      <c r="UEL199" s="22"/>
      <c r="UEM199" s="22"/>
      <c r="UEN199" s="22"/>
      <c r="UEO199" s="22"/>
      <c r="UEP199" s="22"/>
      <c r="UEQ199" s="22"/>
      <c r="UER199" s="22"/>
      <c r="UES199" s="22"/>
      <c r="UET199" s="22"/>
      <c r="UEU199" s="22"/>
      <c r="UEV199" s="22"/>
      <c r="UEW199" s="22"/>
      <c r="UEX199" s="22"/>
      <c r="UEY199" s="22"/>
      <c r="UEZ199" s="22"/>
      <c r="UFA199" s="22"/>
      <c r="UFB199" s="22"/>
      <c r="UFC199" s="22"/>
      <c r="UFD199" s="22"/>
      <c r="UFE199" s="22"/>
      <c r="UFF199" s="22"/>
      <c r="UFG199" s="22"/>
      <c r="UFH199" s="22"/>
      <c r="UFI199" s="22"/>
      <c r="UFJ199" s="22"/>
      <c r="UFK199" s="22"/>
      <c r="UFL199" s="22"/>
      <c r="UFM199" s="22"/>
      <c r="UFN199" s="22"/>
      <c r="UFO199" s="22"/>
      <c r="UFP199" s="22"/>
      <c r="UFQ199" s="22"/>
      <c r="UFR199" s="22"/>
      <c r="UFS199" s="22"/>
      <c r="UFT199" s="22"/>
      <c r="UFU199" s="22"/>
      <c r="UFV199" s="22"/>
      <c r="UFW199" s="22"/>
      <c r="UFX199" s="22"/>
      <c r="UFY199" s="22"/>
      <c r="UFZ199" s="22"/>
      <c r="UGA199" s="22"/>
      <c r="UGB199" s="22"/>
      <c r="UGC199" s="22"/>
      <c r="UGD199" s="22"/>
      <c r="UGE199" s="22"/>
      <c r="UGF199" s="22"/>
      <c r="UGG199" s="22"/>
      <c r="UGH199" s="22"/>
      <c r="UGI199" s="22"/>
      <c r="UGJ199" s="22"/>
      <c r="UGK199" s="22"/>
      <c r="UGL199" s="22"/>
      <c r="UGM199" s="22"/>
      <c r="UGN199" s="22"/>
      <c r="UGO199" s="22"/>
      <c r="UGP199" s="22"/>
      <c r="UGQ199" s="22"/>
      <c r="UGR199" s="22"/>
      <c r="UGS199" s="22"/>
      <c r="UGT199" s="22"/>
      <c r="UGU199" s="22"/>
      <c r="UGV199" s="22"/>
      <c r="UGW199" s="22"/>
      <c r="UGX199" s="22"/>
      <c r="UGY199" s="22"/>
      <c r="UGZ199" s="22"/>
      <c r="UHA199" s="22"/>
      <c r="UHB199" s="22"/>
      <c r="UHC199" s="22"/>
      <c r="UHD199" s="22"/>
      <c r="UHE199" s="22"/>
      <c r="UHF199" s="22"/>
      <c r="UHG199" s="22"/>
      <c r="UHH199" s="22"/>
      <c r="UHI199" s="22"/>
      <c r="UHJ199" s="22"/>
      <c r="UHK199" s="22"/>
      <c r="UHL199" s="22"/>
      <c r="UHM199" s="22"/>
      <c r="UHN199" s="22"/>
      <c r="UHO199" s="22"/>
      <c r="UHP199" s="22"/>
      <c r="UHQ199" s="22"/>
      <c r="UHR199" s="22"/>
      <c r="UHS199" s="22"/>
      <c r="UHT199" s="22"/>
      <c r="UHU199" s="22"/>
      <c r="UHV199" s="22"/>
      <c r="UHW199" s="22"/>
      <c r="UHX199" s="22"/>
      <c r="UHY199" s="22"/>
      <c r="UHZ199" s="22"/>
      <c r="UIA199" s="22"/>
      <c r="UIB199" s="22"/>
      <c r="UIC199" s="22"/>
      <c r="UID199" s="22"/>
      <c r="UIE199" s="22"/>
      <c r="UIF199" s="22"/>
      <c r="UIG199" s="22"/>
      <c r="UIH199" s="22"/>
      <c r="UII199" s="22"/>
      <c r="UIJ199" s="22"/>
      <c r="UIK199" s="22"/>
      <c r="UIL199" s="22"/>
      <c r="UIM199" s="22"/>
      <c r="UIN199" s="22"/>
      <c r="UIO199" s="22"/>
      <c r="UIP199" s="22"/>
      <c r="UIQ199" s="22"/>
      <c r="UIR199" s="22"/>
      <c r="UIS199" s="22"/>
      <c r="UIT199" s="22"/>
      <c r="UIU199" s="22"/>
      <c r="UIV199" s="22"/>
      <c r="UIW199" s="22"/>
      <c r="UIX199" s="22"/>
      <c r="UIY199" s="22"/>
      <c r="UIZ199" s="22"/>
      <c r="UJA199" s="22"/>
      <c r="UJB199" s="22"/>
      <c r="UJC199" s="22"/>
      <c r="UJD199" s="22"/>
      <c r="UJE199" s="22"/>
      <c r="UJF199" s="22"/>
      <c r="UJG199" s="22"/>
      <c r="UJH199" s="22"/>
      <c r="UJI199" s="22"/>
      <c r="UJJ199" s="22"/>
      <c r="UJK199" s="22"/>
      <c r="UJL199" s="22"/>
      <c r="UJM199" s="22"/>
      <c r="UJN199" s="22"/>
      <c r="UJO199" s="22"/>
      <c r="UJP199" s="22"/>
      <c r="UJQ199" s="22"/>
      <c r="UJR199" s="22"/>
      <c r="UJS199" s="22"/>
      <c r="UJT199" s="22"/>
      <c r="UJU199" s="22"/>
      <c r="UJV199" s="22"/>
      <c r="UJW199" s="22"/>
      <c r="UJX199" s="22"/>
      <c r="UJY199" s="22"/>
      <c r="UJZ199" s="22"/>
      <c r="UKA199" s="22"/>
      <c r="UKB199" s="22"/>
      <c r="UKC199" s="22"/>
      <c r="UKD199" s="22"/>
      <c r="UKE199" s="22"/>
      <c r="UKF199" s="22"/>
      <c r="UKG199" s="22"/>
      <c r="UKH199" s="22"/>
      <c r="UKI199" s="22"/>
      <c r="UKJ199" s="22"/>
      <c r="UKK199" s="22"/>
      <c r="UKL199" s="22"/>
      <c r="UKM199" s="22"/>
      <c r="UKN199" s="22"/>
      <c r="UKO199" s="22"/>
      <c r="UKP199" s="22"/>
      <c r="UKQ199" s="22"/>
      <c r="UKR199" s="22"/>
      <c r="UKS199" s="22"/>
      <c r="UKT199" s="22"/>
      <c r="UKU199" s="22"/>
      <c r="UKV199" s="22"/>
      <c r="UKW199" s="22"/>
      <c r="UKX199" s="22"/>
      <c r="UKY199" s="22"/>
      <c r="UKZ199" s="22"/>
      <c r="ULA199" s="22"/>
      <c r="ULB199" s="22"/>
      <c r="ULC199" s="22"/>
      <c r="ULD199" s="22"/>
      <c r="ULE199" s="22"/>
      <c r="ULF199" s="22"/>
      <c r="ULG199" s="22"/>
      <c r="ULH199" s="22"/>
      <c r="ULI199" s="22"/>
      <c r="ULJ199" s="22"/>
      <c r="ULK199" s="22"/>
      <c r="ULL199" s="22"/>
      <c r="ULM199" s="22"/>
      <c r="ULN199" s="22"/>
      <c r="ULO199" s="22"/>
      <c r="ULP199" s="22"/>
      <c r="ULQ199" s="22"/>
      <c r="ULR199" s="22"/>
      <c r="ULS199" s="22"/>
      <c r="ULT199" s="22"/>
      <c r="ULU199" s="22"/>
      <c r="ULV199" s="22"/>
      <c r="ULW199" s="22"/>
      <c r="ULX199" s="22"/>
      <c r="ULY199" s="22"/>
      <c r="ULZ199" s="22"/>
      <c r="UMA199" s="22"/>
      <c r="UMB199" s="22"/>
      <c r="UMC199" s="22"/>
      <c r="UMD199" s="22"/>
      <c r="UME199" s="22"/>
      <c r="UMF199" s="22"/>
      <c r="UMG199" s="22"/>
      <c r="UMH199" s="22"/>
      <c r="UMI199" s="22"/>
      <c r="UMJ199" s="22"/>
      <c r="UMK199" s="22"/>
      <c r="UML199" s="22"/>
      <c r="UMM199" s="22"/>
      <c r="UMN199" s="22"/>
      <c r="UMO199" s="22"/>
      <c r="UMP199" s="22"/>
      <c r="UMQ199" s="22"/>
      <c r="UMR199" s="22"/>
      <c r="UMS199" s="22"/>
      <c r="UMT199" s="22"/>
      <c r="UMU199" s="22"/>
      <c r="UMV199" s="22"/>
      <c r="UMW199" s="22"/>
      <c r="UMX199" s="22"/>
      <c r="UMY199" s="22"/>
      <c r="UMZ199" s="22"/>
      <c r="UNA199" s="22"/>
      <c r="UNB199" s="22"/>
      <c r="UNC199" s="22"/>
      <c r="UND199" s="22"/>
      <c r="UNE199" s="22"/>
      <c r="UNF199" s="22"/>
      <c r="UNG199" s="22"/>
      <c r="UNH199" s="22"/>
      <c r="UNI199" s="22"/>
      <c r="UNJ199" s="22"/>
      <c r="UNK199" s="22"/>
      <c r="UNL199" s="22"/>
      <c r="UNM199" s="22"/>
      <c r="UNN199" s="22"/>
      <c r="UNO199" s="22"/>
      <c r="UNP199" s="22"/>
      <c r="UNQ199" s="22"/>
      <c r="UNR199" s="22"/>
      <c r="UNS199" s="22"/>
      <c r="UNT199" s="22"/>
      <c r="UNU199" s="22"/>
      <c r="UNV199" s="22"/>
      <c r="UNW199" s="22"/>
      <c r="UNX199" s="22"/>
      <c r="UNY199" s="22"/>
      <c r="UNZ199" s="22"/>
      <c r="UOA199" s="22"/>
      <c r="UOB199" s="22"/>
      <c r="UOC199" s="22"/>
      <c r="UOD199" s="22"/>
      <c r="UOE199" s="22"/>
      <c r="UOF199" s="22"/>
      <c r="UOG199" s="22"/>
      <c r="UOH199" s="22"/>
      <c r="UOI199" s="22"/>
      <c r="UOJ199" s="22"/>
      <c r="UOK199" s="22"/>
      <c r="UOL199" s="22"/>
      <c r="UOM199" s="22"/>
      <c r="UON199" s="22"/>
      <c r="UOO199" s="22"/>
      <c r="UOP199" s="22"/>
      <c r="UOQ199" s="22"/>
      <c r="UOR199" s="22"/>
      <c r="UOS199" s="22"/>
      <c r="UOT199" s="22"/>
      <c r="UOU199" s="22"/>
      <c r="UOV199" s="22"/>
      <c r="UOW199" s="22"/>
      <c r="UOX199" s="22"/>
      <c r="UOY199" s="22"/>
      <c r="UOZ199" s="22"/>
      <c r="UPA199" s="22"/>
      <c r="UPB199" s="22"/>
      <c r="UPC199" s="22"/>
      <c r="UPD199" s="22"/>
      <c r="UPE199" s="22"/>
      <c r="UPF199" s="22"/>
      <c r="UPG199" s="22"/>
      <c r="UPH199" s="22"/>
      <c r="UPI199" s="22"/>
      <c r="UPJ199" s="22"/>
      <c r="UPK199" s="22"/>
      <c r="UPL199" s="22"/>
      <c r="UPM199" s="22"/>
      <c r="UPN199" s="22"/>
      <c r="UPO199" s="22"/>
      <c r="UPP199" s="22"/>
      <c r="UPQ199" s="22"/>
      <c r="UPR199" s="22"/>
      <c r="UPS199" s="22"/>
      <c r="UPT199" s="22"/>
      <c r="UPU199" s="22"/>
      <c r="UPV199" s="22"/>
      <c r="UPW199" s="22"/>
      <c r="UPX199" s="22"/>
      <c r="UPY199" s="22"/>
      <c r="UPZ199" s="22"/>
      <c r="UQA199" s="22"/>
      <c r="UQB199" s="22"/>
      <c r="UQC199" s="22"/>
      <c r="UQD199" s="22"/>
      <c r="UQE199" s="22"/>
      <c r="UQF199" s="22"/>
      <c r="UQG199" s="22"/>
      <c r="UQH199" s="22"/>
      <c r="UQI199" s="22"/>
      <c r="UQJ199" s="22"/>
      <c r="UQK199" s="22"/>
      <c r="UQL199" s="22"/>
      <c r="UQM199" s="22"/>
      <c r="UQN199" s="22"/>
      <c r="UQO199" s="22"/>
      <c r="UQP199" s="22"/>
      <c r="UQQ199" s="22"/>
      <c r="UQR199" s="22"/>
      <c r="UQS199" s="22"/>
      <c r="UQT199" s="22"/>
      <c r="UQU199" s="22"/>
      <c r="UQV199" s="22"/>
      <c r="UQW199" s="22"/>
      <c r="UQX199" s="22"/>
      <c r="UQY199" s="22"/>
      <c r="UQZ199" s="22"/>
      <c r="URA199" s="22"/>
      <c r="URB199" s="22"/>
      <c r="URC199" s="22"/>
      <c r="URD199" s="22"/>
      <c r="URE199" s="22"/>
      <c r="URF199" s="22"/>
      <c r="URG199" s="22"/>
      <c r="URH199" s="22"/>
      <c r="URI199" s="22"/>
      <c r="URJ199" s="22"/>
      <c r="URK199" s="22"/>
      <c r="URL199" s="22"/>
      <c r="URM199" s="22"/>
      <c r="URN199" s="22"/>
      <c r="URO199" s="22"/>
      <c r="URP199" s="22"/>
      <c r="URQ199" s="22"/>
      <c r="URR199" s="22"/>
      <c r="URS199" s="22"/>
      <c r="URT199" s="22"/>
      <c r="URU199" s="22"/>
      <c r="URV199" s="22"/>
      <c r="URW199" s="22"/>
      <c r="URX199" s="22"/>
      <c r="URY199" s="22"/>
      <c r="URZ199" s="22"/>
      <c r="USA199" s="22"/>
      <c r="USB199" s="22"/>
      <c r="USC199" s="22"/>
      <c r="USD199" s="22"/>
      <c r="USE199" s="22"/>
      <c r="USF199" s="22"/>
      <c r="USG199" s="22"/>
      <c r="USH199" s="22"/>
      <c r="USI199" s="22"/>
      <c r="USJ199" s="22"/>
      <c r="USK199" s="22"/>
      <c r="USL199" s="22"/>
      <c r="USM199" s="22"/>
      <c r="USN199" s="22"/>
      <c r="USO199" s="22"/>
      <c r="USP199" s="22"/>
      <c r="USQ199" s="22"/>
      <c r="USR199" s="22"/>
      <c r="USS199" s="22"/>
      <c r="UST199" s="22"/>
      <c r="USU199" s="22"/>
      <c r="USV199" s="22"/>
      <c r="USW199" s="22"/>
      <c r="USX199" s="22"/>
      <c r="USY199" s="22"/>
      <c r="USZ199" s="22"/>
      <c r="UTA199" s="22"/>
      <c r="UTB199" s="22"/>
      <c r="UTC199" s="22"/>
      <c r="UTD199" s="22"/>
      <c r="UTE199" s="22"/>
      <c r="UTF199" s="22"/>
      <c r="UTG199" s="22"/>
      <c r="UTH199" s="22"/>
      <c r="UTI199" s="22"/>
      <c r="UTJ199" s="22"/>
      <c r="UTK199" s="22"/>
      <c r="UTL199" s="22"/>
      <c r="UTM199" s="22"/>
      <c r="UTN199" s="22"/>
      <c r="UTO199" s="22"/>
      <c r="UTP199" s="22"/>
      <c r="UTQ199" s="22"/>
      <c r="UTR199" s="22"/>
      <c r="UTS199" s="22"/>
      <c r="UTT199" s="22"/>
      <c r="UTU199" s="22"/>
      <c r="UTV199" s="22"/>
      <c r="UTW199" s="22"/>
      <c r="UTX199" s="22"/>
      <c r="UTY199" s="22"/>
      <c r="UTZ199" s="22"/>
      <c r="UUA199" s="22"/>
      <c r="UUB199" s="22"/>
      <c r="UUC199" s="22"/>
      <c r="UUD199" s="22"/>
      <c r="UUE199" s="22"/>
      <c r="UUF199" s="22"/>
      <c r="UUG199" s="22"/>
      <c r="UUH199" s="22"/>
      <c r="UUI199" s="22"/>
      <c r="UUJ199" s="22"/>
      <c r="UUK199" s="22"/>
      <c r="UUL199" s="22"/>
      <c r="UUM199" s="22"/>
      <c r="UUN199" s="22"/>
      <c r="UUO199" s="22"/>
      <c r="UUP199" s="22"/>
      <c r="UUQ199" s="22"/>
      <c r="UUR199" s="22"/>
      <c r="UUS199" s="22"/>
      <c r="UUT199" s="22"/>
      <c r="UUU199" s="22"/>
      <c r="UUV199" s="22"/>
      <c r="UUW199" s="22"/>
      <c r="UUX199" s="22"/>
      <c r="UUY199" s="22"/>
      <c r="UUZ199" s="22"/>
      <c r="UVA199" s="22"/>
      <c r="UVB199" s="22"/>
      <c r="UVC199" s="22"/>
      <c r="UVD199" s="22"/>
      <c r="UVE199" s="22"/>
      <c r="UVF199" s="22"/>
      <c r="UVG199" s="22"/>
      <c r="UVH199" s="22"/>
      <c r="UVI199" s="22"/>
      <c r="UVJ199" s="22"/>
      <c r="UVK199" s="22"/>
      <c r="UVL199" s="22"/>
      <c r="UVM199" s="22"/>
      <c r="UVN199" s="22"/>
      <c r="UVO199" s="22"/>
      <c r="UVP199" s="22"/>
      <c r="UVQ199" s="22"/>
      <c r="UVR199" s="22"/>
      <c r="UVS199" s="22"/>
      <c r="UVT199" s="22"/>
      <c r="UVU199" s="22"/>
      <c r="UVV199" s="22"/>
      <c r="UVW199" s="22"/>
      <c r="UVX199" s="22"/>
      <c r="UVY199" s="22"/>
      <c r="UVZ199" s="22"/>
      <c r="UWA199" s="22"/>
      <c r="UWB199" s="22"/>
      <c r="UWC199" s="22"/>
      <c r="UWD199" s="22"/>
      <c r="UWE199" s="22"/>
      <c r="UWF199" s="22"/>
      <c r="UWG199" s="22"/>
      <c r="UWH199" s="22"/>
      <c r="UWI199" s="22"/>
      <c r="UWJ199" s="22"/>
      <c r="UWK199" s="22"/>
      <c r="UWL199" s="22"/>
      <c r="UWM199" s="22"/>
      <c r="UWN199" s="22"/>
      <c r="UWO199" s="22"/>
      <c r="UWP199" s="22"/>
      <c r="UWQ199" s="22"/>
      <c r="UWR199" s="22"/>
      <c r="UWS199" s="22"/>
      <c r="UWT199" s="22"/>
      <c r="UWU199" s="22"/>
      <c r="UWV199" s="22"/>
      <c r="UWW199" s="22"/>
      <c r="UWX199" s="22"/>
      <c r="UWY199" s="22"/>
      <c r="UWZ199" s="22"/>
      <c r="UXA199" s="22"/>
      <c r="UXB199" s="22"/>
      <c r="UXC199" s="22"/>
      <c r="UXD199" s="22"/>
      <c r="UXE199" s="22"/>
      <c r="UXF199" s="22"/>
      <c r="UXG199" s="22"/>
      <c r="UXH199" s="22"/>
      <c r="UXI199" s="22"/>
      <c r="UXJ199" s="22"/>
      <c r="UXK199" s="22"/>
      <c r="UXL199" s="22"/>
      <c r="UXM199" s="22"/>
      <c r="UXN199" s="22"/>
      <c r="UXO199" s="22"/>
      <c r="UXP199" s="22"/>
      <c r="UXQ199" s="22"/>
      <c r="UXR199" s="22"/>
      <c r="UXS199" s="22"/>
      <c r="UXT199" s="22"/>
      <c r="UXU199" s="22"/>
      <c r="UXV199" s="22"/>
      <c r="UXW199" s="22"/>
      <c r="UXX199" s="22"/>
      <c r="UXY199" s="22"/>
      <c r="UXZ199" s="22"/>
      <c r="UYA199" s="22"/>
      <c r="UYB199" s="22"/>
      <c r="UYC199" s="22"/>
      <c r="UYD199" s="22"/>
      <c r="UYE199" s="22"/>
      <c r="UYF199" s="22"/>
      <c r="UYG199" s="22"/>
      <c r="UYH199" s="22"/>
      <c r="UYI199" s="22"/>
      <c r="UYJ199" s="22"/>
      <c r="UYK199" s="22"/>
      <c r="UYL199" s="22"/>
      <c r="UYM199" s="22"/>
      <c r="UYN199" s="22"/>
      <c r="UYO199" s="22"/>
      <c r="UYP199" s="22"/>
      <c r="UYQ199" s="22"/>
      <c r="UYR199" s="22"/>
      <c r="UYS199" s="22"/>
      <c r="UYT199" s="22"/>
      <c r="UYU199" s="22"/>
      <c r="UYV199" s="22"/>
      <c r="UYW199" s="22"/>
      <c r="UYX199" s="22"/>
      <c r="UYY199" s="22"/>
      <c r="UYZ199" s="22"/>
      <c r="UZA199" s="22"/>
      <c r="UZB199" s="22"/>
      <c r="UZC199" s="22"/>
      <c r="UZD199" s="22"/>
      <c r="UZE199" s="22"/>
      <c r="UZF199" s="22"/>
      <c r="UZG199" s="22"/>
      <c r="UZH199" s="22"/>
      <c r="UZI199" s="22"/>
      <c r="UZJ199" s="22"/>
      <c r="UZK199" s="22"/>
      <c r="UZL199" s="22"/>
      <c r="UZM199" s="22"/>
      <c r="UZN199" s="22"/>
      <c r="UZO199" s="22"/>
      <c r="UZP199" s="22"/>
      <c r="UZQ199" s="22"/>
      <c r="UZR199" s="22"/>
      <c r="UZS199" s="22"/>
      <c r="UZT199" s="22"/>
      <c r="UZU199" s="22"/>
      <c r="UZV199" s="22"/>
      <c r="UZW199" s="22"/>
      <c r="UZX199" s="22"/>
      <c r="UZY199" s="22"/>
      <c r="UZZ199" s="22"/>
      <c r="VAA199" s="22"/>
      <c r="VAB199" s="22"/>
      <c r="VAC199" s="22"/>
      <c r="VAD199" s="22"/>
      <c r="VAE199" s="22"/>
      <c r="VAF199" s="22"/>
      <c r="VAG199" s="22"/>
      <c r="VAH199" s="22"/>
      <c r="VAI199" s="22"/>
      <c r="VAJ199" s="22"/>
      <c r="VAK199" s="22"/>
      <c r="VAL199" s="22"/>
      <c r="VAM199" s="22"/>
      <c r="VAN199" s="22"/>
      <c r="VAO199" s="22"/>
      <c r="VAP199" s="22"/>
      <c r="VAQ199" s="22"/>
      <c r="VAR199" s="22"/>
      <c r="VAS199" s="22"/>
      <c r="VAT199" s="22"/>
      <c r="VAU199" s="22"/>
      <c r="VAV199" s="22"/>
      <c r="VAW199" s="22"/>
      <c r="VAX199" s="22"/>
      <c r="VAY199" s="22"/>
      <c r="VAZ199" s="22"/>
      <c r="VBA199" s="22"/>
      <c r="VBB199" s="22"/>
      <c r="VBC199" s="22"/>
      <c r="VBD199" s="22"/>
      <c r="VBE199" s="22"/>
      <c r="VBF199" s="22"/>
      <c r="VBG199" s="22"/>
      <c r="VBH199" s="22"/>
      <c r="VBI199" s="22"/>
      <c r="VBJ199" s="22"/>
      <c r="VBK199" s="22"/>
      <c r="VBL199" s="22"/>
      <c r="VBM199" s="22"/>
      <c r="VBN199" s="22"/>
      <c r="VBO199" s="22"/>
      <c r="VBP199" s="22"/>
      <c r="VBQ199" s="22"/>
      <c r="VBR199" s="22"/>
      <c r="VBS199" s="22"/>
      <c r="VBT199" s="22"/>
      <c r="VBU199" s="22"/>
      <c r="VBV199" s="22"/>
      <c r="VBW199" s="22"/>
      <c r="VBX199" s="22"/>
      <c r="VBY199" s="22"/>
      <c r="VBZ199" s="22"/>
      <c r="VCA199" s="22"/>
      <c r="VCB199" s="22"/>
      <c r="VCC199" s="22"/>
      <c r="VCD199" s="22"/>
      <c r="VCE199" s="22"/>
      <c r="VCF199" s="22"/>
      <c r="VCG199" s="22"/>
      <c r="VCH199" s="22"/>
      <c r="VCI199" s="22"/>
      <c r="VCJ199" s="22"/>
      <c r="VCK199" s="22"/>
      <c r="VCL199" s="22"/>
      <c r="VCM199" s="22"/>
      <c r="VCN199" s="22"/>
      <c r="VCO199" s="22"/>
      <c r="VCP199" s="22"/>
      <c r="VCQ199" s="22"/>
      <c r="VCR199" s="22"/>
      <c r="VCS199" s="22"/>
      <c r="VCT199" s="22"/>
      <c r="VCU199" s="22"/>
      <c r="VCV199" s="22"/>
      <c r="VCW199" s="22"/>
      <c r="VCX199" s="22"/>
      <c r="VCY199" s="22"/>
      <c r="VCZ199" s="22"/>
      <c r="VDA199" s="22"/>
      <c r="VDB199" s="22"/>
      <c r="VDC199" s="22"/>
      <c r="VDD199" s="22"/>
      <c r="VDE199" s="22"/>
      <c r="VDF199" s="22"/>
      <c r="VDG199" s="22"/>
      <c r="VDH199" s="22"/>
      <c r="VDI199" s="22"/>
      <c r="VDJ199" s="22"/>
      <c r="VDK199" s="22"/>
      <c r="VDL199" s="22"/>
      <c r="VDM199" s="22"/>
      <c r="VDN199" s="22"/>
      <c r="VDO199" s="22"/>
      <c r="VDP199" s="22"/>
      <c r="VDQ199" s="22"/>
      <c r="VDR199" s="22"/>
      <c r="VDS199" s="22"/>
      <c r="VDT199" s="22"/>
      <c r="VDU199" s="22"/>
      <c r="VDV199" s="22"/>
      <c r="VDW199" s="22"/>
      <c r="VDX199" s="22"/>
      <c r="VDY199" s="22"/>
      <c r="VDZ199" s="22"/>
      <c r="VEA199" s="22"/>
      <c r="VEB199" s="22"/>
      <c r="VEC199" s="22"/>
      <c r="VED199" s="22"/>
      <c r="VEE199" s="22"/>
      <c r="VEF199" s="22"/>
      <c r="VEG199" s="22"/>
      <c r="VEH199" s="22"/>
      <c r="VEI199" s="22"/>
      <c r="VEJ199" s="22"/>
      <c r="VEK199" s="22"/>
      <c r="VEL199" s="22"/>
      <c r="VEM199" s="22"/>
      <c r="VEN199" s="22"/>
      <c r="VEO199" s="22"/>
      <c r="VEP199" s="22"/>
      <c r="VEQ199" s="22"/>
      <c r="VER199" s="22"/>
      <c r="VES199" s="22"/>
      <c r="VET199" s="22"/>
      <c r="VEU199" s="22"/>
      <c r="VEV199" s="22"/>
      <c r="VEW199" s="22"/>
      <c r="VEX199" s="22"/>
      <c r="VEY199" s="22"/>
      <c r="VEZ199" s="22"/>
      <c r="VFA199" s="22"/>
      <c r="VFB199" s="22"/>
      <c r="VFC199" s="22"/>
      <c r="VFD199" s="22"/>
      <c r="VFE199" s="22"/>
      <c r="VFF199" s="22"/>
      <c r="VFG199" s="22"/>
      <c r="VFH199" s="22"/>
      <c r="VFI199" s="22"/>
      <c r="VFJ199" s="22"/>
      <c r="VFK199" s="22"/>
      <c r="VFL199" s="22"/>
      <c r="VFM199" s="22"/>
      <c r="VFN199" s="22"/>
      <c r="VFO199" s="22"/>
      <c r="VFP199" s="22"/>
      <c r="VFQ199" s="22"/>
      <c r="VFR199" s="22"/>
      <c r="VFS199" s="22"/>
      <c r="VFT199" s="22"/>
      <c r="VFU199" s="22"/>
      <c r="VFV199" s="22"/>
      <c r="VFW199" s="22"/>
      <c r="VFX199" s="22"/>
      <c r="VFY199" s="22"/>
      <c r="VFZ199" s="22"/>
      <c r="VGA199" s="22"/>
      <c r="VGB199" s="22"/>
      <c r="VGC199" s="22"/>
      <c r="VGD199" s="22"/>
      <c r="VGE199" s="22"/>
      <c r="VGF199" s="22"/>
      <c r="VGG199" s="22"/>
      <c r="VGH199" s="22"/>
      <c r="VGI199" s="22"/>
      <c r="VGJ199" s="22"/>
      <c r="VGK199" s="22"/>
      <c r="VGL199" s="22"/>
      <c r="VGM199" s="22"/>
      <c r="VGN199" s="22"/>
      <c r="VGO199" s="22"/>
      <c r="VGP199" s="22"/>
      <c r="VGQ199" s="22"/>
      <c r="VGR199" s="22"/>
      <c r="VGS199" s="22"/>
      <c r="VGT199" s="22"/>
      <c r="VGU199" s="22"/>
      <c r="VGV199" s="22"/>
      <c r="VGW199" s="22"/>
      <c r="VGX199" s="22"/>
      <c r="VGY199" s="22"/>
      <c r="VGZ199" s="22"/>
      <c r="VHA199" s="22"/>
      <c r="VHB199" s="22"/>
      <c r="VHC199" s="22"/>
      <c r="VHD199" s="22"/>
      <c r="VHE199" s="22"/>
      <c r="VHF199" s="22"/>
      <c r="VHG199" s="22"/>
      <c r="VHH199" s="22"/>
      <c r="VHI199" s="22"/>
      <c r="VHJ199" s="22"/>
      <c r="VHK199" s="22"/>
      <c r="VHL199" s="22"/>
      <c r="VHM199" s="22"/>
      <c r="VHN199" s="22"/>
      <c r="VHO199" s="22"/>
      <c r="VHP199" s="22"/>
      <c r="VHQ199" s="22"/>
      <c r="VHR199" s="22"/>
      <c r="VHS199" s="22"/>
      <c r="VHT199" s="22"/>
      <c r="VHU199" s="22"/>
      <c r="VHV199" s="22"/>
      <c r="VHW199" s="22"/>
      <c r="VHX199" s="22"/>
      <c r="VHY199" s="22"/>
      <c r="VHZ199" s="22"/>
      <c r="VIA199" s="22"/>
      <c r="VIB199" s="22"/>
      <c r="VIC199" s="22"/>
      <c r="VID199" s="22"/>
      <c r="VIE199" s="22"/>
      <c r="VIF199" s="22"/>
      <c r="VIG199" s="22"/>
      <c r="VIH199" s="22"/>
      <c r="VII199" s="22"/>
      <c r="VIJ199" s="22"/>
      <c r="VIK199" s="22"/>
      <c r="VIL199" s="22"/>
      <c r="VIM199" s="22"/>
      <c r="VIN199" s="22"/>
      <c r="VIO199" s="22"/>
      <c r="VIP199" s="22"/>
      <c r="VIQ199" s="22"/>
      <c r="VIR199" s="22"/>
      <c r="VIS199" s="22"/>
      <c r="VIT199" s="22"/>
      <c r="VIU199" s="22"/>
      <c r="VIV199" s="22"/>
      <c r="VIW199" s="22"/>
      <c r="VIX199" s="22"/>
      <c r="VIY199" s="22"/>
      <c r="VIZ199" s="22"/>
      <c r="VJA199" s="22"/>
      <c r="VJB199" s="22"/>
      <c r="VJC199" s="22"/>
      <c r="VJD199" s="22"/>
      <c r="VJE199" s="22"/>
      <c r="VJF199" s="22"/>
      <c r="VJG199" s="22"/>
      <c r="VJH199" s="22"/>
      <c r="VJI199" s="22"/>
      <c r="VJJ199" s="22"/>
      <c r="VJK199" s="22"/>
      <c r="VJL199" s="22"/>
      <c r="VJM199" s="22"/>
      <c r="VJN199" s="22"/>
      <c r="VJO199" s="22"/>
      <c r="VJP199" s="22"/>
      <c r="VJQ199" s="22"/>
      <c r="VJR199" s="22"/>
      <c r="VJS199" s="22"/>
      <c r="VJT199" s="22"/>
      <c r="VJU199" s="22"/>
      <c r="VJV199" s="22"/>
      <c r="VJW199" s="22"/>
      <c r="VJX199" s="22"/>
      <c r="VJY199" s="22"/>
      <c r="VJZ199" s="22"/>
      <c r="VKA199" s="22"/>
      <c r="VKB199" s="22"/>
      <c r="VKC199" s="22"/>
      <c r="VKD199" s="22"/>
      <c r="VKE199" s="22"/>
      <c r="VKF199" s="22"/>
      <c r="VKG199" s="22"/>
      <c r="VKH199" s="22"/>
      <c r="VKI199" s="22"/>
      <c r="VKJ199" s="22"/>
      <c r="VKK199" s="22"/>
      <c r="VKL199" s="22"/>
      <c r="VKM199" s="22"/>
      <c r="VKN199" s="22"/>
      <c r="VKO199" s="22"/>
      <c r="VKP199" s="22"/>
      <c r="VKQ199" s="22"/>
      <c r="VKR199" s="22"/>
      <c r="VKS199" s="22"/>
      <c r="VKT199" s="22"/>
      <c r="VKU199" s="22"/>
      <c r="VKV199" s="22"/>
      <c r="VKW199" s="22"/>
      <c r="VKX199" s="22"/>
      <c r="VKY199" s="22"/>
      <c r="VKZ199" s="22"/>
      <c r="VLA199" s="22"/>
      <c r="VLB199" s="22"/>
      <c r="VLC199" s="22"/>
      <c r="VLD199" s="22"/>
      <c r="VLE199" s="22"/>
      <c r="VLF199" s="22"/>
      <c r="VLG199" s="22"/>
      <c r="VLH199" s="22"/>
      <c r="VLI199" s="22"/>
      <c r="VLJ199" s="22"/>
      <c r="VLK199" s="22"/>
      <c r="VLL199" s="22"/>
      <c r="VLM199" s="22"/>
      <c r="VLN199" s="22"/>
      <c r="VLO199" s="22"/>
      <c r="VLP199" s="22"/>
      <c r="VLQ199" s="22"/>
      <c r="VLR199" s="22"/>
      <c r="VLS199" s="22"/>
      <c r="VLT199" s="22"/>
      <c r="VLU199" s="22"/>
      <c r="VLV199" s="22"/>
      <c r="VLW199" s="22"/>
      <c r="VLX199" s="22"/>
      <c r="VLY199" s="22"/>
      <c r="VLZ199" s="22"/>
      <c r="VMA199" s="22"/>
      <c r="VMB199" s="22"/>
      <c r="VMC199" s="22"/>
      <c r="VMD199" s="22"/>
      <c r="VME199" s="22"/>
      <c r="VMF199" s="22"/>
      <c r="VMG199" s="22"/>
      <c r="VMH199" s="22"/>
      <c r="VMI199" s="22"/>
      <c r="VMJ199" s="22"/>
      <c r="VMK199" s="22"/>
      <c r="VML199" s="22"/>
      <c r="VMM199" s="22"/>
      <c r="VMN199" s="22"/>
      <c r="VMO199" s="22"/>
      <c r="VMP199" s="22"/>
      <c r="VMQ199" s="22"/>
      <c r="VMR199" s="22"/>
      <c r="VMS199" s="22"/>
      <c r="VMT199" s="22"/>
      <c r="VMU199" s="22"/>
      <c r="VMV199" s="22"/>
      <c r="VMW199" s="22"/>
      <c r="VMX199" s="22"/>
      <c r="VMY199" s="22"/>
      <c r="VMZ199" s="22"/>
      <c r="VNA199" s="22"/>
      <c r="VNB199" s="22"/>
      <c r="VNC199" s="22"/>
      <c r="VND199" s="22"/>
      <c r="VNE199" s="22"/>
      <c r="VNF199" s="22"/>
      <c r="VNG199" s="22"/>
      <c r="VNH199" s="22"/>
      <c r="VNI199" s="22"/>
      <c r="VNJ199" s="22"/>
      <c r="VNK199" s="22"/>
      <c r="VNL199" s="22"/>
      <c r="VNM199" s="22"/>
      <c r="VNN199" s="22"/>
      <c r="VNO199" s="22"/>
      <c r="VNP199" s="22"/>
      <c r="VNQ199" s="22"/>
      <c r="VNR199" s="22"/>
      <c r="VNS199" s="22"/>
      <c r="VNT199" s="22"/>
      <c r="VNU199" s="22"/>
      <c r="VNV199" s="22"/>
      <c r="VNW199" s="22"/>
      <c r="VNX199" s="22"/>
      <c r="VNY199" s="22"/>
      <c r="VNZ199" s="22"/>
      <c r="VOA199" s="22"/>
      <c r="VOB199" s="22"/>
      <c r="VOC199" s="22"/>
      <c r="VOD199" s="22"/>
      <c r="VOE199" s="22"/>
      <c r="VOF199" s="22"/>
      <c r="VOG199" s="22"/>
      <c r="VOH199" s="22"/>
      <c r="VOI199" s="22"/>
      <c r="VOJ199" s="22"/>
      <c r="VOK199" s="22"/>
      <c r="VOL199" s="22"/>
      <c r="VOM199" s="22"/>
      <c r="VON199" s="22"/>
      <c r="VOO199" s="22"/>
      <c r="VOP199" s="22"/>
      <c r="VOQ199" s="22"/>
      <c r="VOR199" s="22"/>
      <c r="VOS199" s="22"/>
      <c r="VOT199" s="22"/>
      <c r="VOU199" s="22"/>
      <c r="VOV199" s="22"/>
      <c r="VOW199" s="22"/>
      <c r="VOX199" s="22"/>
      <c r="VOY199" s="22"/>
      <c r="VOZ199" s="22"/>
      <c r="VPA199" s="22"/>
      <c r="VPB199" s="22"/>
      <c r="VPC199" s="22"/>
      <c r="VPD199" s="22"/>
      <c r="VPE199" s="22"/>
      <c r="VPF199" s="22"/>
      <c r="VPG199" s="22"/>
      <c r="VPH199" s="22"/>
      <c r="VPI199" s="22"/>
      <c r="VPJ199" s="22"/>
      <c r="VPK199" s="22"/>
      <c r="VPL199" s="22"/>
      <c r="VPM199" s="22"/>
      <c r="VPN199" s="22"/>
      <c r="VPO199" s="22"/>
      <c r="VPP199" s="22"/>
      <c r="VPQ199" s="22"/>
      <c r="VPR199" s="22"/>
      <c r="VPS199" s="22"/>
      <c r="VPT199" s="22"/>
      <c r="VPU199" s="22"/>
      <c r="VPV199" s="22"/>
      <c r="VPW199" s="22"/>
      <c r="VPX199" s="22"/>
      <c r="VPY199" s="22"/>
      <c r="VPZ199" s="22"/>
      <c r="VQA199" s="22"/>
      <c r="VQB199" s="22"/>
      <c r="VQC199" s="22"/>
      <c r="VQD199" s="22"/>
      <c r="VQE199" s="22"/>
      <c r="VQF199" s="22"/>
      <c r="VQG199" s="22"/>
      <c r="VQH199" s="22"/>
      <c r="VQI199" s="22"/>
      <c r="VQJ199" s="22"/>
      <c r="VQK199" s="22"/>
      <c r="VQL199" s="22"/>
      <c r="VQM199" s="22"/>
      <c r="VQN199" s="22"/>
      <c r="VQO199" s="22"/>
      <c r="VQP199" s="22"/>
      <c r="VQQ199" s="22"/>
      <c r="VQR199" s="22"/>
      <c r="VQS199" s="22"/>
      <c r="VQT199" s="22"/>
      <c r="VQU199" s="22"/>
      <c r="VQV199" s="22"/>
      <c r="VQW199" s="22"/>
      <c r="VQX199" s="22"/>
      <c r="VQY199" s="22"/>
      <c r="VQZ199" s="22"/>
      <c r="VRA199" s="22"/>
      <c r="VRB199" s="22"/>
      <c r="VRC199" s="22"/>
      <c r="VRD199" s="22"/>
      <c r="VRE199" s="22"/>
      <c r="VRF199" s="22"/>
      <c r="VRG199" s="22"/>
      <c r="VRH199" s="22"/>
      <c r="VRI199" s="22"/>
      <c r="VRJ199" s="22"/>
      <c r="VRK199" s="22"/>
      <c r="VRL199" s="22"/>
      <c r="VRM199" s="22"/>
      <c r="VRN199" s="22"/>
      <c r="VRO199" s="22"/>
      <c r="VRP199" s="22"/>
      <c r="VRQ199" s="22"/>
      <c r="VRR199" s="22"/>
      <c r="VRS199" s="22"/>
      <c r="VRT199" s="22"/>
      <c r="VRU199" s="22"/>
      <c r="VRV199" s="22"/>
      <c r="VRW199" s="22"/>
      <c r="VRX199" s="22"/>
      <c r="VRY199" s="22"/>
      <c r="VRZ199" s="22"/>
      <c r="VSA199" s="22"/>
      <c r="VSB199" s="22"/>
      <c r="VSC199" s="22"/>
      <c r="VSD199" s="22"/>
      <c r="VSE199" s="22"/>
      <c r="VSF199" s="22"/>
      <c r="VSG199" s="22"/>
      <c r="VSH199" s="22"/>
      <c r="VSI199" s="22"/>
      <c r="VSJ199" s="22"/>
      <c r="VSK199" s="22"/>
      <c r="VSL199" s="22"/>
      <c r="VSM199" s="22"/>
      <c r="VSN199" s="22"/>
      <c r="VSO199" s="22"/>
      <c r="VSP199" s="22"/>
      <c r="VSQ199" s="22"/>
      <c r="VSR199" s="22"/>
      <c r="VSS199" s="22"/>
      <c r="VST199" s="22"/>
      <c r="VSU199" s="22"/>
      <c r="VSV199" s="22"/>
      <c r="VSW199" s="22"/>
      <c r="VSX199" s="22"/>
      <c r="VSY199" s="22"/>
      <c r="VSZ199" s="22"/>
      <c r="VTA199" s="22"/>
      <c r="VTB199" s="22"/>
      <c r="VTC199" s="22"/>
      <c r="VTD199" s="22"/>
      <c r="VTE199" s="22"/>
      <c r="VTF199" s="22"/>
      <c r="VTG199" s="22"/>
      <c r="VTH199" s="22"/>
      <c r="VTI199" s="22"/>
      <c r="VTJ199" s="22"/>
      <c r="VTK199" s="22"/>
      <c r="VTL199" s="22"/>
      <c r="VTM199" s="22"/>
      <c r="VTN199" s="22"/>
      <c r="VTO199" s="22"/>
      <c r="VTP199" s="22"/>
      <c r="VTQ199" s="22"/>
      <c r="VTR199" s="22"/>
      <c r="VTS199" s="22"/>
      <c r="VTT199" s="22"/>
      <c r="VTU199" s="22"/>
      <c r="VTV199" s="22"/>
      <c r="VTW199" s="22"/>
      <c r="VTX199" s="22"/>
      <c r="VTY199" s="22"/>
      <c r="VTZ199" s="22"/>
      <c r="VUA199" s="22"/>
      <c r="VUB199" s="22"/>
      <c r="VUC199" s="22"/>
      <c r="VUD199" s="22"/>
      <c r="VUE199" s="22"/>
      <c r="VUF199" s="22"/>
      <c r="VUG199" s="22"/>
      <c r="VUH199" s="22"/>
      <c r="VUI199" s="22"/>
      <c r="VUJ199" s="22"/>
      <c r="VUK199" s="22"/>
      <c r="VUL199" s="22"/>
      <c r="VUM199" s="22"/>
      <c r="VUN199" s="22"/>
      <c r="VUO199" s="22"/>
      <c r="VUP199" s="22"/>
      <c r="VUQ199" s="22"/>
      <c r="VUR199" s="22"/>
      <c r="VUS199" s="22"/>
      <c r="VUT199" s="22"/>
      <c r="VUU199" s="22"/>
      <c r="VUV199" s="22"/>
      <c r="VUW199" s="22"/>
      <c r="VUX199" s="22"/>
      <c r="VUY199" s="22"/>
      <c r="VUZ199" s="22"/>
      <c r="VVA199" s="22"/>
      <c r="VVB199" s="22"/>
      <c r="VVC199" s="22"/>
      <c r="VVD199" s="22"/>
      <c r="VVE199" s="22"/>
      <c r="VVF199" s="22"/>
      <c r="VVG199" s="22"/>
      <c r="VVH199" s="22"/>
      <c r="VVI199" s="22"/>
      <c r="VVJ199" s="22"/>
      <c r="VVK199" s="22"/>
      <c r="VVL199" s="22"/>
      <c r="VVM199" s="22"/>
      <c r="VVN199" s="22"/>
      <c r="VVO199" s="22"/>
      <c r="VVP199" s="22"/>
      <c r="VVQ199" s="22"/>
      <c r="VVR199" s="22"/>
      <c r="VVS199" s="22"/>
      <c r="VVT199" s="22"/>
      <c r="VVU199" s="22"/>
      <c r="VVV199" s="22"/>
      <c r="VVW199" s="22"/>
      <c r="VVX199" s="22"/>
      <c r="VVY199" s="22"/>
      <c r="VVZ199" s="22"/>
      <c r="VWA199" s="22"/>
      <c r="VWB199" s="22"/>
      <c r="VWC199" s="22"/>
      <c r="VWD199" s="22"/>
      <c r="VWE199" s="22"/>
      <c r="VWF199" s="22"/>
      <c r="VWG199" s="22"/>
      <c r="VWH199" s="22"/>
      <c r="VWI199" s="22"/>
      <c r="VWJ199" s="22"/>
      <c r="VWK199" s="22"/>
      <c r="VWL199" s="22"/>
      <c r="VWM199" s="22"/>
      <c r="VWN199" s="22"/>
      <c r="VWO199" s="22"/>
      <c r="VWP199" s="22"/>
      <c r="VWQ199" s="22"/>
      <c r="VWR199" s="22"/>
      <c r="VWS199" s="22"/>
      <c r="VWT199" s="22"/>
      <c r="VWU199" s="22"/>
      <c r="VWV199" s="22"/>
      <c r="VWW199" s="22"/>
      <c r="VWX199" s="22"/>
      <c r="VWY199" s="22"/>
      <c r="VWZ199" s="22"/>
      <c r="VXA199" s="22"/>
      <c r="VXB199" s="22"/>
      <c r="VXC199" s="22"/>
      <c r="VXD199" s="22"/>
      <c r="VXE199" s="22"/>
      <c r="VXF199" s="22"/>
      <c r="VXG199" s="22"/>
      <c r="VXH199" s="22"/>
      <c r="VXI199" s="22"/>
      <c r="VXJ199" s="22"/>
      <c r="VXK199" s="22"/>
      <c r="VXL199" s="22"/>
      <c r="VXM199" s="22"/>
      <c r="VXN199" s="22"/>
      <c r="VXO199" s="22"/>
      <c r="VXP199" s="22"/>
      <c r="VXQ199" s="22"/>
      <c r="VXR199" s="22"/>
      <c r="VXS199" s="22"/>
      <c r="VXT199" s="22"/>
      <c r="VXU199" s="22"/>
      <c r="VXV199" s="22"/>
      <c r="VXW199" s="22"/>
      <c r="VXX199" s="22"/>
      <c r="VXY199" s="22"/>
      <c r="VXZ199" s="22"/>
      <c r="VYA199" s="22"/>
      <c r="VYB199" s="22"/>
      <c r="VYC199" s="22"/>
      <c r="VYD199" s="22"/>
      <c r="VYE199" s="22"/>
      <c r="VYF199" s="22"/>
      <c r="VYG199" s="22"/>
      <c r="VYH199" s="22"/>
      <c r="VYI199" s="22"/>
      <c r="VYJ199" s="22"/>
      <c r="VYK199" s="22"/>
      <c r="VYL199" s="22"/>
      <c r="VYM199" s="22"/>
      <c r="VYN199" s="22"/>
      <c r="VYO199" s="22"/>
      <c r="VYP199" s="22"/>
      <c r="VYQ199" s="22"/>
      <c r="VYR199" s="22"/>
      <c r="VYS199" s="22"/>
      <c r="VYT199" s="22"/>
      <c r="VYU199" s="22"/>
      <c r="VYV199" s="22"/>
      <c r="VYW199" s="22"/>
      <c r="VYX199" s="22"/>
      <c r="VYY199" s="22"/>
      <c r="VYZ199" s="22"/>
      <c r="VZA199" s="22"/>
      <c r="VZB199" s="22"/>
      <c r="VZC199" s="22"/>
      <c r="VZD199" s="22"/>
      <c r="VZE199" s="22"/>
      <c r="VZF199" s="22"/>
      <c r="VZG199" s="22"/>
      <c r="VZH199" s="22"/>
      <c r="VZI199" s="22"/>
      <c r="VZJ199" s="22"/>
      <c r="VZK199" s="22"/>
      <c r="VZL199" s="22"/>
      <c r="VZM199" s="22"/>
      <c r="VZN199" s="22"/>
      <c r="VZO199" s="22"/>
      <c r="VZP199" s="22"/>
      <c r="VZQ199" s="22"/>
      <c r="VZR199" s="22"/>
      <c r="VZS199" s="22"/>
      <c r="VZT199" s="22"/>
      <c r="VZU199" s="22"/>
      <c r="VZV199" s="22"/>
      <c r="VZW199" s="22"/>
      <c r="VZX199" s="22"/>
      <c r="VZY199" s="22"/>
      <c r="VZZ199" s="22"/>
      <c r="WAA199" s="22"/>
      <c r="WAB199" s="22"/>
      <c r="WAC199" s="22"/>
      <c r="WAD199" s="22"/>
      <c r="WAE199" s="22"/>
      <c r="WAF199" s="22"/>
      <c r="WAG199" s="22"/>
      <c r="WAH199" s="22"/>
      <c r="WAI199" s="22"/>
      <c r="WAJ199" s="22"/>
      <c r="WAK199" s="22"/>
      <c r="WAL199" s="22"/>
      <c r="WAM199" s="22"/>
      <c r="WAN199" s="22"/>
      <c r="WAO199" s="22"/>
      <c r="WAP199" s="22"/>
      <c r="WAQ199" s="22"/>
      <c r="WAR199" s="22"/>
      <c r="WAS199" s="22"/>
      <c r="WAT199" s="22"/>
      <c r="WAU199" s="22"/>
      <c r="WAV199" s="22"/>
      <c r="WAW199" s="22"/>
      <c r="WAX199" s="22"/>
      <c r="WAY199" s="22"/>
      <c r="WAZ199" s="22"/>
      <c r="WBA199" s="22"/>
      <c r="WBB199" s="22"/>
      <c r="WBC199" s="22"/>
      <c r="WBD199" s="22"/>
      <c r="WBE199" s="22"/>
      <c r="WBF199" s="22"/>
      <c r="WBG199" s="22"/>
      <c r="WBH199" s="22"/>
      <c r="WBI199" s="22"/>
      <c r="WBJ199" s="22"/>
      <c r="WBK199" s="22"/>
      <c r="WBL199" s="22"/>
      <c r="WBM199" s="22"/>
      <c r="WBN199" s="22"/>
      <c r="WBO199" s="22"/>
      <c r="WBP199" s="22"/>
      <c r="WBQ199" s="22"/>
      <c r="WBR199" s="22"/>
      <c r="WBS199" s="22"/>
      <c r="WBT199" s="22"/>
      <c r="WBU199" s="22"/>
      <c r="WBV199" s="22"/>
      <c r="WBW199" s="22"/>
      <c r="WBX199" s="22"/>
      <c r="WBY199" s="22"/>
      <c r="WBZ199" s="22"/>
      <c r="WCA199" s="22"/>
      <c r="WCB199" s="22"/>
      <c r="WCC199" s="22"/>
      <c r="WCD199" s="22"/>
      <c r="WCE199" s="22"/>
      <c r="WCF199" s="22"/>
      <c r="WCG199" s="22"/>
      <c r="WCH199" s="22"/>
      <c r="WCI199" s="22"/>
      <c r="WCJ199" s="22"/>
      <c r="WCK199" s="22"/>
      <c r="WCL199" s="22"/>
      <c r="WCM199" s="22"/>
      <c r="WCN199" s="22"/>
      <c r="WCO199" s="22"/>
      <c r="WCP199" s="22"/>
      <c r="WCQ199" s="22"/>
      <c r="WCR199" s="22"/>
      <c r="WCS199" s="22"/>
      <c r="WCT199" s="22"/>
      <c r="WCU199" s="22"/>
      <c r="WCV199" s="22"/>
      <c r="WCW199" s="22"/>
      <c r="WCX199" s="22"/>
      <c r="WCY199" s="22"/>
      <c r="WCZ199" s="22"/>
      <c r="WDA199" s="22"/>
      <c r="WDB199" s="22"/>
      <c r="WDC199" s="22"/>
      <c r="WDD199" s="22"/>
      <c r="WDE199" s="22"/>
      <c r="WDF199" s="22"/>
      <c r="WDG199" s="22"/>
      <c r="WDH199" s="22"/>
      <c r="WDI199" s="22"/>
      <c r="WDJ199" s="22"/>
      <c r="WDK199" s="22"/>
      <c r="WDL199" s="22"/>
      <c r="WDM199" s="22"/>
      <c r="WDN199" s="22"/>
      <c r="WDO199" s="22"/>
      <c r="WDP199" s="22"/>
      <c r="WDQ199" s="22"/>
      <c r="WDR199" s="22"/>
      <c r="WDS199" s="22"/>
      <c r="WDT199" s="22"/>
      <c r="WDU199" s="22"/>
      <c r="WDV199" s="22"/>
      <c r="WDW199" s="22"/>
      <c r="WDX199" s="22"/>
      <c r="WDY199" s="22"/>
      <c r="WDZ199" s="22"/>
      <c r="WEA199" s="22"/>
      <c r="WEB199" s="22"/>
      <c r="WEC199" s="22"/>
      <c r="WED199" s="22"/>
      <c r="WEE199" s="22"/>
      <c r="WEF199" s="22"/>
      <c r="WEG199" s="22"/>
      <c r="WEH199" s="22"/>
      <c r="WEI199" s="22"/>
      <c r="WEJ199" s="22"/>
      <c r="WEK199" s="22"/>
      <c r="WEL199" s="22"/>
      <c r="WEM199" s="22"/>
      <c r="WEN199" s="22"/>
      <c r="WEO199" s="22"/>
      <c r="WEP199" s="22"/>
      <c r="WEQ199" s="22"/>
      <c r="WER199" s="22"/>
      <c r="WES199" s="22"/>
      <c r="WET199" s="22"/>
      <c r="WEU199" s="22"/>
      <c r="WEV199" s="22"/>
      <c r="WEW199" s="22"/>
      <c r="WEX199" s="22"/>
      <c r="WEY199" s="22"/>
      <c r="WEZ199" s="22"/>
      <c r="WFA199" s="22"/>
      <c r="WFB199" s="22"/>
      <c r="WFC199" s="22"/>
      <c r="WFD199" s="22"/>
      <c r="WFE199" s="22"/>
      <c r="WFF199" s="22"/>
      <c r="WFG199" s="22"/>
      <c r="WFH199" s="22"/>
      <c r="WFI199" s="22"/>
      <c r="WFJ199" s="22"/>
      <c r="WFK199" s="22"/>
      <c r="WFL199" s="22"/>
      <c r="WFM199" s="22"/>
      <c r="WFN199" s="22"/>
      <c r="WFO199" s="22"/>
      <c r="WFP199" s="22"/>
      <c r="WFQ199" s="22"/>
      <c r="WFR199" s="22"/>
      <c r="WFS199" s="22"/>
      <c r="WFT199" s="22"/>
      <c r="WFU199" s="22"/>
      <c r="WFV199" s="22"/>
      <c r="WFW199" s="22"/>
      <c r="WFX199" s="22"/>
      <c r="WFY199" s="22"/>
      <c r="WFZ199" s="22"/>
      <c r="WGA199" s="22"/>
      <c r="WGB199" s="22"/>
      <c r="WGC199" s="22"/>
      <c r="WGD199" s="22"/>
      <c r="WGE199" s="22"/>
      <c r="WGF199" s="22"/>
      <c r="WGG199" s="22"/>
      <c r="WGH199" s="22"/>
      <c r="WGI199" s="22"/>
      <c r="WGJ199" s="22"/>
      <c r="WGK199" s="22"/>
      <c r="WGL199" s="22"/>
      <c r="WGM199" s="22"/>
      <c r="WGN199" s="22"/>
      <c r="WGO199" s="22"/>
      <c r="WGP199" s="22"/>
      <c r="WGQ199" s="22"/>
      <c r="WGR199" s="22"/>
      <c r="WGS199" s="22"/>
      <c r="WGT199" s="22"/>
      <c r="WGU199" s="22"/>
      <c r="WGV199" s="22"/>
      <c r="WGW199" s="22"/>
      <c r="WGX199" s="22"/>
      <c r="WGY199" s="22"/>
      <c r="WGZ199" s="22"/>
      <c r="WHA199" s="22"/>
      <c r="WHB199" s="22"/>
      <c r="WHC199" s="22"/>
      <c r="WHD199" s="22"/>
      <c r="WHE199" s="22"/>
      <c r="WHF199" s="22"/>
      <c r="WHG199" s="22"/>
      <c r="WHH199" s="22"/>
      <c r="WHI199" s="22"/>
      <c r="WHJ199" s="22"/>
      <c r="WHK199" s="22"/>
      <c r="WHL199" s="22"/>
      <c r="WHM199" s="22"/>
      <c r="WHN199" s="22"/>
      <c r="WHO199" s="22"/>
      <c r="WHP199" s="22"/>
      <c r="WHQ199" s="22"/>
      <c r="WHR199" s="22"/>
      <c r="WHS199" s="22"/>
      <c r="WHT199" s="22"/>
      <c r="WHU199" s="22"/>
      <c r="WHV199" s="22"/>
      <c r="WHW199" s="22"/>
      <c r="WHX199" s="22"/>
      <c r="WHY199" s="22"/>
      <c r="WHZ199" s="22"/>
      <c r="WIA199" s="22"/>
      <c r="WIB199" s="22"/>
      <c r="WIC199" s="22"/>
      <c r="WID199" s="22"/>
      <c r="WIE199" s="22"/>
      <c r="WIF199" s="22"/>
      <c r="WIG199" s="22"/>
      <c r="WIH199" s="22"/>
      <c r="WII199" s="22"/>
      <c r="WIJ199" s="22"/>
      <c r="WIK199" s="22"/>
      <c r="WIL199" s="22"/>
      <c r="WIM199" s="22"/>
      <c r="WIN199" s="22"/>
      <c r="WIO199" s="22"/>
      <c r="WIP199" s="22"/>
      <c r="WIQ199" s="22"/>
      <c r="WIR199" s="22"/>
      <c r="WIS199" s="22"/>
      <c r="WIT199" s="22"/>
      <c r="WIU199" s="22"/>
      <c r="WIV199" s="22"/>
      <c r="WIW199" s="22"/>
      <c r="WIX199" s="22"/>
      <c r="WIY199" s="22"/>
      <c r="WIZ199" s="22"/>
      <c r="WJA199" s="22"/>
      <c r="WJB199" s="22"/>
      <c r="WJC199" s="22"/>
      <c r="WJD199" s="22"/>
      <c r="WJE199" s="22"/>
      <c r="WJF199" s="22"/>
      <c r="WJG199" s="22"/>
      <c r="WJH199" s="22"/>
      <c r="WJI199" s="22"/>
      <c r="WJJ199" s="22"/>
      <c r="WJK199" s="22"/>
      <c r="WJL199" s="22"/>
      <c r="WJM199" s="22"/>
      <c r="WJN199" s="22"/>
      <c r="WJO199" s="22"/>
      <c r="WJP199" s="22"/>
      <c r="WJQ199" s="22"/>
      <c r="WJR199" s="22"/>
      <c r="WJS199" s="22"/>
      <c r="WJT199" s="22"/>
      <c r="WJU199" s="22"/>
      <c r="WJV199" s="22"/>
      <c r="WJW199" s="22"/>
      <c r="WJX199" s="22"/>
      <c r="WJY199" s="22"/>
      <c r="WJZ199" s="22"/>
      <c r="WKA199" s="22"/>
      <c r="WKB199" s="22"/>
      <c r="WKC199" s="22"/>
      <c r="WKD199" s="22"/>
      <c r="WKE199" s="22"/>
      <c r="WKF199" s="22"/>
      <c r="WKG199" s="22"/>
      <c r="WKH199" s="22"/>
      <c r="WKI199" s="22"/>
      <c r="WKJ199" s="22"/>
      <c r="WKK199" s="22"/>
      <c r="WKL199" s="22"/>
      <c r="WKM199" s="22"/>
      <c r="WKN199" s="22"/>
      <c r="WKO199" s="22"/>
      <c r="WKP199" s="22"/>
      <c r="WKQ199" s="22"/>
      <c r="WKR199" s="22"/>
      <c r="WKS199" s="22"/>
      <c r="WKT199" s="22"/>
      <c r="WKU199" s="22"/>
      <c r="WKV199" s="22"/>
      <c r="WKW199" s="22"/>
      <c r="WKX199" s="22"/>
      <c r="WKY199" s="22"/>
      <c r="WKZ199" s="22"/>
      <c r="WLA199" s="22"/>
      <c r="WLB199" s="22"/>
      <c r="WLC199" s="22"/>
      <c r="WLD199" s="22"/>
      <c r="WLE199" s="22"/>
      <c r="WLF199" s="22"/>
      <c r="WLG199" s="22"/>
      <c r="WLH199" s="22"/>
      <c r="WLI199" s="22"/>
      <c r="WLJ199" s="22"/>
      <c r="WLK199" s="22"/>
      <c r="WLL199" s="22"/>
      <c r="WLM199" s="22"/>
      <c r="WLN199" s="22"/>
      <c r="WLO199" s="22"/>
      <c r="WLP199" s="22"/>
      <c r="WLQ199" s="22"/>
      <c r="WLR199" s="22"/>
      <c r="WLS199" s="22"/>
      <c r="WLT199" s="22"/>
      <c r="WLU199" s="22"/>
      <c r="WLV199" s="22"/>
      <c r="WLW199" s="22"/>
      <c r="WLX199" s="22"/>
      <c r="WLY199" s="22"/>
      <c r="WLZ199" s="22"/>
      <c r="WMA199" s="22"/>
      <c r="WMB199" s="22"/>
      <c r="WMC199" s="22"/>
      <c r="WMD199" s="22"/>
      <c r="WME199" s="22"/>
      <c r="WMF199" s="22"/>
      <c r="WMG199" s="22"/>
      <c r="WMH199" s="22"/>
      <c r="WMI199" s="22"/>
      <c r="WMJ199" s="22"/>
      <c r="WMK199" s="22"/>
      <c r="WML199" s="22"/>
      <c r="WMM199" s="22"/>
      <c r="WMN199" s="22"/>
      <c r="WMO199" s="22"/>
      <c r="WMP199" s="22"/>
      <c r="WMQ199" s="22"/>
      <c r="WMR199" s="22"/>
      <c r="WMS199" s="22"/>
      <c r="WMT199" s="22"/>
      <c r="WMU199" s="22"/>
      <c r="WMV199" s="22"/>
      <c r="WMW199" s="22"/>
      <c r="WMX199" s="22"/>
      <c r="WMY199" s="22"/>
      <c r="WMZ199" s="22"/>
      <c r="WNA199" s="22"/>
      <c r="WNB199" s="22"/>
      <c r="WNC199" s="22"/>
      <c r="WND199" s="22"/>
      <c r="WNE199" s="22"/>
      <c r="WNF199" s="22"/>
      <c r="WNG199" s="22"/>
      <c r="WNH199" s="22"/>
      <c r="WNI199" s="22"/>
      <c r="WNJ199" s="22"/>
      <c r="WNK199" s="22"/>
      <c r="WNL199" s="22"/>
      <c r="WNM199" s="22"/>
      <c r="WNN199" s="22"/>
      <c r="WNO199" s="22"/>
      <c r="WNP199" s="22"/>
      <c r="WNQ199" s="22"/>
      <c r="WNR199" s="22"/>
      <c r="WNS199" s="22"/>
      <c r="WNT199" s="22"/>
      <c r="WNU199" s="22"/>
      <c r="WNV199" s="22"/>
      <c r="WNW199" s="22"/>
      <c r="WNX199" s="22"/>
      <c r="WNY199" s="22"/>
      <c r="WNZ199" s="22"/>
      <c r="WOA199" s="22"/>
      <c r="WOB199" s="22"/>
      <c r="WOC199" s="22"/>
      <c r="WOD199" s="22"/>
      <c r="WOE199" s="22"/>
      <c r="WOF199" s="22"/>
      <c r="WOG199" s="22"/>
      <c r="WOH199" s="22"/>
      <c r="WOI199" s="22"/>
      <c r="WOJ199" s="22"/>
      <c r="WOK199" s="22"/>
      <c r="WOL199" s="22"/>
      <c r="WOM199" s="22"/>
      <c r="WON199" s="22"/>
      <c r="WOO199" s="22"/>
      <c r="WOP199" s="22"/>
      <c r="WOQ199" s="22"/>
      <c r="WOR199" s="22"/>
      <c r="WOS199" s="22"/>
      <c r="WOT199" s="22"/>
      <c r="WOU199" s="22"/>
      <c r="WOV199" s="22"/>
      <c r="WOW199" s="22"/>
      <c r="WOX199" s="22"/>
      <c r="WOY199" s="22"/>
      <c r="WOZ199" s="22"/>
      <c r="WPA199" s="22"/>
      <c r="WPB199" s="22"/>
      <c r="WPC199" s="22"/>
      <c r="WPD199" s="22"/>
      <c r="WPE199" s="22"/>
      <c r="WPF199" s="22"/>
      <c r="WPG199" s="22"/>
      <c r="WPH199" s="22"/>
      <c r="WPI199" s="22"/>
      <c r="WPJ199" s="22"/>
      <c r="WPK199" s="22"/>
      <c r="WPL199" s="22"/>
      <c r="WPM199" s="22"/>
      <c r="WPN199" s="22"/>
      <c r="WPO199" s="22"/>
      <c r="WPP199" s="22"/>
      <c r="WPQ199" s="22"/>
      <c r="WPR199" s="22"/>
      <c r="WPS199" s="22"/>
      <c r="WPT199" s="22"/>
      <c r="WPU199" s="22"/>
      <c r="WPV199" s="22"/>
      <c r="WPW199" s="22"/>
      <c r="WPX199" s="22"/>
      <c r="WPY199" s="22"/>
      <c r="WPZ199" s="22"/>
      <c r="WQA199" s="22"/>
      <c r="WQB199" s="22"/>
      <c r="WQC199" s="22"/>
      <c r="WQD199" s="22"/>
      <c r="WQE199" s="22"/>
      <c r="WQF199" s="22"/>
      <c r="WQG199" s="22"/>
      <c r="WQH199" s="22"/>
      <c r="WQI199" s="22"/>
      <c r="WQJ199" s="22"/>
      <c r="WQK199" s="22"/>
      <c r="WQL199" s="22"/>
      <c r="WQM199" s="22"/>
      <c r="WQN199" s="22"/>
      <c r="WQO199" s="22"/>
      <c r="WQP199" s="22"/>
      <c r="WQQ199" s="22"/>
      <c r="WQR199" s="22"/>
      <c r="WQS199" s="22"/>
      <c r="WQT199" s="22"/>
      <c r="WQU199" s="22"/>
      <c r="WQV199" s="22"/>
      <c r="WQW199" s="22"/>
      <c r="WQX199" s="22"/>
      <c r="WQY199" s="22"/>
      <c r="WQZ199" s="22"/>
      <c r="WRA199" s="22"/>
      <c r="WRB199" s="22"/>
      <c r="WRC199" s="22"/>
      <c r="WRD199" s="22"/>
      <c r="WRE199" s="22"/>
      <c r="WRF199" s="22"/>
      <c r="WRG199" s="22"/>
      <c r="WRH199" s="22"/>
      <c r="WRI199" s="22"/>
      <c r="WRJ199" s="22"/>
      <c r="WRK199" s="22"/>
      <c r="WRL199" s="22"/>
      <c r="WRM199" s="22"/>
      <c r="WRN199" s="22"/>
      <c r="WRO199" s="22"/>
      <c r="WRP199" s="22"/>
      <c r="WRQ199" s="22"/>
      <c r="WRR199" s="22"/>
      <c r="WRS199" s="22"/>
      <c r="WRT199" s="22"/>
      <c r="WRU199" s="22"/>
      <c r="WRV199" s="22"/>
      <c r="WRW199" s="22"/>
      <c r="WRX199" s="22"/>
      <c r="WRY199" s="22"/>
      <c r="WRZ199" s="22"/>
      <c r="WSA199" s="22"/>
      <c r="WSB199" s="22"/>
      <c r="WSC199" s="22"/>
      <c r="WSD199" s="22"/>
      <c r="WSE199" s="22"/>
      <c r="WSF199" s="22"/>
      <c r="WSG199" s="22"/>
      <c r="WSH199" s="22"/>
      <c r="WSI199" s="22"/>
      <c r="WSJ199" s="22"/>
      <c r="WSK199" s="22"/>
      <c r="WSL199" s="22"/>
      <c r="WSM199" s="22"/>
      <c r="WSN199" s="22"/>
      <c r="WSO199" s="22"/>
      <c r="WSP199" s="22"/>
      <c r="WSQ199" s="22"/>
      <c r="WSR199" s="22"/>
      <c r="WSS199" s="22"/>
      <c r="WST199" s="22"/>
      <c r="WSU199" s="22"/>
      <c r="WSV199" s="22"/>
      <c r="WSW199" s="22"/>
      <c r="WSX199" s="22"/>
      <c r="WSY199" s="22"/>
      <c r="WSZ199" s="22"/>
      <c r="WTA199" s="22"/>
      <c r="WTB199" s="22"/>
      <c r="WTC199" s="22"/>
      <c r="WTD199" s="22"/>
      <c r="WTE199" s="22"/>
      <c r="WTF199" s="22"/>
      <c r="WTG199" s="22"/>
      <c r="WTH199" s="22"/>
      <c r="WTI199" s="22"/>
      <c r="WTJ199" s="22"/>
      <c r="WTK199" s="22"/>
      <c r="WTL199" s="22"/>
      <c r="WTM199" s="22"/>
      <c r="WTN199" s="22"/>
      <c r="WTO199" s="22"/>
      <c r="WTP199" s="22"/>
      <c r="WTQ199" s="22"/>
      <c r="WTR199" s="22"/>
      <c r="WTS199" s="22"/>
      <c r="WTT199" s="22"/>
      <c r="WTU199" s="22"/>
      <c r="WTV199" s="22"/>
      <c r="WTW199" s="22"/>
      <c r="WTX199" s="22"/>
      <c r="WTY199" s="22"/>
      <c r="WTZ199" s="22"/>
      <c r="WUA199" s="22"/>
      <c r="WUB199" s="22"/>
      <c r="WUC199" s="22"/>
      <c r="WUD199" s="22"/>
      <c r="WUE199" s="22"/>
      <c r="WUF199" s="22"/>
      <c r="WUG199" s="22"/>
      <c r="WUH199" s="22"/>
      <c r="WUI199" s="22"/>
      <c r="WUJ199" s="22"/>
      <c r="WUK199" s="22"/>
      <c r="WUL199" s="22"/>
      <c r="WUM199" s="22"/>
      <c r="WUN199" s="22"/>
      <c r="WUO199" s="22"/>
      <c r="WUP199" s="22"/>
      <c r="WUQ199" s="22"/>
      <c r="WUR199" s="22"/>
      <c r="WUS199" s="22"/>
      <c r="WUT199" s="22"/>
      <c r="WUU199" s="22"/>
      <c r="WUV199" s="22"/>
      <c r="WUW199" s="22"/>
      <c r="WUX199" s="22"/>
      <c r="WUY199" s="22"/>
      <c r="WUZ199" s="22"/>
      <c r="WVA199" s="22"/>
      <c r="WVB199" s="22"/>
      <c r="WVC199" s="22"/>
      <c r="WVD199" s="22"/>
      <c r="WVE199" s="22"/>
      <c r="WVF199" s="22"/>
      <c r="WVG199" s="22"/>
      <c r="WVH199" s="22"/>
      <c r="WVI199" s="22"/>
      <c r="WVJ199" s="22"/>
      <c r="WVK199" s="22"/>
      <c r="WVL199" s="22"/>
      <c r="WVM199" s="22"/>
      <c r="WVN199" s="22"/>
      <c r="WVO199" s="22"/>
      <c r="WVP199" s="22"/>
      <c r="WVQ199" s="22"/>
      <c r="WVR199" s="22"/>
      <c r="WVS199" s="22"/>
      <c r="WVT199" s="22"/>
      <c r="WVU199" s="22"/>
      <c r="WVV199" s="22"/>
      <c r="WVW199" s="22"/>
      <c r="WVX199" s="22"/>
      <c r="WVY199" s="22"/>
      <c r="WVZ199" s="22"/>
      <c r="WWA199" s="22"/>
      <c r="WWB199" s="22"/>
      <c r="WWC199" s="22"/>
      <c r="WWD199" s="22"/>
      <c r="WWE199" s="22"/>
      <c r="WWF199" s="22"/>
      <c r="WWG199" s="22"/>
      <c r="WWH199" s="22"/>
      <c r="WWI199" s="22"/>
      <c r="WWJ199" s="22"/>
      <c r="WWK199" s="22"/>
      <c r="WWL199" s="22"/>
      <c r="WWM199" s="22"/>
      <c r="WWN199" s="22"/>
      <c r="WWO199" s="22"/>
      <c r="WWP199" s="22"/>
      <c r="WWQ199" s="22"/>
      <c r="WWR199" s="22"/>
      <c r="WWS199" s="22"/>
      <c r="WWT199" s="22"/>
      <c r="WWU199" s="22"/>
      <c r="WWV199" s="22"/>
      <c r="WWW199" s="22"/>
      <c r="WWX199" s="22"/>
      <c r="WWY199" s="22"/>
      <c r="WWZ199" s="22"/>
      <c r="WXA199" s="22"/>
      <c r="WXB199" s="22"/>
      <c r="WXC199" s="22"/>
      <c r="WXD199" s="22"/>
      <c r="WXE199" s="22"/>
      <c r="WXF199" s="22"/>
      <c r="WXG199" s="22"/>
      <c r="WXH199" s="22"/>
      <c r="WXI199" s="22"/>
      <c r="WXJ199" s="22"/>
      <c r="WXK199" s="22"/>
      <c r="WXL199" s="22"/>
      <c r="WXM199" s="22"/>
      <c r="WXN199" s="22"/>
      <c r="WXO199" s="22"/>
      <c r="WXP199" s="22"/>
      <c r="WXQ199" s="22"/>
      <c r="WXR199" s="22"/>
      <c r="WXS199" s="22"/>
      <c r="WXT199" s="22"/>
      <c r="WXU199" s="22"/>
      <c r="WXV199" s="22"/>
      <c r="WXW199" s="22"/>
      <c r="WXX199" s="22"/>
      <c r="WXY199" s="22"/>
      <c r="WXZ199" s="22"/>
      <c r="WYA199" s="22"/>
      <c r="WYB199" s="22"/>
      <c r="WYC199" s="22"/>
      <c r="WYD199" s="22"/>
      <c r="WYE199" s="22"/>
      <c r="WYF199" s="22"/>
      <c r="WYG199" s="22"/>
      <c r="WYH199" s="22"/>
      <c r="WYI199" s="22"/>
      <c r="WYJ199" s="22"/>
      <c r="WYK199" s="22"/>
      <c r="WYL199" s="22"/>
      <c r="WYM199" s="22"/>
      <c r="WYN199" s="22"/>
      <c r="WYO199" s="22"/>
      <c r="WYP199" s="22"/>
      <c r="WYQ199" s="22"/>
      <c r="WYR199" s="22"/>
      <c r="WYS199" s="22"/>
      <c r="WYT199" s="22"/>
      <c r="WYU199" s="22"/>
      <c r="WYV199" s="22"/>
      <c r="WYW199" s="22"/>
      <c r="WYX199" s="22"/>
      <c r="WYY199" s="22"/>
      <c r="WYZ199" s="22"/>
      <c r="WZA199" s="22"/>
      <c r="WZB199" s="22"/>
      <c r="WZC199" s="22"/>
      <c r="WZD199" s="22"/>
      <c r="WZE199" s="22"/>
      <c r="WZF199" s="22"/>
      <c r="WZG199" s="22"/>
      <c r="WZH199" s="22"/>
      <c r="WZI199" s="22"/>
      <c r="WZJ199" s="22"/>
      <c r="WZK199" s="22"/>
      <c r="WZL199" s="22"/>
      <c r="WZM199" s="22"/>
      <c r="WZN199" s="22"/>
      <c r="WZO199" s="22"/>
      <c r="WZP199" s="22"/>
      <c r="WZQ199" s="22"/>
      <c r="WZR199" s="22"/>
      <c r="WZS199" s="22"/>
      <c r="WZT199" s="22"/>
      <c r="WZU199" s="22"/>
      <c r="WZV199" s="22"/>
      <c r="WZW199" s="22"/>
      <c r="WZX199" s="22"/>
      <c r="WZY199" s="22"/>
      <c r="WZZ199" s="22"/>
      <c r="XAA199" s="22"/>
      <c r="XAB199" s="22"/>
      <c r="XAC199" s="22"/>
      <c r="XAD199" s="22"/>
      <c r="XAE199" s="22"/>
      <c r="XAF199" s="22"/>
      <c r="XAG199" s="22"/>
      <c r="XAH199" s="22"/>
      <c r="XAI199" s="22"/>
      <c r="XAJ199" s="22"/>
      <c r="XAK199" s="22"/>
      <c r="XAL199" s="22"/>
      <c r="XAM199" s="22"/>
      <c r="XAN199" s="22"/>
      <c r="XAO199" s="22"/>
      <c r="XAP199" s="22"/>
      <c r="XAQ199" s="22"/>
      <c r="XAR199" s="22"/>
      <c r="XAS199" s="22"/>
      <c r="XAT199" s="22"/>
      <c r="XAU199" s="22"/>
      <c r="XAV199" s="22"/>
      <c r="XAW199" s="22"/>
      <c r="XAX199" s="22"/>
      <c r="XAY199" s="22"/>
      <c r="XAZ199" s="22"/>
      <c r="XBA199" s="22"/>
      <c r="XBB199" s="22"/>
      <c r="XBC199" s="22"/>
      <c r="XBD199" s="22"/>
      <c r="XBE199" s="22"/>
      <c r="XBF199" s="22"/>
      <c r="XBG199" s="22"/>
      <c r="XBH199" s="22"/>
      <c r="XBI199" s="22"/>
      <c r="XBJ199" s="22"/>
      <c r="XBK199" s="22"/>
      <c r="XBL199" s="22"/>
      <c r="XBM199" s="22"/>
      <c r="XBN199" s="22"/>
      <c r="XBO199" s="22"/>
      <c r="XBP199" s="22"/>
      <c r="XBQ199" s="22"/>
      <c r="XBR199" s="22"/>
      <c r="XBS199" s="22"/>
      <c r="XBT199" s="22"/>
      <c r="XBU199" s="22"/>
      <c r="XBV199" s="22"/>
      <c r="XBW199" s="22"/>
      <c r="XBX199" s="22"/>
      <c r="XBY199" s="22"/>
      <c r="XBZ199" s="22"/>
      <c r="XCA199" s="22"/>
      <c r="XCB199" s="22"/>
      <c r="XCC199" s="22"/>
      <c r="XCD199" s="22"/>
      <c r="XCE199" s="22"/>
      <c r="XCF199" s="22"/>
      <c r="XCG199" s="22"/>
      <c r="XCH199" s="22"/>
      <c r="XCI199" s="22"/>
      <c r="XCJ199" s="22"/>
      <c r="XCK199" s="22"/>
      <c r="XCL199" s="22"/>
      <c r="XCM199" s="22"/>
      <c r="XCN199" s="22"/>
      <c r="XCO199" s="22"/>
      <c r="XCP199" s="22"/>
      <c r="XCQ199" s="22"/>
      <c r="XCR199" s="22"/>
      <c r="XCS199" s="22"/>
      <c r="XCT199" s="22"/>
      <c r="XCU199" s="22"/>
      <c r="XCV199" s="22"/>
      <c r="XCW199" s="22"/>
      <c r="XCX199" s="22"/>
      <c r="XCY199" s="22"/>
      <c r="XCZ199" s="22"/>
      <c r="XDA199" s="22"/>
      <c r="XDB199" s="22"/>
      <c r="XDC199" s="22"/>
      <c r="XDD199" s="22"/>
      <c r="XDE199" s="22"/>
      <c r="XDF199" s="22"/>
      <c r="XDG199" s="22"/>
      <c r="XDH199" s="22"/>
      <c r="XDI199" s="22"/>
      <c r="XDJ199" s="22"/>
      <c r="XDK199" s="22"/>
      <c r="XDL199" s="22"/>
      <c r="XDM199" s="22"/>
      <c r="XDN199" s="22"/>
      <c r="XDO199" s="22"/>
      <c r="XDP199" s="22"/>
      <c r="XDQ199" s="22"/>
      <c r="XDR199" s="22"/>
      <c r="XDS199" s="22"/>
      <c r="XDT199" s="22"/>
      <c r="XDU199" s="22"/>
      <c r="XDV199" s="22"/>
      <c r="XDW199" s="22"/>
      <c r="XDX199" s="22"/>
      <c r="XDY199" s="22"/>
      <c r="XDZ199" s="22"/>
      <c r="XEA199" s="22"/>
      <c r="XEB199" s="22"/>
      <c r="XEC199" s="22"/>
      <c r="XED199" s="22"/>
      <c r="XEE199" s="22"/>
    </row>
    <row r="200" spans="1:16359" s="44" customFormat="1" ht="13.5" thickBot="1" x14ac:dyDescent="0.25">
      <c r="A200" s="37">
        <v>37683380124206</v>
      </c>
      <c r="B200" s="38"/>
      <c r="C200" s="39" t="s">
        <v>212</v>
      </c>
      <c r="D200" s="40"/>
      <c r="E200" s="40"/>
      <c r="F200" s="40">
        <v>0</v>
      </c>
      <c r="G200" s="40"/>
      <c r="H200" s="40">
        <f>VLOOKUP($A200,'[15]Compiled Income'!$B$5:$AI$268,9,FALSE)</f>
        <v>128114</v>
      </c>
      <c r="I200" s="40">
        <f>VLOOKUP(A200,'[15]Compiled Income'!$B$5:$AI$268,14,FALSE)</f>
        <v>0</v>
      </c>
      <c r="J200" s="40">
        <f>VLOOKUP(A200,'[15]Compiled Income'!$B$5:$AI$268,15,FALSE)</f>
        <v>0</v>
      </c>
      <c r="K200" s="40">
        <f>VLOOKUP(A200,'[15]Compiled Income'!$B$5:$AI$268,16,FALSE)</f>
        <v>0</v>
      </c>
      <c r="L200" s="40">
        <f>VLOOKUP(A200,'[15]Compiled Income'!$B$5:$AI$268,12,FALSE)+VLOOKUP(A200,'[15]Compiled Income'!$B$5:$AI$268,13,FALSE)</f>
        <v>0</v>
      </c>
      <c r="M200" s="40">
        <f>VLOOKUP(A200,'[15]Compiled Income'!$B$5:$AI$268,10,FALSE)</f>
        <v>0</v>
      </c>
      <c r="N200" s="41">
        <f t="shared" si="24"/>
        <v>128114</v>
      </c>
      <c r="O200" s="42">
        <f>VLOOKUP(A200,'[16]2015-16 Budget (June 2016)'!$B$7:$K$270,10,FALSE)</f>
        <v>10755</v>
      </c>
      <c r="P200" s="42">
        <v>0</v>
      </c>
      <c r="Q200" s="41">
        <f t="shared" si="25"/>
        <v>10755</v>
      </c>
      <c r="R200" s="40">
        <f t="shared" si="26"/>
        <v>138869</v>
      </c>
      <c r="S200" s="40">
        <f>VLOOKUP($A200,'[15]Compiled Income'!$B$5:$AI$268,5,FALSE)</f>
        <v>31951</v>
      </c>
      <c r="T200" s="40">
        <f>VLOOKUP($A200,'[15]Compiled Income'!$B$5:$AI$268,6,FALSE)</f>
        <v>0</v>
      </c>
      <c r="U200" s="41">
        <f t="shared" si="27"/>
        <v>31951</v>
      </c>
      <c r="V200" s="41" t="str">
        <f>IF(VLOOKUP(A200,[17]FederalExpenditureReport!$E$3:$AE$237,26,FALSE)&gt;0,"Yes","No")</f>
        <v>No</v>
      </c>
      <c r="W200" s="40">
        <f t="shared" si="28"/>
        <v>31951</v>
      </c>
      <c r="X200" s="41">
        <f>VLOOKUP($A200,'[15]Compiled Income'!$B$5:$AI$268,24,FALSE)</f>
        <v>29801</v>
      </c>
      <c r="Y200" s="41">
        <f>VLOOKUP($A200,'[15]Compiled Income'!$B$5:$AI$268,28,FALSE)</f>
        <v>0</v>
      </c>
      <c r="Z200" s="41">
        <f>VLOOKUP($A200,'[15]Compiled Income'!$B$5:$AI$268,32,FALSE)</f>
        <v>0</v>
      </c>
      <c r="AA200" s="40">
        <f>VLOOKUP(A200,'[18]2016-17 Budget (June 2016)'!$C$7:$U$301,18,FALSE)</f>
        <v>189409</v>
      </c>
      <c r="AB200" s="40"/>
      <c r="AC200" s="40">
        <f t="shared" si="29"/>
        <v>189409</v>
      </c>
      <c r="AD200" s="40">
        <f>VLOOKUP($A200,'[18]2016-17 Budget (June 2016)'!$C$7:$U$301,10,FALSE)</f>
        <v>11791</v>
      </c>
      <c r="AE200" s="40">
        <f t="shared" si="30"/>
        <v>201200</v>
      </c>
      <c r="AF200" s="40">
        <f>VLOOKUP($A200,'[18]2016-17 Budget (June 2016)'!$C$7:$U$301,19,FALSE)</f>
        <v>34625</v>
      </c>
      <c r="AG200" s="40"/>
      <c r="AH200" s="40">
        <f t="shared" si="31"/>
        <v>34625</v>
      </c>
      <c r="AI200" s="40">
        <v>0</v>
      </c>
    </row>
    <row r="201" spans="1:16359" s="22" customFormat="1" ht="13.5" thickBot="1" x14ac:dyDescent="0.25">
      <c r="A201" s="37">
        <v>37683380114520</v>
      </c>
      <c r="B201" s="38"/>
      <c r="C201" s="39" t="s">
        <v>213</v>
      </c>
      <c r="D201" s="40"/>
      <c r="E201" s="40"/>
      <c r="F201" s="40">
        <v>0</v>
      </c>
      <c r="G201" s="40"/>
      <c r="H201" s="40">
        <f>VLOOKUP($A201,'[15]Compiled Income'!$B$5:$AI$268,9,FALSE)</f>
        <v>50939</v>
      </c>
      <c r="I201" s="40">
        <f>VLOOKUP(A201,'[15]Compiled Income'!$B$5:$AI$268,14,FALSE)</f>
        <v>1154</v>
      </c>
      <c r="J201" s="40">
        <f>VLOOKUP(A201,'[15]Compiled Income'!$B$5:$AI$268,15,FALSE)</f>
        <v>0</v>
      </c>
      <c r="K201" s="40">
        <f>VLOOKUP(A201,'[15]Compiled Income'!$B$5:$AI$268,16,FALSE)</f>
        <v>0</v>
      </c>
      <c r="L201" s="40">
        <f>VLOOKUP(A201,'[15]Compiled Income'!$B$5:$AI$268,12,FALSE)+VLOOKUP(A201,'[15]Compiled Income'!$B$5:$AI$268,13,FALSE)</f>
        <v>0</v>
      </c>
      <c r="M201" s="40">
        <f>VLOOKUP(A201,'[15]Compiled Income'!$B$5:$AI$268,10,FALSE)</f>
        <v>0</v>
      </c>
      <c r="N201" s="41">
        <f t="shared" si="24"/>
        <v>52093</v>
      </c>
      <c r="O201" s="42">
        <f>VLOOKUP(A201,'[16]2015-16 Budget (June 2016)'!$B$7:$K$270,10,FALSE)</f>
        <v>2852</v>
      </c>
      <c r="P201" s="42">
        <v>48</v>
      </c>
      <c r="Q201" s="41">
        <f t="shared" si="25"/>
        <v>2900</v>
      </c>
      <c r="R201" s="40">
        <f t="shared" si="26"/>
        <v>54993</v>
      </c>
      <c r="S201" s="40">
        <f>VLOOKUP($A201,'[15]Compiled Income'!$B$5:$AI$268,5,FALSE)</f>
        <v>17542</v>
      </c>
      <c r="T201" s="40">
        <f>VLOOKUP($A201,'[15]Compiled Income'!$B$5:$AI$268,6,FALSE)</f>
        <v>0</v>
      </c>
      <c r="U201" s="41">
        <f t="shared" si="27"/>
        <v>17542</v>
      </c>
      <c r="V201" s="41" t="str">
        <f>IF(VLOOKUP(A201,[17]FederalExpenditureReport!$E$3:$AE$237,26,FALSE)&gt;0,"Yes","No")</f>
        <v>No</v>
      </c>
      <c r="W201" s="40">
        <f t="shared" si="28"/>
        <v>17542</v>
      </c>
      <c r="X201" s="41">
        <f>VLOOKUP($A201,'[15]Compiled Income'!$B$5:$AI$268,24,FALSE)</f>
        <v>14318</v>
      </c>
      <c r="Y201" s="41">
        <f>VLOOKUP($A201,'[15]Compiled Income'!$B$5:$AI$268,28,FALSE)</f>
        <v>0</v>
      </c>
      <c r="Z201" s="41">
        <f>VLOOKUP($A201,'[15]Compiled Income'!$B$5:$AI$268,32,FALSE)</f>
        <v>0</v>
      </c>
      <c r="AA201" s="40">
        <f>VLOOKUP(A201,'[18]2016-17 Budget (June 2016)'!$C$7:$U$301,18,FALSE)</f>
        <v>51198</v>
      </c>
      <c r="AB201" s="40"/>
      <c r="AC201" s="40">
        <f t="shared" si="29"/>
        <v>51198</v>
      </c>
      <c r="AD201" s="40">
        <f>VLOOKUP($A201,'[18]2016-17 Budget (June 2016)'!$C$7:$U$301,10,FALSE)</f>
        <v>2779</v>
      </c>
      <c r="AE201" s="40">
        <f t="shared" si="30"/>
        <v>53977</v>
      </c>
      <c r="AF201" s="40">
        <f>VLOOKUP($A201,'[18]2016-17 Budget (June 2016)'!$C$7:$U$301,19,FALSE)</f>
        <v>15500</v>
      </c>
      <c r="AG201" s="40"/>
      <c r="AH201" s="40">
        <f t="shared" si="31"/>
        <v>15500</v>
      </c>
      <c r="AI201" s="40">
        <v>16931</v>
      </c>
    </row>
    <row r="202" spans="1:16359" s="22" customFormat="1" ht="13.5" thickBot="1" x14ac:dyDescent="0.25">
      <c r="A202" s="37">
        <v>7100740129528</v>
      </c>
      <c r="B202" s="38"/>
      <c r="C202" s="39" t="s">
        <v>214</v>
      </c>
      <c r="D202" s="40"/>
      <c r="E202" s="40"/>
      <c r="F202" s="40">
        <v>0</v>
      </c>
      <c r="G202" s="40"/>
      <c r="H202" s="40">
        <f>VLOOKUP($A202,'[15]Compiled Income'!$B$5:$AI$268,9,FALSE)</f>
        <v>265320</v>
      </c>
      <c r="I202" s="40">
        <f>VLOOKUP(A202,'[15]Compiled Income'!$B$5:$AI$268,14,FALSE)</f>
        <v>0</v>
      </c>
      <c r="J202" s="40">
        <f>VLOOKUP(A202,'[15]Compiled Income'!$B$5:$AI$268,15,FALSE)</f>
        <v>2198</v>
      </c>
      <c r="K202" s="40">
        <f>VLOOKUP(A202,'[15]Compiled Income'!$B$5:$AI$268,16,FALSE)</f>
        <v>3000</v>
      </c>
      <c r="L202" s="40">
        <f>VLOOKUP(A202,'[15]Compiled Income'!$B$5:$AI$268,12,FALSE)+VLOOKUP(A202,'[15]Compiled Income'!$B$5:$AI$268,13,FALSE)</f>
        <v>150</v>
      </c>
      <c r="M202" s="40">
        <f>VLOOKUP(A202,'[15]Compiled Income'!$B$5:$AI$268,10,FALSE)</f>
        <v>0</v>
      </c>
      <c r="N202" s="41">
        <f t="shared" si="24"/>
        <v>270668</v>
      </c>
      <c r="O202" s="42">
        <f>VLOOKUP(A202,'[16]2015-16 Budget (June 2016)'!$B$7:$K$270,10,FALSE)</f>
        <v>16206</v>
      </c>
      <c r="P202" s="42">
        <v>0</v>
      </c>
      <c r="Q202" s="41">
        <f t="shared" si="25"/>
        <v>16206</v>
      </c>
      <c r="R202" s="40">
        <f t="shared" si="26"/>
        <v>286874</v>
      </c>
      <c r="S202" s="40">
        <f>VLOOKUP($A202,'[15]Compiled Income'!$B$5:$AI$268,5,FALSE)</f>
        <v>36837</v>
      </c>
      <c r="T202" s="40">
        <f>VLOOKUP($A202,'[15]Compiled Income'!$B$5:$AI$268,6,FALSE)</f>
        <v>0</v>
      </c>
      <c r="U202" s="41">
        <f t="shared" si="27"/>
        <v>36837</v>
      </c>
      <c r="V202" s="41" t="str">
        <f>IF(VLOOKUP(A202,[17]FederalExpenditureReport!$E$3:$AE$237,26,FALSE)&gt;0,"Yes","No")</f>
        <v>No</v>
      </c>
      <c r="W202" s="40">
        <f t="shared" si="28"/>
        <v>102840</v>
      </c>
      <c r="X202" s="41">
        <f>VLOOKUP($A202,'[15]Compiled Income'!$B$5:$AI$268,24,FALSE)</f>
        <v>11400</v>
      </c>
      <c r="Y202" s="41">
        <f>VLOOKUP($A202,'[15]Compiled Income'!$B$5:$AI$268,28,FALSE)</f>
        <v>0</v>
      </c>
      <c r="Z202" s="41">
        <f>VLOOKUP($A202,'[15]Compiled Income'!$B$5:$AI$268,32,FALSE)</f>
        <v>66003</v>
      </c>
      <c r="AA202" s="40">
        <f>VLOOKUP(A202,'[18]2016-17 Budget (June 2016)'!$C$7:$U$301,18,FALSE)</f>
        <v>368778</v>
      </c>
      <c r="AB202" s="40"/>
      <c r="AC202" s="40">
        <f t="shared" si="29"/>
        <v>368778</v>
      </c>
      <c r="AD202" s="40">
        <f>VLOOKUP($A202,'[18]2016-17 Budget (June 2016)'!$C$7:$U$301,10,FALSE)</f>
        <v>18532</v>
      </c>
      <c r="AE202" s="40">
        <f t="shared" si="30"/>
        <v>387310</v>
      </c>
      <c r="AF202" s="40">
        <f>VLOOKUP($A202,'[18]2016-17 Budget (June 2016)'!$C$7:$U$301,19,FALSE)</f>
        <v>76000</v>
      </c>
      <c r="AG202" s="40"/>
      <c r="AH202" s="40">
        <f t="shared" si="31"/>
        <v>76000</v>
      </c>
      <c r="AI202" s="40">
        <v>0</v>
      </c>
    </row>
    <row r="203" spans="1:16359" s="22" customFormat="1" ht="13.5" thickBot="1" x14ac:dyDescent="0.25">
      <c r="A203" s="37">
        <v>34674390123901</v>
      </c>
      <c r="B203" s="38"/>
      <c r="C203" s="39" t="s">
        <v>215</v>
      </c>
      <c r="D203" s="40"/>
      <c r="E203" s="40"/>
      <c r="F203" s="40">
        <v>0</v>
      </c>
      <c r="G203" s="40"/>
      <c r="H203" s="40">
        <f>VLOOKUP($A203,'[15]Compiled Income'!$B$5:$AI$268,9,FALSE)</f>
        <v>115353</v>
      </c>
      <c r="I203" s="40">
        <f>VLOOKUP(A203,'[15]Compiled Income'!$B$5:$AI$268,14,FALSE)</f>
        <v>1427</v>
      </c>
      <c r="J203" s="40">
        <f>VLOOKUP(A203,'[15]Compiled Income'!$B$5:$AI$268,15,FALSE)</f>
        <v>0</v>
      </c>
      <c r="K203" s="40">
        <f>VLOOKUP(A203,'[15]Compiled Income'!$B$5:$AI$268,16,FALSE)</f>
        <v>0</v>
      </c>
      <c r="L203" s="40">
        <f>VLOOKUP(A203,'[15]Compiled Income'!$B$5:$AI$268,12,FALSE)+VLOOKUP(A203,'[15]Compiled Income'!$B$5:$AI$268,13,FALSE)</f>
        <v>0</v>
      </c>
      <c r="M203" s="40">
        <f>VLOOKUP(A203,'[15]Compiled Income'!$B$5:$AI$268,10,FALSE)</f>
        <v>0</v>
      </c>
      <c r="N203" s="41">
        <f t="shared" si="24"/>
        <v>116780</v>
      </c>
      <c r="O203" s="42">
        <f>VLOOKUP(A203,'[16]2015-16 Budget (June 2016)'!$B$7:$K$270,10,FALSE)</f>
        <v>5920</v>
      </c>
      <c r="P203" s="42">
        <v>59</v>
      </c>
      <c r="Q203" s="41">
        <f t="shared" si="25"/>
        <v>5979</v>
      </c>
      <c r="R203" s="40">
        <f t="shared" si="26"/>
        <v>122759</v>
      </c>
      <c r="S203" s="40">
        <f>VLOOKUP($A203,'[15]Compiled Income'!$B$5:$AI$268,5,FALSE)</f>
        <v>27190</v>
      </c>
      <c r="T203" s="40">
        <f>VLOOKUP($A203,'[15]Compiled Income'!$B$5:$AI$268,6,FALSE)</f>
        <v>0</v>
      </c>
      <c r="U203" s="41">
        <f t="shared" si="27"/>
        <v>27190</v>
      </c>
      <c r="V203" s="41" t="str">
        <f>IF(VLOOKUP(A203,[17]FederalExpenditureReport!$E$3:$AE$237,26,FALSE)&gt;0,"Yes","No")</f>
        <v>No</v>
      </c>
      <c r="W203" s="40">
        <f t="shared" si="28"/>
        <v>27190</v>
      </c>
      <c r="X203" s="41">
        <f>VLOOKUP($A203,'[15]Compiled Income'!$B$5:$AI$268,24,FALSE)</f>
        <v>0</v>
      </c>
      <c r="Y203" s="41">
        <f>VLOOKUP($A203,'[15]Compiled Income'!$B$5:$AI$268,28,FALSE)</f>
        <v>0</v>
      </c>
      <c r="Z203" s="41">
        <f>VLOOKUP($A203,'[15]Compiled Income'!$B$5:$AI$268,32,FALSE)</f>
        <v>0</v>
      </c>
      <c r="AA203" s="40">
        <f>VLOOKUP(A203,'[18]2016-17 Budget (June 2016)'!$C$7:$U$301,18,FALSE)</f>
        <v>144149</v>
      </c>
      <c r="AB203" s="40"/>
      <c r="AC203" s="40">
        <f t="shared" si="29"/>
        <v>144149</v>
      </c>
      <c r="AD203" s="40">
        <f>VLOOKUP($A203,'[18]2016-17 Budget (June 2016)'!$C$7:$U$301,10,FALSE)</f>
        <v>7329</v>
      </c>
      <c r="AE203" s="40">
        <f t="shared" si="30"/>
        <v>151478</v>
      </c>
      <c r="AF203" s="40">
        <f>VLOOKUP($A203,'[18]2016-17 Budget (June 2016)'!$C$7:$U$301,19,FALSE)</f>
        <v>31750</v>
      </c>
      <c r="AG203" s="40"/>
      <c r="AH203" s="40">
        <f t="shared" si="31"/>
        <v>31750</v>
      </c>
      <c r="AI203" s="40">
        <v>20935</v>
      </c>
    </row>
    <row r="204" spans="1:16359" s="22" customFormat="1" ht="13.5" thickBot="1" x14ac:dyDescent="0.25">
      <c r="A204" s="37">
        <v>37683380124347</v>
      </c>
      <c r="B204" s="38"/>
      <c r="C204" s="39" t="s">
        <v>216</v>
      </c>
      <c r="D204" s="40"/>
      <c r="E204" s="40"/>
      <c r="F204" s="40">
        <v>0</v>
      </c>
      <c r="G204" s="40"/>
      <c r="H204" s="40">
        <f>VLOOKUP($A204,'[15]Compiled Income'!$B$5:$AI$268,9,FALSE)</f>
        <v>72548</v>
      </c>
      <c r="I204" s="40">
        <f>VLOOKUP(A204,'[15]Compiled Income'!$B$5:$AI$268,14,FALSE)</f>
        <v>534</v>
      </c>
      <c r="J204" s="40">
        <f>VLOOKUP(A204,'[15]Compiled Income'!$B$5:$AI$268,15,FALSE)</f>
        <v>0</v>
      </c>
      <c r="K204" s="40">
        <f>VLOOKUP(A204,'[15]Compiled Income'!$B$5:$AI$268,16,FALSE)</f>
        <v>0</v>
      </c>
      <c r="L204" s="40">
        <f>VLOOKUP(A204,'[15]Compiled Income'!$B$5:$AI$268,12,FALSE)+VLOOKUP(A204,'[15]Compiled Income'!$B$5:$AI$268,13,FALSE)</f>
        <v>0</v>
      </c>
      <c r="M204" s="40">
        <f>VLOOKUP(A204,'[15]Compiled Income'!$B$5:$AI$268,10,FALSE)</f>
        <v>0</v>
      </c>
      <c r="N204" s="41">
        <f t="shared" si="24"/>
        <v>73082</v>
      </c>
      <c r="O204" s="42">
        <f>VLOOKUP(A204,'[16]2015-16 Budget (June 2016)'!$B$7:$K$270,10,FALSE)</f>
        <v>3619</v>
      </c>
      <c r="P204" s="42">
        <v>22</v>
      </c>
      <c r="Q204" s="41">
        <f t="shared" si="25"/>
        <v>3641</v>
      </c>
      <c r="R204" s="40">
        <f t="shared" si="26"/>
        <v>76723</v>
      </c>
      <c r="S204" s="40">
        <f>VLOOKUP($A204,'[15]Compiled Income'!$B$5:$AI$268,5,FALSE)</f>
        <v>14284</v>
      </c>
      <c r="T204" s="40">
        <f>VLOOKUP($A204,'[15]Compiled Income'!$B$5:$AI$268,6,FALSE)</f>
        <v>0</v>
      </c>
      <c r="U204" s="41">
        <f t="shared" si="27"/>
        <v>14284</v>
      </c>
      <c r="V204" s="41" t="str">
        <f>IF(VLOOKUP(A204,[17]FederalExpenditureReport!$E$3:$AE$237,26,FALSE)&gt;0,"Yes","No")</f>
        <v>No</v>
      </c>
      <c r="W204" s="40">
        <f t="shared" si="28"/>
        <v>14284</v>
      </c>
      <c r="X204" s="41">
        <f>VLOOKUP($A204,'[15]Compiled Income'!$B$5:$AI$268,24,FALSE)</f>
        <v>12714</v>
      </c>
      <c r="Y204" s="41">
        <f>VLOOKUP($A204,'[15]Compiled Income'!$B$5:$AI$268,28,FALSE)</f>
        <v>0</v>
      </c>
      <c r="Z204" s="41">
        <f>VLOOKUP($A204,'[15]Compiled Income'!$B$5:$AI$268,32,FALSE)</f>
        <v>0</v>
      </c>
      <c r="AA204" s="40">
        <f>VLOOKUP(A204,'[18]2016-17 Budget (June 2016)'!$C$7:$U$301,18,FALSE)</f>
        <v>92869</v>
      </c>
      <c r="AB204" s="40"/>
      <c r="AC204" s="40">
        <f t="shared" si="29"/>
        <v>92869</v>
      </c>
      <c r="AD204" s="40">
        <f>VLOOKUP($A204,'[18]2016-17 Budget (June 2016)'!$C$7:$U$301,10,FALSE)</f>
        <v>4713</v>
      </c>
      <c r="AE204" s="40">
        <f t="shared" si="30"/>
        <v>97582</v>
      </c>
      <c r="AF204" s="40">
        <f>VLOOKUP($A204,'[18]2016-17 Budget (June 2016)'!$C$7:$U$301,19,FALSE)</f>
        <v>20250</v>
      </c>
      <c r="AG204" s="40"/>
      <c r="AH204" s="40">
        <f t="shared" si="31"/>
        <v>20250</v>
      </c>
      <c r="AI204" s="40">
        <v>7830</v>
      </c>
    </row>
    <row r="205" spans="1:16359" s="22" customFormat="1" ht="13.5" thickBot="1" x14ac:dyDescent="0.25">
      <c r="A205" s="37">
        <v>7100740731380</v>
      </c>
      <c r="B205" s="38"/>
      <c r="C205" s="39" t="s">
        <v>217</v>
      </c>
      <c r="D205" s="40"/>
      <c r="E205" s="40"/>
      <c r="F205" s="40">
        <v>0</v>
      </c>
      <c r="G205" s="40"/>
      <c r="H205" s="40">
        <f>VLOOKUP($A205,'[15]Compiled Income'!$B$5:$AI$268,9,FALSE)</f>
        <v>923222</v>
      </c>
      <c r="I205" s="40">
        <f>VLOOKUP(A205,'[15]Compiled Income'!$B$5:$AI$268,14,FALSE)</f>
        <v>17025</v>
      </c>
      <c r="J205" s="40">
        <f>VLOOKUP(A205,'[15]Compiled Income'!$B$5:$AI$268,15,FALSE)</f>
        <v>0</v>
      </c>
      <c r="K205" s="40">
        <f>VLOOKUP(A205,'[15]Compiled Income'!$B$5:$AI$268,16,FALSE)</f>
        <v>0</v>
      </c>
      <c r="L205" s="40">
        <f>VLOOKUP(A205,'[15]Compiled Income'!$B$5:$AI$268,12,FALSE)+VLOOKUP(A205,'[15]Compiled Income'!$B$5:$AI$268,13,FALSE)</f>
        <v>0</v>
      </c>
      <c r="M205" s="40">
        <f>VLOOKUP(A205,'[15]Compiled Income'!$B$5:$AI$268,10,FALSE)</f>
        <v>0</v>
      </c>
      <c r="N205" s="41">
        <f t="shared" si="24"/>
        <v>940247</v>
      </c>
      <c r="O205" s="42">
        <f>VLOOKUP(A205,'[16]2015-16 Budget (June 2016)'!$B$7:$K$270,10,FALSE)</f>
        <v>48306</v>
      </c>
      <c r="P205" s="42">
        <v>709</v>
      </c>
      <c r="Q205" s="41">
        <f t="shared" si="25"/>
        <v>49015</v>
      </c>
      <c r="R205" s="40">
        <f t="shared" si="26"/>
        <v>989262</v>
      </c>
      <c r="S205" s="40">
        <f>VLOOKUP($A205,'[15]Compiled Income'!$B$5:$AI$268,5,FALSE)</f>
        <v>247212</v>
      </c>
      <c r="T205" s="40">
        <f>VLOOKUP($A205,'[15]Compiled Income'!$B$5:$AI$268,6,FALSE)</f>
        <v>0</v>
      </c>
      <c r="U205" s="41">
        <f t="shared" si="27"/>
        <v>247212</v>
      </c>
      <c r="V205" s="41" t="str">
        <f>IF(VLOOKUP(A205,[17]FederalExpenditureReport!$E$3:$AE$237,26,FALSE)&gt;0,"Yes","No")</f>
        <v>No</v>
      </c>
      <c r="W205" s="40">
        <f t="shared" si="28"/>
        <v>266760</v>
      </c>
      <c r="X205" s="41">
        <f>VLOOKUP($A205,'[15]Compiled Income'!$B$5:$AI$268,24,FALSE)</f>
        <v>78000</v>
      </c>
      <c r="Y205" s="41">
        <f>VLOOKUP($A205,'[15]Compiled Income'!$B$5:$AI$268,28,FALSE)</f>
        <v>0</v>
      </c>
      <c r="Z205" s="41">
        <f>VLOOKUP($A205,'[15]Compiled Income'!$B$5:$AI$268,32,FALSE)</f>
        <v>19548</v>
      </c>
      <c r="AA205" s="40">
        <f>VLOOKUP(A205,'[18]2016-17 Budget (June 2016)'!$C$7:$U$301,18,FALSE)</f>
        <v>931696</v>
      </c>
      <c r="AB205" s="40"/>
      <c r="AC205" s="40">
        <f t="shared" si="29"/>
        <v>931696</v>
      </c>
      <c r="AD205" s="40">
        <f>VLOOKUP($A205,'[18]2016-17 Budget (June 2016)'!$C$7:$U$301,10,FALSE)</f>
        <v>49154</v>
      </c>
      <c r="AE205" s="40">
        <f t="shared" si="30"/>
        <v>980850</v>
      </c>
      <c r="AF205" s="40">
        <f>VLOOKUP($A205,'[18]2016-17 Budget (June 2016)'!$C$7:$U$301,19,FALSE)</f>
        <v>248000</v>
      </c>
      <c r="AG205" s="40"/>
      <c r="AH205" s="40">
        <f t="shared" si="31"/>
        <v>248000</v>
      </c>
      <c r="AI205" s="40">
        <v>249841</v>
      </c>
    </row>
    <row r="206" spans="1:16359" s="22" customFormat="1" ht="13.5" thickBot="1" x14ac:dyDescent="0.25">
      <c r="A206" s="37">
        <v>1100170123968</v>
      </c>
      <c r="B206" s="38"/>
      <c r="C206" s="39" t="s">
        <v>218</v>
      </c>
      <c r="D206" s="40"/>
      <c r="E206" s="40"/>
      <c r="F206" s="40">
        <v>0</v>
      </c>
      <c r="G206" s="40"/>
      <c r="H206" s="40">
        <f>VLOOKUP($A206,'[15]Compiled Income'!$B$5:$AI$268,9,FALSE)</f>
        <v>84276</v>
      </c>
      <c r="I206" s="40">
        <f>VLOOKUP(A206,'[15]Compiled Income'!$B$5:$AI$268,14,FALSE)</f>
        <v>1433</v>
      </c>
      <c r="J206" s="40">
        <f>VLOOKUP(A206,'[15]Compiled Income'!$B$5:$AI$268,15,FALSE)</f>
        <v>0</v>
      </c>
      <c r="K206" s="40">
        <f>VLOOKUP(A206,'[15]Compiled Income'!$B$5:$AI$268,16,FALSE)</f>
        <v>0</v>
      </c>
      <c r="L206" s="40">
        <f>VLOOKUP(A206,'[15]Compiled Income'!$B$5:$AI$268,12,FALSE)+VLOOKUP(A206,'[15]Compiled Income'!$B$5:$AI$268,13,FALSE)</f>
        <v>0</v>
      </c>
      <c r="M206" s="40">
        <f>VLOOKUP(A206,'[15]Compiled Income'!$B$5:$AI$268,10,FALSE)</f>
        <v>0</v>
      </c>
      <c r="N206" s="41">
        <f t="shared" si="24"/>
        <v>85709</v>
      </c>
      <c r="O206" s="42">
        <f>VLOOKUP(A206,'[16]2015-16 Budget (June 2016)'!$B$7:$K$270,10,FALSE)</f>
        <v>4463</v>
      </c>
      <c r="P206" s="42">
        <v>60</v>
      </c>
      <c r="Q206" s="41">
        <f t="shared" si="25"/>
        <v>4523</v>
      </c>
      <c r="R206" s="40">
        <f t="shared" si="26"/>
        <v>90232</v>
      </c>
      <c r="S206" s="40">
        <f>VLOOKUP($A206,'[15]Compiled Income'!$B$5:$AI$268,5,FALSE)</f>
        <v>23932</v>
      </c>
      <c r="T206" s="40">
        <f>VLOOKUP($A206,'[15]Compiled Income'!$B$5:$AI$268,6,FALSE)</f>
        <v>0</v>
      </c>
      <c r="U206" s="41">
        <f t="shared" si="27"/>
        <v>23932</v>
      </c>
      <c r="V206" s="41" t="str">
        <f>IF(VLOOKUP(A206,[17]FederalExpenditureReport!$E$3:$AE$237,26,FALSE)&gt;0,"Yes","No")</f>
        <v>No</v>
      </c>
      <c r="W206" s="40">
        <f t="shared" si="28"/>
        <v>23932</v>
      </c>
      <c r="X206" s="41">
        <f>VLOOKUP($A206,'[15]Compiled Income'!$B$5:$AI$268,24,FALSE)</f>
        <v>43383</v>
      </c>
      <c r="Y206" s="41">
        <f>VLOOKUP($A206,'[15]Compiled Income'!$B$5:$AI$268,28,FALSE)</f>
        <v>0</v>
      </c>
      <c r="Z206" s="41">
        <f>VLOOKUP($A206,'[15]Compiled Income'!$B$5:$AI$268,32,FALSE)</f>
        <v>0</v>
      </c>
      <c r="AA206" s="40">
        <f>VLOOKUP(A206,'[18]2016-17 Budget (June 2016)'!$C$7:$U$301,18,FALSE)</f>
        <v>90352</v>
      </c>
      <c r="AB206" s="40"/>
      <c r="AC206" s="40">
        <f t="shared" si="29"/>
        <v>90352</v>
      </c>
      <c r="AD206" s="40">
        <f>VLOOKUP($A206,'[18]2016-17 Budget (June 2016)'!$C$7:$U$301,10,FALSE)</f>
        <v>4765</v>
      </c>
      <c r="AE206" s="40">
        <f t="shared" si="30"/>
        <v>95117</v>
      </c>
      <c r="AF206" s="40">
        <f>VLOOKUP($A206,'[18]2016-17 Budget (June 2016)'!$C$7:$U$301,19,FALSE)</f>
        <v>24000</v>
      </c>
      <c r="AG206" s="40"/>
      <c r="AH206" s="40">
        <f t="shared" si="31"/>
        <v>24000</v>
      </c>
      <c r="AI206" s="40">
        <v>21032</v>
      </c>
    </row>
    <row r="207" spans="1:16359" s="22" customFormat="1" ht="13.5" thickBot="1" x14ac:dyDescent="0.25">
      <c r="A207" s="37">
        <v>37683386039457</v>
      </c>
      <c r="B207" s="38"/>
      <c r="C207" s="39" t="s">
        <v>219</v>
      </c>
      <c r="D207" s="40"/>
      <c r="E207" s="40"/>
      <c r="F207" s="40">
        <v>0</v>
      </c>
      <c r="G207" s="40"/>
      <c r="H207" s="40">
        <f>VLOOKUP($A207,'[15]Compiled Income'!$B$5:$AI$268,9,FALSE)</f>
        <v>301907</v>
      </c>
      <c r="I207" s="40">
        <f>VLOOKUP(A207,'[15]Compiled Income'!$B$5:$AI$268,14,FALSE)</f>
        <v>5124</v>
      </c>
      <c r="J207" s="40">
        <f>VLOOKUP(A207,'[15]Compiled Income'!$B$5:$AI$268,15,FALSE)</f>
        <v>0</v>
      </c>
      <c r="K207" s="40">
        <f>VLOOKUP(A207,'[15]Compiled Income'!$B$5:$AI$268,16,FALSE)</f>
        <v>0</v>
      </c>
      <c r="L207" s="40">
        <f>VLOOKUP(A207,'[15]Compiled Income'!$B$5:$AI$268,12,FALSE)+VLOOKUP(A207,'[15]Compiled Income'!$B$5:$AI$268,13,FALSE)</f>
        <v>0</v>
      </c>
      <c r="M207" s="40">
        <f>VLOOKUP(A207,'[15]Compiled Income'!$B$5:$AI$268,10,FALSE)</f>
        <v>0</v>
      </c>
      <c r="N207" s="41">
        <f t="shared" si="24"/>
        <v>307031</v>
      </c>
      <c r="O207" s="42">
        <f>VLOOKUP(A207,'[16]2015-16 Budget (June 2016)'!$B$7:$K$270,10,FALSE)</f>
        <v>15921</v>
      </c>
      <c r="P207" s="42">
        <v>213</v>
      </c>
      <c r="Q207" s="41">
        <f t="shared" si="25"/>
        <v>16134</v>
      </c>
      <c r="R207" s="40">
        <f t="shared" si="26"/>
        <v>323165</v>
      </c>
      <c r="S207" s="40">
        <f>VLOOKUP($A207,'[15]Compiled Income'!$B$5:$AI$268,5,FALSE)</f>
        <v>80065</v>
      </c>
      <c r="T207" s="40">
        <f>VLOOKUP($A207,'[15]Compiled Income'!$B$5:$AI$268,6,FALSE)</f>
        <v>0</v>
      </c>
      <c r="U207" s="41">
        <f t="shared" si="27"/>
        <v>80065</v>
      </c>
      <c r="V207" s="41" t="str">
        <f>IF(VLOOKUP(A207,[17]FederalExpenditureReport!$E$3:$AE$237,26,FALSE)&gt;0,"Yes","No")</f>
        <v>No</v>
      </c>
      <c r="W207" s="40">
        <f t="shared" si="28"/>
        <v>80065</v>
      </c>
      <c r="X207" s="41">
        <f>VLOOKUP($A207,'[15]Compiled Income'!$B$5:$AI$268,24,FALSE)</f>
        <v>84000</v>
      </c>
      <c r="Y207" s="41">
        <f>VLOOKUP($A207,'[15]Compiled Income'!$B$5:$AI$268,28,FALSE)</f>
        <v>0</v>
      </c>
      <c r="Z207" s="41">
        <f>VLOOKUP($A207,'[15]Compiled Income'!$B$5:$AI$268,32,FALSE)</f>
        <v>0</v>
      </c>
      <c r="AA207" s="40">
        <f>VLOOKUP(A207,'[18]2016-17 Budget (June 2016)'!$C$7:$U$301,18,FALSE)</f>
        <v>319187</v>
      </c>
      <c r="AB207" s="40"/>
      <c r="AC207" s="40">
        <f t="shared" si="29"/>
        <v>319187</v>
      </c>
      <c r="AD207" s="40">
        <f>VLOOKUP($A207,'[18]2016-17 Budget (June 2016)'!$C$7:$U$301,10,FALSE)</f>
        <v>16742</v>
      </c>
      <c r="AE207" s="40">
        <f t="shared" si="30"/>
        <v>335929</v>
      </c>
      <c r="AF207" s="40">
        <f>VLOOKUP($A207,'[18]2016-17 Budget (June 2016)'!$C$7:$U$301,19,FALSE)</f>
        <v>82625</v>
      </c>
      <c r="AG207" s="40"/>
      <c r="AH207" s="40">
        <f t="shared" si="31"/>
        <v>82625</v>
      </c>
      <c r="AI207" s="40">
        <v>75187</v>
      </c>
    </row>
    <row r="208" spans="1:16359" s="22" customFormat="1" ht="13.5" thickBot="1" x14ac:dyDescent="0.25">
      <c r="A208" s="37">
        <v>48705320122267</v>
      </c>
      <c r="B208" s="38"/>
      <c r="C208" s="39" t="s">
        <v>220</v>
      </c>
      <c r="D208" s="40"/>
      <c r="E208" s="40"/>
      <c r="F208" s="40">
        <v>0</v>
      </c>
      <c r="G208" s="40"/>
      <c r="H208" s="40">
        <f>VLOOKUP($A208,'[15]Compiled Income'!$B$5:$AI$268,9,FALSE)</f>
        <v>190828</v>
      </c>
      <c r="I208" s="40">
        <f>VLOOKUP(A208,'[15]Compiled Income'!$B$5:$AI$268,14,FALSE)</f>
        <v>3388</v>
      </c>
      <c r="J208" s="40">
        <f>VLOOKUP(A208,'[15]Compiled Income'!$B$5:$AI$268,15,FALSE)</f>
        <v>0</v>
      </c>
      <c r="K208" s="40">
        <f>VLOOKUP(A208,'[15]Compiled Income'!$B$5:$AI$268,16,FALSE)</f>
        <v>0</v>
      </c>
      <c r="L208" s="40">
        <f>VLOOKUP(A208,'[15]Compiled Income'!$B$5:$AI$268,12,FALSE)+VLOOKUP(A208,'[15]Compiled Income'!$B$5:$AI$268,13,FALSE)</f>
        <v>0</v>
      </c>
      <c r="M208" s="40">
        <f>VLOOKUP(A208,'[15]Compiled Income'!$B$5:$AI$268,10,FALSE)</f>
        <v>0</v>
      </c>
      <c r="N208" s="41">
        <f t="shared" si="24"/>
        <v>194216</v>
      </c>
      <c r="O208" s="42">
        <f>VLOOKUP(A208,'[16]2015-16 Budget (June 2016)'!$B$7:$K$270,10,FALSE)</f>
        <v>10075</v>
      </c>
      <c r="P208" s="42">
        <v>141</v>
      </c>
      <c r="Q208" s="41">
        <f t="shared" si="25"/>
        <v>10216</v>
      </c>
      <c r="R208" s="40">
        <f t="shared" si="26"/>
        <v>204432</v>
      </c>
      <c r="S208" s="40">
        <f>VLOOKUP($A208,'[15]Compiled Income'!$B$5:$AI$268,5,FALSE)</f>
        <v>50871</v>
      </c>
      <c r="T208" s="40">
        <f>VLOOKUP($A208,'[15]Compiled Income'!$B$5:$AI$268,6,FALSE)</f>
        <v>0</v>
      </c>
      <c r="U208" s="41">
        <f t="shared" si="27"/>
        <v>50871</v>
      </c>
      <c r="V208" s="41" t="str">
        <f>IF(VLOOKUP(A208,[17]FederalExpenditureReport!$E$3:$AE$237,26,FALSE)&gt;0,"Yes","No")</f>
        <v>No</v>
      </c>
      <c r="W208" s="40">
        <f t="shared" si="28"/>
        <v>50871</v>
      </c>
      <c r="X208" s="41">
        <f>VLOOKUP($A208,'[15]Compiled Income'!$B$5:$AI$268,24,FALSE)</f>
        <v>30000</v>
      </c>
      <c r="Y208" s="41">
        <f>VLOOKUP($A208,'[15]Compiled Income'!$B$5:$AI$268,28,FALSE)</f>
        <v>0</v>
      </c>
      <c r="Z208" s="41">
        <f>VLOOKUP($A208,'[15]Compiled Income'!$B$5:$AI$268,32,FALSE)</f>
        <v>0</v>
      </c>
      <c r="AA208" s="40">
        <f>VLOOKUP(A208,'[18]2016-17 Budget (June 2016)'!$C$7:$U$301,18,FALSE)</f>
        <v>188653</v>
      </c>
      <c r="AB208" s="40"/>
      <c r="AC208" s="40">
        <f t="shared" si="29"/>
        <v>188653</v>
      </c>
      <c r="AD208" s="40">
        <f>VLOOKUP($A208,'[18]2016-17 Budget (June 2016)'!$C$7:$U$301,10,FALSE)</f>
        <v>10032</v>
      </c>
      <c r="AE208" s="40">
        <f t="shared" si="30"/>
        <v>198685</v>
      </c>
      <c r="AF208" s="40">
        <f>VLOOKUP($A208,'[18]2016-17 Budget (June 2016)'!$C$7:$U$301,19,FALSE)</f>
        <v>52125</v>
      </c>
      <c r="AG208" s="40"/>
      <c r="AH208" s="40">
        <f t="shared" si="31"/>
        <v>52125</v>
      </c>
      <c r="AI208" s="40">
        <v>49714</v>
      </c>
    </row>
    <row r="209" spans="1:35" s="22" customFormat="1" ht="13.5" thickBot="1" x14ac:dyDescent="0.25">
      <c r="A209" s="37">
        <v>39686760117853</v>
      </c>
      <c r="B209" s="38"/>
      <c r="C209" s="39" t="s">
        <v>221</v>
      </c>
      <c r="D209" s="40"/>
      <c r="E209" s="40"/>
      <c r="F209" s="40">
        <v>0</v>
      </c>
      <c r="G209" s="40"/>
      <c r="H209" s="40">
        <f>VLOOKUP($A209,'[15]Compiled Income'!$B$5:$AI$268,9,FALSE)</f>
        <v>101062</v>
      </c>
      <c r="I209" s="40">
        <f>VLOOKUP(A209,'[15]Compiled Income'!$B$5:$AI$268,14,FALSE)</f>
        <v>1358</v>
      </c>
      <c r="J209" s="40">
        <f>VLOOKUP(A209,'[15]Compiled Income'!$B$5:$AI$268,15,FALSE)</f>
        <v>0</v>
      </c>
      <c r="K209" s="40">
        <f>VLOOKUP(A209,'[15]Compiled Income'!$B$5:$AI$268,16,FALSE)</f>
        <v>0</v>
      </c>
      <c r="L209" s="40">
        <f>VLOOKUP(A209,'[15]Compiled Income'!$B$5:$AI$268,12,FALSE)+VLOOKUP(A209,'[15]Compiled Income'!$B$5:$AI$268,13,FALSE)</f>
        <v>0</v>
      </c>
      <c r="M209" s="40">
        <f>VLOOKUP(A209,'[15]Compiled Income'!$B$5:$AI$268,10,FALSE)</f>
        <v>0</v>
      </c>
      <c r="N209" s="41">
        <f t="shared" si="24"/>
        <v>102420</v>
      </c>
      <c r="O209" s="42">
        <f>VLOOKUP(A209,'[16]2015-16 Budget (June 2016)'!$B$7:$K$270,10,FALSE)</f>
        <v>6696</v>
      </c>
      <c r="P209" s="42">
        <v>57</v>
      </c>
      <c r="Q209" s="41">
        <f t="shared" si="25"/>
        <v>6753</v>
      </c>
      <c r="R209" s="40">
        <f t="shared" si="26"/>
        <v>109173</v>
      </c>
      <c r="S209" s="40">
        <f>VLOOKUP($A209,'[15]Compiled Income'!$B$5:$AI$268,5,FALSE)</f>
        <v>26939</v>
      </c>
      <c r="T209" s="40">
        <f>VLOOKUP($A209,'[15]Compiled Income'!$B$5:$AI$268,6,FALSE)</f>
        <v>0</v>
      </c>
      <c r="U209" s="41">
        <f t="shared" si="27"/>
        <v>26939</v>
      </c>
      <c r="V209" s="41" t="str">
        <f>IF(VLOOKUP(A209,[17]FederalExpenditureReport!$E$3:$AE$237,26,FALSE)&gt;0,"Yes","No")</f>
        <v>No</v>
      </c>
      <c r="W209" s="40">
        <f t="shared" si="28"/>
        <v>26939</v>
      </c>
      <c r="X209" s="41">
        <f>VLOOKUP($A209,'[15]Compiled Income'!$B$5:$AI$268,24,FALSE)</f>
        <v>39000</v>
      </c>
      <c r="Y209" s="41">
        <f>VLOOKUP($A209,'[15]Compiled Income'!$B$5:$AI$268,28,FALSE)</f>
        <v>0</v>
      </c>
      <c r="Z209" s="41">
        <f>VLOOKUP($A209,'[15]Compiled Income'!$B$5:$AI$268,32,FALSE)</f>
        <v>0</v>
      </c>
      <c r="AA209" s="40">
        <f>VLOOKUP(A209,'[18]2016-17 Budget (June 2016)'!$C$7:$U$301,18,FALSE)</f>
        <v>96875</v>
      </c>
      <c r="AB209" s="40"/>
      <c r="AC209" s="40">
        <f t="shared" si="29"/>
        <v>96875</v>
      </c>
      <c r="AD209" s="40">
        <f>VLOOKUP($A209,'[18]2016-17 Budget (June 2016)'!$C$7:$U$301,10,FALSE)</f>
        <v>5234</v>
      </c>
      <c r="AE209" s="40">
        <f t="shared" si="30"/>
        <v>102109</v>
      </c>
      <c r="AF209" s="40">
        <f>VLOOKUP($A209,'[18]2016-17 Budget (June 2016)'!$C$7:$U$301,19,FALSE)</f>
        <v>28750</v>
      </c>
      <c r="AG209" s="40"/>
      <c r="AH209" s="40">
        <f t="shared" si="31"/>
        <v>28750</v>
      </c>
      <c r="AI209" s="40">
        <v>19937</v>
      </c>
    </row>
    <row r="210" spans="1:35" s="22" customFormat="1" ht="13.5" thickBot="1" x14ac:dyDescent="0.25">
      <c r="A210" s="37">
        <v>37683380127647</v>
      </c>
      <c r="B210" s="38"/>
      <c r="C210" s="39" t="s">
        <v>222</v>
      </c>
      <c r="D210" s="40"/>
      <c r="E210" s="40"/>
      <c r="F210" s="40">
        <v>0</v>
      </c>
      <c r="G210" s="40"/>
      <c r="H210" s="40">
        <f>VLOOKUP($A210,'[15]Compiled Income'!$B$5:$AI$268,9,FALSE)</f>
        <v>181128</v>
      </c>
      <c r="I210" s="40">
        <f>VLOOKUP(A210,'[15]Compiled Income'!$B$5:$AI$268,14,FALSE)</f>
        <v>0</v>
      </c>
      <c r="J210" s="40">
        <f>VLOOKUP(A210,'[15]Compiled Income'!$B$5:$AI$268,15,FALSE)</f>
        <v>0</v>
      </c>
      <c r="K210" s="40">
        <f>VLOOKUP(A210,'[15]Compiled Income'!$B$5:$AI$268,16,FALSE)</f>
        <v>0</v>
      </c>
      <c r="L210" s="40">
        <f>VLOOKUP(A210,'[15]Compiled Income'!$B$5:$AI$268,12,FALSE)+VLOOKUP(A210,'[15]Compiled Income'!$B$5:$AI$268,13,FALSE)</f>
        <v>0</v>
      </c>
      <c r="M210" s="40">
        <f>VLOOKUP(A210,'[15]Compiled Income'!$B$5:$AI$268,10,FALSE)</f>
        <v>0</v>
      </c>
      <c r="N210" s="41">
        <f t="shared" si="24"/>
        <v>181128</v>
      </c>
      <c r="O210" s="42">
        <f>VLOOKUP(A210,'[16]2015-16 Budget (June 2016)'!$B$7:$K$270,10,FALSE)</f>
        <v>11771</v>
      </c>
      <c r="P210" s="42">
        <v>0</v>
      </c>
      <c r="Q210" s="41">
        <f t="shared" si="25"/>
        <v>11771</v>
      </c>
      <c r="R210" s="40">
        <f t="shared" si="26"/>
        <v>192899</v>
      </c>
      <c r="S210" s="40">
        <f>VLOOKUP($A210,'[15]Compiled Income'!$B$5:$AI$268,5,FALSE)</f>
        <v>42977</v>
      </c>
      <c r="T210" s="40">
        <f>VLOOKUP($A210,'[15]Compiled Income'!$B$5:$AI$268,6,FALSE)</f>
        <v>0</v>
      </c>
      <c r="U210" s="41">
        <f t="shared" si="27"/>
        <v>42977</v>
      </c>
      <c r="V210" s="41" t="str">
        <f>IF(VLOOKUP(A210,[17]FederalExpenditureReport!$E$3:$AE$237,26,FALSE)&gt;0,"Yes","No")</f>
        <v>No</v>
      </c>
      <c r="W210" s="40">
        <f t="shared" si="28"/>
        <v>42977</v>
      </c>
      <c r="X210" s="41">
        <f>VLOOKUP($A210,'[15]Compiled Income'!$B$5:$AI$268,24,FALSE)</f>
        <v>51000</v>
      </c>
      <c r="Y210" s="41">
        <f>VLOOKUP($A210,'[15]Compiled Income'!$B$5:$AI$268,28,FALSE)</f>
        <v>0</v>
      </c>
      <c r="Z210" s="41">
        <f>VLOOKUP($A210,'[15]Compiled Income'!$B$5:$AI$268,32,FALSE)</f>
        <v>0</v>
      </c>
      <c r="AA210" s="40">
        <f>VLOOKUP(A210,'[18]2016-17 Budget (June 2016)'!$C$7:$U$301,18,FALSE)</f>
        <v>224929</v>
      </c>
      <c r="AB210" s="40"/>
      <c r="AC210" s="40">
        <f t="shared" si="29"/>
        <v>224929</v>
      </c>
      <c r="AD210" s="40">
        <f>VLOOKUP($A210,'[18]2016-17 Budget (June 2016)'!$C$7:$U$301,10,FALSE)</f>
        <v>11481</v>
      </c>
      <c r="AE210" s="40">
        <f t="shared" si="30"/>
        <v>236410</v>
      </c>
      <c r="AF210" s="40">
        <f>VLOOKUP($A210,'[18]2016-17 Budget (June 2016)'!$C$7:$U$301,19,FALSE)</f>
        <v>50625</v>
      </c>
      <c r="AG210" s="40"/>
      <c r="AH210" s="40">
        <f t="shared" si="31"/>
        <v>50625</v>
      </c>
      <c r="AI210" s="40">
        <v>32141</v>
      </c>
    </row>
    <row r="211" spans="1:35" s="45" customFormat="1" ht="13.5" thickBot="1" x14ac:dyDescent="0.25">
      <c r="A211" s="37">
        <v>1612590129932</v>
      </c>
      <c r="B211" s="38"/>
      <c r="C211" s="39" t="s">
        <v>223</v>
      </c>
      <c r="D211" s="40"/>
      <c r="E211" s="40"/>
      <c r="F211" s="40">
        <v>0</v>
      </c>
      <c r="G211" s="40"/>
      <c r="H211" s="40">
        <f>VLOOKUP($A211,'[15]Compiled Income'!$B$5:$AI$268,9,FALSE)</f>
        <v>155220</v>
      </c>
      <c r="I211" s="40">
        <f>VLOOKUP(A211,'[15]Compiled Income'!$B$5:$AI$268,14,FALSE)</f>
        <v>0</v>
      </c>
      <c r="J211" s="40">
        <f>VLOOKUP(A211,'[15]Compiled Income'!$B$5:$AI$268,15,FALSE)</f>
        <v>0</v>
      </c>
      <c r="K211" s="40">
        <f>VLOOKUP(A211,'[15]Compiled Income'!$B$5:$AI$268,16,FALSE)</f>
        <v>0</v>
      </c>
      <c r="L211" s="40">
        <f>VLOOKUP(A211,'[15]Compiled Income'!$B$5:$AI$268,12,FALSE)+VLOOKUP(A211,'[15]Compiled Income'!$B$5:$AI$268,13,FALSE)</f>
        <v>-94</v>
      </c>
      <c r="M211" s="40">
        <f>VLOOKUP(A211,'[15]Compiled Income'!$B$5:$AI$268,10,FALSE)</f>
        <v>0</v>
      </c>
      <c r="N211" s="41">
        <f t="shared" si="24"/>
        <v>155126</v>
      </c>
      <c r="O211" s="42">
        <f>VLOOKUP(A211,'[16]2015-16 Budget (June 2016)'!$B$7:$K$270,10,FALSE)</f>
        <v>9727</v>
      </c>
      <c r="P211" s="42">
        <v>0</v>
      </c>
      <c r="Q211" s="41">
        <f t="shared" si="25"/>
        <v>9727</v>
      </c>
      <c r="R211" s="40">
        <f t="shared" si="26"/>
        <v>164853</v>
      </c>
      <c r="S211" s="40">
        <f>VLOOKUP($A211,'[15]Compiled Income'!$B$5:$AI$268,5,FALSE)</f>
        <v>27064</v>
      </c>
      <c r="T211" s="40">
        <f>VLOOKUP($A211,'[15]Compiled Income'!$B$5:$AI$268,6,FALSE)</f>
        <v>0</v>
      </c>
      <c r="U211" s="41">
        <f t="shared" si="27"/>
        <v>27064</v>
      </c>
      <c r="V211" s="41" t="str">
        <f>IF(VLOOKUP(A211,[17]FederalExpenditureReport!$E$3:$AE$237,26,FALSE)&gt;0,"Yes","No")</f>
        <v>No</v>
      </c>
      <c r="W211" s="40">
        <f t="shared" si="28"/>
        <v>101361</v>
      </c>
      <c r="X211" s="41">
        <f>VLOOKUP($A211,'[15]Compiled Income'!$B$5:$AI$268,24,FALSE)</f>
        <v>27000</v>
      </c>
      <c r="Y211" s="41">
        <f>VLOOKUP($A211,'[15]Compiled Income'!$B$5:$AI$268,28,FALSE)</f>
        <v>0</v>
      </c>
      <c r="Z211" s="41">
        <f>VLOOKUP($A211,'[15]Compiled Income'!$B$5:$AI$268,32,FALSE)</f>
        <v>74297</v>
      </c>
      <c r="AA211" s="40">
        <f>VLOOKUP(A211,'[18]2016-17 Budget (June 2016)'!$C$7:$U$301,18,FALSE)</f>
        <v>192833</v>
      </c>
      <c r="AB211" s="40"/>
      <c r="AC211" s="40">
        <f t="shared" si="29"/>
        <v>192833</v>
      </c>
      <c r="AD211" s="40">
        <f>VLOOKUP($A211,'[18]2016-17 Budget (June 2016)'!$C$7:$U$301,10,FALSE)</f>
        <v>9826</v>
      </c>
      <c r="AE211" s="40">
        <f t="shared" si="30"/>
        <v>202659</v>
      </c>
      <c r="AF211" s="40">
        <f>VLOOKUP($A211,'[18]2016-17 Budget (June 2016)'!$C$7:$U$301,19,FALSE)</f>
        <v>43000</v>
      </c>
      <c r="AG211" s="40"/>
      <c r="AH211" s="40">
        <f t="shared" si="31"/>
        <v>43000</v>
      </c>
      <c r="AI211" s="40">
        <v>0</v>
      </c>
    </row>
    <row r="212" spans="1:35" s="45" customFormat="1" ht="13.5" thickBot="1" x14ac:dyDescent="0.25">
      <c r="A212" s="37">
        <v>38684786040935</v>
      </c>
      <c r="B212" s="38"/>
      <c r="C212" s="39" t="s">
        <v>224</v>
      </c>
      <c r="D212" s="40"/>
      <c r="E212" s="40"/>
      <c r="F212" s="40">
        <v>0</v>
      </c>
      <c r="G212" s="40"/>
      <c r="H212" s="40">
        <f>VLOOKUP($A212,'[15]Compiled Income'!$B$5:$AI$268,9,FALSE)</f>
        <v>314658</v>
      </c>
      <c r="I212" s="40">
        <f>VLOOKUP(A212,'[15]Compiled Income'!$B$5:$AI$268,14,FALSE)</f>
        <v>5117</v>
      </c>
      <c r="J212" s="40">
        <f>VLOOKUP(A212,'[15]Compiled Income'!$B$5:$AI$268,15,FALSE)</f>
        <v>0</v>
      </c>
      <c r="K212" s="40">
        <f>VLOOKUP(A212,'[15]Compiled Income'!$B$5:$AI$268,16,FALSE)</f>
        <v>0</v>
      </c>
      <c r="L212" s="40">
        <f>VLOOKUP(A212,'[15]Compiled Income'!$B$5:$AI$268,12,FALSE)+VLOOKUP(A212,'[15]Compiled Income'!$B$5:$AI$268,13,FALSE)</f>
        <v>0</v>
      </c>
      <c r="M212" s="40">
        <f>VLOOKUP(A212,'[15]Compiled Income'!$B$5:$AI$268,10,FALSE)</f>
        <v>0</v>
      </c>
      <c r="N212" s="41">
        <f t="shared" si="24"/>
        <v>319775</v>
      </c>
      <c r="O212" s="42">
        <f>VLOOKUP(A212,'[16]2015-16 Budget (June 2016)'!$B$7:$K$270,10,FALSE)</f>
        <v>16552</v>
      </c>
      <c r="P212" s="42">
        <v>213</v>
      </c>
      <c r="Q212" s="41">
        <f t="shared" si="25"/>
        <v>16765</v>
      </c>
      <c r="R212" s="40">
        <f t="shared" si="26"/>
        <v>336540</v>
      </c>
      <c r="S212" s="40">
        <f>VLOOKUP($A212,'[15]Compiled Income'!$B$5:$AI$268,5,FALSE)</f>
        <v>82320</v>
      </c>
      <c r="T212" s="40">
        <f>VLOOKUP($A212,'[15]Compiled Income'!$B$5:$AI$268,6,FALSE)</f>
        <v>0</v>
      </c>
      <c r="U212" s="41">
        <f t="shared" si="27"/>
        <v>82320</v>
      </c>
      <c r="V212" s="41" t="str">
        <f>IF(VLOOKUP(A212,[17]FederalExpenditureReport!$E$3:$AE$237,26,FALSE)&gt;0,"Yes","No")</f>
        <v>No</v>
      </c>
      <c r="W212" s="40">
        <f t="shared" si="28"/>
        <v>82320</v>
      </c>
      <c r="X212" s="41">
        <f>VLOOKUP($A212,'[15]Compiled Income'!$B$5:$AI$268,24,FALSE)</f>
        <v>9000</v>
      </c>
      <c r="Y212" s="41">
        <f>VLOOKUP($A212,'[15]Compiled Income'!$B$5:$AI$268,28,FALSE)</f>
        <v>0</v>
      </c>
      <c r="Z212" s="41">
        <f>VLOOKUP($A212,'[15]Compiled Income'!$B$5:$AI$268,32,FALSE)</f>
        <v>0</v>
      </c>
      <c r="AA212" s="40">
        <f>VLOOKUP(A212,'[18]2016-17 Budget (June 2016)'!$C$7:$U$301,18,FALSE)</f>
        <v>310407</v>
      </c>
      <c r="AB212" s="40"/>
      <c r="AC212" s="40">
        <f t="shared" si="29"/>
        <v>310407</v>
      </c>
      <c r="AD212" s="40">
        <f>VLOOKUP($A212,'[18]2016-17 Budget (June 2016)'!$C$7:$U$301,10,FALSE)</f>
        <v>16543</v>
      </c>
      <c r="AE212" s="40">
        <f t="shared" si="30"/>
        <v>326950</v>
      </c>
      <c r="AF212" s="40">
        <f>VLOOKUP($A212,'[18]2016-17 Budget (June 2016)'!$C$7:$U$301,19,FALSE)</f>
        <v>86625</v>
      </c>
      <c r="AG212" s="40"/>
      <c r="AH212" s="40">
        <f t="shared" si="31"/>
        <v>86625</v>
      </c>
      <c r="AI212" s="40">
        <v>75084</v>
      </c>
    </row>
    <row r="213" spans="1:35" ht="13.5" thickBot="1" x14ac:dyDescent="0.25">
      <c r="A213" s="37">
        <v>54105466119291</v>
      </c>
      <c r="B213" s="38"/>
      <c r="C213" s="39" t="s">
        <v>225</v>
      </c>
      <c r="D213" s="40"/>
      <c r="E213" s="40"/>
      <c r="F213" s="40">
        <v>0</v>
      </c>
      <c r="G213" s="40"/>
      <c r="H213" s="40">
        <f>VLOOKUP($A213,'[15]Compiled Income'!$B$5:$AI$268,9,FALSE)</f>
        <v>136396</v>
      </c>
      <c r="I213" s="40">
        <f>VLOOKUP(A213,'[15]Compiled Income'!$B$5:$AI$268,14,FALSE)</f>
        <v>2234</v>
      </c>
      <c r="J213" s="40">
        <f>VLOOKUP(A213,'[15]Compiled Income'!$B$5:$AI$268,15,FALSE)</f>
        <v>0</v>
      </c>
      <c r="K213" s="40">
        <f>VLOOKUP(A213,'[15]Compiled Income'!$B$5:$AI$268,16,FALSE)</f>
        <v>0</v>
      </c>
      <c r="L213" s="40">
        <f>VLOOKUP(A213,'[15]Compiled Income'!$B$5:$AI$268,12,FALSE)+VLOOKUP(A213,'[15]Compiled Income'!$B$5:$AI$268,13,FALSE)</f>
        <v>0</v>
      </c>
      <c r="M213" s="40">
        <f>VLOOKUP(A213,'[15]Compiled Income'!$B$5:$AI$268,10,FALSE)</f>
        <v>0</v>
      </c>
      <c r="N213" s="41">
        <f t="shared" si="24"/>
        <v>138630</v>
      </c>
      <c r="O213" s="42">
        <f>VLOOKUP(A213,'[16]2015-16 Budget (June 2016)'!$B$7:$K$270,10,FALSE)</f>
        <v>7178</v>
      </c>
      <c r="P213" s="42">
        <v>93</v>
      </c>
      <c r="Q213" s="41">
        <f t="shared" si="25"/>
        <v>7271</v>
      </c>
      <c r="R213" s="40">
        <f t="shared" si="26"/>
        <v>145901</v>
      </c>
      <c r="S213" s="40">
        <f>VLOOKUP($A213,'[15]Compiled Income'!$B$5:$AI$268,5,FALSE)</f>
        <v>35835</v>
      </c>
      <c r="T213" s="40">
        <f>VLOOKUP($A213,'[15]Compiled Income'!$B$5:$AI$268,6,FALSE)</f>
        <v>0</v>
      </c>
      <c r="U213" s="41">
        <f t="shared" si="27"/>
        <v>35835</v>
      </c>
      <c r="V213" s="41" t="str">
        <f>IF(VLOOKUP(A213,[17]FederalExpenditureReport!$E$3:$AE$237,26,FALSE)&gt;0,"Yes","No")</f>
        <v>No</v>
      </c>
      <c r="W213" s="40">
        <f t="shared" si="28"/>
        <v>35835</v>
      </c>
      <c r="X213" s="41">
        <f>VLOOKUP($A213,'[15]Compiled Income'!$B$5:$AI$268,24,FALSE)</f>
        <v>20262</v>
      </c>
      <c r="Y213" s="41">
        <f>VLOOKUP($A213,'[15]Compiled Income'!$B$5:$AI$268,28,FALSE)</f>
        <v>0</v>
      </c>
      <c r="Z213" s="41">
        <f>VLOOKUP($A213,'[15]Compiled Income'!$B$5:$AI$268,32,FALSE)</f>
        <v>0</v>
      </c>
      <c r="AA213" s="40">
        <f>VLOOKUP(A213,'[18]2016-17 Budget (June 2016)'!$C$7:$U$301,18,FALSE)</f>
        <v>136166</v>
      </c>
      <c r="AB213" s="40"/>
      <c r="AC213" s="40">
        <f t="shared" si="29"/>
        <v>136166</v>
      </c>
      <c r="AD213" s="40">
        <f>VLOOKUP($A213,'[18]2016-17 Budget (June 2016)'!$C$7:$U$301,10,FALSE)</f>
        <v>7189</v>
      </c>
      <c r="AE213" s="40">
        <f t="shared" si="30"/>
        <v>143355</v>
      </c>
      <c r="AF213" s="40">
        <f>VLOOKUP($A213,'[18]2016-17 Budget (June 2016)'!$C$7:$U$301,19,FALSE)</f>
        <v>36375</v>
      </c>
      <c r="AG213" s="40"/>
      <c r="AH213" s="40">
        <f t="shared" si="31"/>
        <v>36375</v>
      </c>
      <c r="AI213" s="40">
        <v>32790</v>
      </c>
    </row>
    <row r="214" spans="1:35" ht="13.5" thickBot="1" x14ac:dyDescent="0.25">
      <c r="A214" s="37">
        <v>37683380129395</v>
      </c>
      <c r="B214" s="38"/>
      <c r="C214" s="39" t="s">
        <v>226</v>
      </c>
      <c r="D214" s="40"/>
      <c r="E214" s="40"/>
      <c r="F214" s="40">
        <v>0</v>
      </c>
      <c r="G214" s="40"/>
      <c r="H214" s="40">
        <f>VLOOKUP($A214,'[15]Compiled Income'!$B$5:$AI$268,9,FALSE)</f>
        <v>96163</v>
      </c>
      <c r="I214" s="40">
        <f>VLOOKUP(A214,'[15]Compiled Income'!$B$5:$AI$268,14,FALSE)</f>
        <v>0</v>
      </c>
      <c r="J214" s="40">
        <f>VLOOKUP(A214,'[15]Compiled Income'!$B$5:$AI$268,15,FALSE)</f>
        <v>0</v>
      </c>
      <c r="K214" s="40">
        <f>VLOOKUP(A214,'[15]Compiled Income'!$B$5:$AI$268,16,FALSE)</f>
        <v>0</v>
      </c>
      <c r="L214" s="40">
        <f>VLOOKUP(A214,'[15]Compiled Income'!$B$5:$AI$268,12,FALSE)+VLOOKUP(A214,'[15]Compiled Income'!$B$5:$AI$268,13,FALSE)</f>
        <v>-226</v>
      </c>
      <c r="M214" s="40">
        <f>VLOOKUP(A214,'[15]Compiled Income'!$B$5:$AI$268,10,FALSE)</f>
        <v>0</v>
      </c>
      <c r="N214" s="41">
        <f t="shared" si="24"/>
        <v>95937</v>
      </c>
      <c r="O214" s="42">
        <f>VLOOKUP(A214,'[16]2015-16 Budget (June 2016)'!$B$7:$K$270,10,FALSE)</f>
        <v>6179</v>
      </c>
      <c r="P214" s="42">
        <v>0</v>
      </c>
      <c r="Q214" s="41">
        <f t="shared" si="25"/>
        <v>6179</v>
      </c>
      <c r="R214" s="40">
        <f t="shared" si="26"/>
        <v>102116</v>
      </c>
      <c r="S214" s="40">
        <f>VLOOKUP($A214,'[15]Compiled Income'!$B$5:$AI$268,5,FALSE)</f>
        <v>20674</v>
      </c>
      <c r="T214" s="40">
        <f>VLOOKUP($A214,'[15]Compiled Income'!$B$5:$AI$268,6,FALSE)</f>
        <v>0</v>
      </c>
      <c r="U214" s="41">
        <f t="shared" si="27"/>
        <v>20674</v>
      </c>
      <c r="V214" s="41" t="str">
        <f>IF(VLOOKUP(A214,[17]FederalExpenditureReport!$E$3:$AE$237,26,FALSE)&gt;0,"Yes","No")</f>
        <v>No</v>
      </c>
      <c r="W214" s="40">
        <f t="shared" si="28"/>
        <v>20674</v>
      </c>
      <c r="X214" s="41">
        <f>VLOOKUP($A214,'[15]Compiled Income'!$B$5:$AI$268,24,FALSE)</f>
        <v>48000</v>
      </c>
      <c r="Y214" s="41">
        <f>VLOOKUP($A214,'[15]Compiled Income'!$B$5:$AI$268,28,FALSE)</f>
        <v>0</v>
      </c>
      <c r="Z214" s="41">
        <f>VLOOKUP($A214,'[15]Compiled Income'!$B$5:$AI$268,32,FALSE)</f>
        <v>0</v>
      </c>
      <c r="AA214" s="40">
        <f>VLOOKUP(A214,'[18]2016-17 Budget (June 2016)'!$C$7:$U$301,18,FALSE)</f>
        <v>98017</v>
      </c>
      <c r="AB214" s="40"/>
      <c r="AC214" s="40">
        <f t="shared" si="29"/>
        <v>98017</v>
      </c>
      <c r="AD214" s="40">
        <f>VLOOKUP($A214,'[18]2016-17 Budget (June 2016)'!$C$7:$U$301,10,FALSE)</f>
        <v>5199</v>
      </c>
      <c r="AE214" s="40">
        <f t="shared" si="30"/>
        <v>103216</v>
      </c>
      <c r="AF214" s="40">
        <f>VLOOKUP($A214,'[18]2016-17 Budget (June 2016)'!$C$7:$U$301,19,FALSE)</f>
        <v>26750</v>
      </c>
      <c r="AG214" s="40"/>
      <c r="AH214" s="40">
        <f t="shared" si="31"/>
        <v>26750</v>
      </c>
      <c r="AI214" s="40">
        <v>0</v>
      </c>
    </row>
    <row r="215" spans="1:35" ht="13.5" thickBot="1" x14ac:dyDescent="0.25">
      <c r="A215" s="37">
        <v>37683380129387</v>
      </c>
      <c r="B215" s="38"/>
      <c r="C215" s="39" t="s">
        <v>227</v>
      </c>
      <c r="D215" s="40"/>
      <c r="E215" s="40"/>
      <c r="F215" s="40">
        <v>0</v>
      </c>
      <c r="G215" s="40"/>
      <c r="H215" s="40">
        <f>VLOOKUP($A215,'[15]Compiled Income'!$B$5:$AI$268,9,FALSE)</f>
        <v>45987</v>
      </c>
      <c r="I215" s="40">
        <f>VLOOKUP(A215,'[15]Compiled Income'!$B$5:$AI$268,14,FALSE)</f>
        <v>0</v>
      </c>
      <c r="J215" s="40">
        <f>VLOOKUP(A215,'[15]Compiled Income'!$B$5:$AI$268,15,FALSE)</f>
        <v>0</v>
      </c>
      <c r="K215" s="40">
        <f>VLOOKUP(A215,'[15]Compiled Income'!$B$5:$AI$268,16,FALSE)</f>
        <v>0</v>
      </c>
      <c r="L215" s="40">
        <f>VLOOKUP(A215,'[15]Compiled Income'!$B$5:$AI$268,12,FALSE)+VLOOKUP(A215,'[15]Compiled Income'!$B$5:$AI$268,13,FALSE)</f>
        <v>0</v>
      </c>
      <c r="M215" s="40">
        <f>VLOOKUP(A215,'[15]Compiled Income'!$B$5:$AI$268,10,FALSE)</f>
        <v>0</v>
      </c>
      <c r="N215" s="41">
        <f t="shared" si="24"/>
        <v>45987</v>
      </c>
      <c r="O215" s="42">
        <f>VLOOKUP(A215,'[16]2015-16 Budget (June 2016)'!$B$7:$K$270,10,FALSE)</f>
        <v>2881</v>
      </c>
      <c r="P215" s="42">
        <v>0</v>
      </c>
      <c r="Q215" s="41">
        <f t="shared" si="25"/>
        <v>2881</v>
      </c>
      <c r="R215" s="40">
        <f t="shared" si="26"/>
        <v>48868</v>
      </c>
      <c r="S215" s="40">
        <f>VLOOKUP($A215,'[15]Compiled Income'!$B$5:$AI$268,5,FALSE)</f>
        <v>8520</v>
      </c>
      <c r="T215" s="40">
        <f>VLOOKUP($A215,'[15]Compiled Income'!$B$5:$AI$268,6,FALSE)</f>
        <v>0</v>
      </c>
      <c r="U215" s="41">
        <f t="shared" si="27"/>
        <v>8520</v>
      </c>
      <c r="V215" s="41" t="str">
        <f>IF(VLOOKUP(A215,[17]FederalExpenditureReport!$E$3:$AE$237,26,FALSE)&gt;0,"Yes","No")</f>
        <v>No</v>
      </c>
      <c r="W215" s="40">
        <f t="shared" si="28"/>
        <v>8520</v>
      </c>
      <c r="X215" s="41">
        <f>VLOOKUP($A215,'[15]Compiled Income'!$B$5:$AI$268,24,FALSE)</f>
        <v>21000</v>
      </c>
      <c r="Y215" s="41">
        <f>VLOOKUP($A215,'[15]Compiled Income'!$B$5:$AI$268,28,FALSE)</f>
        <v>0</v>
      </c>
      <c r="Z215" s="41">
        <f>VLOOKUP($A215,'[15]Compiled Income'!$B$5:$AI$268,32,FALSE)</f>
        <v>0</v>
      </c>
      <c r="AA215" s="40">
        <f>VLOOKUP(A215,'[18]2016-17 Budget (June 2016)'!$C$7:$U$301,18,FALSE)</f>
        <v>50162</v>
      </c>
      <c r="AB215" s="40"/>
      <c r="AC215" s="40">
        <f t="shared" si="29"/>
        <v>50162</v>
      </c>
      <c r="AD215" s="40">
        <f>VLOOKUP($A215,'[18]2016-17 Budget (June 2016)'!$C$7:$U$301,10,FALSE)</f>
        <v>2653</v>
      </c>
      <c r="AE215" s="40">
        <f t="shared" si="30"/>
        <v>52815</v>
      </c>
      <c r="AF215" s="40">
        <f>VLOOKUP($A215,'[18]2016-17 Budget (June 2016)'!$C$7:$U$301,19,FALSE)</f>
        <v>13500</v>
      </c>
      <c r="AG215" s="40"/>
      <c r="AH215" s="40">
        <f t="shared" si="31"/>
        <v>13500</v>
      </c>
      <c r="AI215" s="40">
        <v>0</v>
      </c>
    </row>
    <row r="216" spans="1:35" ht="13.5" thickBot="1" x14ac:dyDescent="0.25">
      <c r="A216" s="37">
        <v>37683380126151</v>
      </c>
      <c r="B216" s="38"/>
      <c r="C216" s="39" t="s">
        <v>228</v>
      </c>
      <c r="D216" s="40"/>
      <c r="E216" s="40"/>
      <c r="F216" s="40">
        <v>0</v>
      </c>
      <c r="G216" s="40"/>
      <c r="H216" s="40">
        <f>VLOOKUP($A216,'[15]Compiled Income'!$B$5:$AI$268,9,FALSE)</f>
        <v>107866</v>
      </c>
      <c r="I216" s="40">
        <f>VLOOKUP(A216,'[15]Compiled Income'!$B$5:$AI$268,14,FALSE)</f>
        <v>0</v>
      </c>
      <c r="J216" s="40">
        <f>VLOOKUP(A216,'[15]Compiled Income'!$B$5:$AI$268,15,FALSE)</f>
        <v>0</v>
      </c>
      <c r="K216" s="40">
        <f>VLOOKUP(A216,'[15]Compiled Income'!$B$5:$AI$268,16,FALSE)</f>
        <v>0</v>
      </c>
      <c r="L216" s="40">
        <f>VLOOKUP(A216,'[15]Compiled Income'!$B$5:$AI$268,12,FALSE)+VLOOKUP(A216,'[15]Compiled Income'!$B$5:$AI$268,13,FALSE)</f>
        <v>0</v>
      </c>
      <c r="M216" s="40">
        <f>VLOOKUP(A216,'[15]Compiled Income'!$B$5:$AI$268,10,FALSE)</f>
        <v>0</v>
      </c>
      <c r="N216" s="41">
        <f t="shared" si="24"/>
        <v>107866</v>
      </c>
      <c r="O216" s="42">
        <f>VLOOKUP(A216,'[16]2015-16 Budget (June 2016)'!$B$7:$K$270,10,FALSE)</f>
        <v>7282</v>
      </c>
      <c r="P216" s="42">
        <v>0</v>
      </c>
      <c r="Q216" s="41">
        <f t="shared" si="25"/>
        <v>7282</v>
      </c>
      <c r="R216" s="40">
        <f t="shared" si="26"/>
        <v>115148</v>
      </c>
      <c r="S216" s="40">
        <f>VLOOKUP($A216,'[15]Compiled Income'!$B$5:$AI$268,5,FALSE)</f>
        <v>31826</v>
      </c>
      <c r="T216" s="40">
        <f>VLOOKUP($A216,'[15]Compiled Income'!$B$5:$AI$268,6,FALSE)</f>
        <v>0</v>
      </c>
      <c r="U216" s="41">
        <f t="shared" si="27"/>
        <v>31826</v>
      </c>
      <c r="V216" s="41" t="str">
        <f>IF(VLOOKUP(A216,[17]FederalExpenditureReport!$E$3:$AE$237,26,FALSE)&gt;0,"Yes","No")</f>
        <v>No</v>
      </c>
      <c r="W216" s="40">
        <f t="shared" si="28"/>
        <v>31826</v>
      </c>
      <c r="X216" s="41">
        <f>VLOOKUP($A216,'[15]Compiled Income'!$B$5:$AI$268,24,FALSE)</f>
        <v>21245</v>
      </c>
      <c r="Y216" s="41">
        <f>VLOOKUP($A216,'[15]Compiled Income'!$B$5:$AI$268,28,FALSE)</f>
        <v>0</v>
      </c>
      <c r="Z216" s="41">
        <f>VLOOKUP($A216,'[15]Compiled Income'!$B$5:$AI$268,32,FALSE)</f>
        <v>0</v>
      </c>
      <c r="AA216" s="40">
        <f>VLOOKUP(A216,'[18]2016-17 Budget (June 2016)'!$C$7:$U$301,18,FALSE)</f>
        <v>120016</v>
      </c>
      <c r="AB216" s="40"/>
      <c r="AC216" s="40">
        <f t="shared" si="29"/>
        <v>120016</v>
      </c>
      <c r="AD216" s="40">
        <f>VLOOKUP($A216,'[18]2016-17 Budget (June 2016)'!$C$7:$U$301,10,FALSE)</f>
        <v>6287</v>
      </c>
      <c r="AE216" s="40">
        <f t="shared" si="30"/>
        <v>126303</v>
      </c>
      <c r="AF216" s="40">
        <f>VLOOKUP($A216,'[18]2016-17 Budget (June 2016)'!$C$7:$U$301,19,FALSE)</f>
        <v>30875</v>
      </c>
      <c r="AG216" s="40"/>
      <c r="AH216" s="40">
        <f t="shared" si="31"/>
        <v>30875</v>
      </c>
      <c r="AI216" s="40">
        <v>27387</v>
      </c>
    </row>
    <row r="217" spans="1:35" ht="13.5" thickBot="1" x14ac:dyDescent="0.25">
      <c r="A217" s="37">
        <v>33103300128777</v>
      </c>
      <c r="B217" s="38"/>
      <c r="C217" s="39" t="s">
        <v>229</v>
      </c>
      <c r="D217" s="40">
        <v>25486.22</v>
      </c>
      <c r="E217" s="40">
        <v>1804</v>
      </c>
      <c r="F217" s="40">
        <v>20191</v>
      </c>
      <c r="G217" s="40"/>
      <c r="H217" s="40">
        <f>VLOOKUP($A217,'[15]Compiled Income'!$B$5:$AI$268,9,FALSE)</f>
        <v>50335</v>
      </c>
      <c r="I217" s="40">
        <f>VLOOKUP(A217,'[15]Compiled Income'!$B$5:$AI$268,14,FALSE)</f>
        <v>1388</v>
      </c>
      <c r="J217" s="40">
        <f>VLOOKUP(A217,'[15]Compiled Income'!$B$5:$AI$268,15,FALSE)</f>
        <v>0</v>
      </c>
      <c r="K217" s="40">
        <f>VLOOKUP(A217,'[15]Compiled Income'!$B$5:$AI$268,16,FALSE)</f>
        <v>0</v>
      </c>
      <c r="L217" s="40">
        <f>VLOOKUP(A217,'[15]Compiled Income'!$B$5:$AI$268,12,FALSE)+VLOOKUP(A217,'[15]Compiled Income'!$B$5:$AI$268,13,FALSE)</f>
        <v>0</v>
      </c>
      <c r="M217" s="40">
        <f>VLOOKUP(A217,'[15]Compiled Income'!$B$5:$AI$268,10,FALSE)</f>
        <v>0</v>
      </c>
      <c r="N217" s="41">
        <f t="shared" si="24"/>
        <v>51723</v>
      </c>
      <c r="O217" s="42">
        <f>VLOOKUP(A217,'[16]2015-16 Budget (June 2016)'!$B$7:$K$270,10,FALSE)</f>
        <v>3514</v>
      </c>
      <c r="P217" s="42">
        <v>58</v>
      </c>
      <c r="Q217" s="41">
        <f t="shared" si="25"/>
        <v>3572</v>
      </c>
      <c r="R217" s="40">
        <f t="shared" si="26"/>
        <v>55295</v>
      </c>
      <c r="S217" s="40">
        <f>VLOOKUP($A217,'[15]Compiled Income'!$B$5:$AI$268,5,FALSE)</f>
        <v>0</v>
      </c>
      <c r="T217" s="40">
        <f>VLOOKUP($A217,'[15]Compiled Income'!$B$5:$AI$268,6,FALSE)</f>
        <v>0</v>
      </c>
      <c r="U217" s="41">
        <f t="shared" si="27"/>
        <v>0</v>
      </c>
      <c r="V217" s="41" t="s">
        <v>321</v>
      </c>
      <c r="W217" s="40">
        <f t="shared" si="28"/>
        <v>0</v>
      </c>
      <c r="X217" s="41">
        <f>VLOOKUP($A217,'[15]Compiled Income'!$B$5:$AI$268,24,FALSE)</f>
        <v>0</v>
      </c>
      <c r="Y217" s="41">
        <f>VLOOKUP($A217,'[15]Compiled Income'!$B$5:$AI$268,28,FALSE)</f>
        <v>0</v>
      </c>
      <c r="Z217" s="41">
        <f>VLOOKUP($A217,'[15]Compiled Income'!$B$5:$AI$268,32,FALSE)</f>
        <v>0</v>
      </c>
      <c r="AA217" s="40">
        <f>VLOOKUP(A217,'[18]2016-17 Budget (June 2016)'!$C$7:$U$301,18,FALSE)</f>
        <v>86403</v>
      </c>
      <c r="AB217" s="40"/>
      <c r="AC217" s="40">
        <f t="shared" si="29"/>
        <v>86403</v>
      </c>
      <c r="AD217" s="40">
        <f>VLOOKUP($A217,'[18]2016-17 Budget (June 2016)'!$C$7:$U$301,10,FALSE)</f>
        <v>5646</v>
      </c>
      <c r="AE217" s="40">
        <f t="shared" si="30"/>
        <v>92049</v>
      </c>
      <c r="AF217" s="40">
        <f>VLOOKUP($A217,'[18]2016-17 Budget (June 2016)'!$C$7:$U$301,19,FALSE)</f>
        <v>20875</v>
      </c>
      <c r="AG217" s="40"/>
      <c r="AH217" s="40">
        <f t="shared" si="31"/>
        <v>20875</v>
      </c>
      <c r="AI217" s="40">
        <v>0</v>
      </c>
    </row>
    <row r="218" spans="1:35" ht="13.5" thickBot="1" x14ac:dyDescent="0.25">
      <c r="A218" s="37">
        <v>37683380119610</v>
      </c>
      <c r="B218" s="38"/>
      <c r="C218" s="39" t="s">
        <v>230</v>
      </c>
      <c r="D218" s="40"/>
      <c r="E218" s="40"/>
      <c r="F218" s="40">
        <v>0</v>
      </c>
      <c r="G218" s="40"/>
      <c r="H218" s="40">
        <f>VLOOKUP($A218,'[15]Compiled Income'!$B$5:$AI$268,9,FALSE)</f>
        <v>551611</v>
      </c>
      <c r="I218" s="40">
        <f>VLOOKUP(A218,'[15]Compiled Income'!$B$5:$AI$268,14,FALSE)</f>
        <v>9067</v>
      </c>
      <c r="J218" s="40">
        <f>VLOOKUP(A218,'[15]Compiled Income'!$B$5:$AI$268,15,FALSE)</f>
        <v>0</v>
      </c>
      <c r="K218" s="40">
        <f>VLOOKUP(A218,'[15]Compiled Income'!$B$5:$AI$268,16,FALSE)</f>
        <v>0</v>
      </c>
      <c r="L218" s="40">
        <f>VLOOKUP(A218,'[15]Compiled Income'!$B$5:$AI$268,12,FALSE)+VLOOKUP(A218,'[15]Compiled Income'!$B$5:$AI$268,13,FALSE)</f>
        <v>0</v>
      </c>
      <c r="M218" s="40">
        <f>VLOOKUP(A218,'[15]Compiled Income'!$B$5:$AI$268,10,FALSE)</f>
        <v>0</v>
      </c>
      <c r="N218" s="41">
        <f t="shared" si="24"/>
        <v>560678</v>
      </c>
      <c r="O218" s="42">
        <f>VLOOKUP(A218,'[16]2015-16 Budget (June 2016)'!$B$7:$K$270,10,FALSE)</f>
        <v>28969</v>
      </c>
      <c r="P218" s="42">
        <v>378</v>
      </c>
      <c r="Q218" s="41">
        <f t="shared" si="25"/>
        <v>29347</v>
      </c>
      <c r="R218" s="40">
        <f t="shared" si="26"/>
        <v>590025</v>
      </c>
      <c r="S218" s="40">
        <f>VLOOKUP($A218,'[15]Compiled Income'!$B$5:$AI$268,5,FALSE)</f>
        <v>143215</v>
      </c>
      <c r="T218" s="40">
        <f>VLOOKUP($A218,'[15]Compiled Income'!$B$5:$AI$268,6,FALSE)</f>
        <v>0</v>
      </c>
      <c r="U218" s="41">
        <f t="shared" si="27"/>
        <v>143215</v>
      </c>
      <c r="V218" s="41" t="str">
        <f>IF(VLOOKUP(A218,[17]FederalExpenditureReport!$E$3:$AE$237,26,FALSE)&gt;0,"Yes","No")</f>
        <v>No</v>
      </c>
      <c r="W218" s="40">
        <f t="shared" si="28"/>
        <v>153790</v>
      </c>
      <c r="X218" s="41">
        <f>VLOOKUP($A218,'[15]Compiled Income'!$B$5:$AI$268,24,FALSE)</f>
        <v>159000</v>
      </c>
      <c r="Y218" s="41">
        <f>VLOOKUP($A218,'[15]Compiled Income'!$B$5:$AI$268,28,FALSE)</f>
        <v>81897</v>
      </c>
      <c r="Z218" s="41">
        <f>VLOOKUP($A218,'[15]Compiled Income'!$B$5:$AI$268,32,FALSE)</f>
        <v>10575</v>
      </c>
      <c r="AA218" s="40">
        <f>VLOOKUP(A218,'[18]2016-17 Budget (June 2016)'!$C$7:$U$301,18,FALSE)</f>
        <v>554181</v>
      </c>
      <c r="AB218" s="40"/>
      <c r="AC218" s="40">
        <f t="shared" si="29"/>
        <v>554181</v>
      </c>
      <c r="AD218" s="40">
        <f>VLOOKUP($A218,'[18]2016-17 Budget (June 2016)'!$C$7:$U$301,10,FALSE)</f>
        <v>29299</v>
      </c>
      <c r="AE218" s="40">
        <f t="shared" si="30"/>
        <v>583480</v>
      </c>
      <c r="AF218" s="40">
        <f>VLOOKUP($A218,'[18]2016-17 Budget (June 2016)'!$C$7:$U$301,19,FALSE)</f>
        <v>149000</v>
      </c>
      <c r="AG218" s="40"/>
      <c r="AH218" s="40">
        <f t="shared" si="31"/>
        <v>149000</v>
      </c>
      <c r="AI218" s="40">
        <v>133059</v>
      </c>
    </row>
    <row r="219" spans="1:35" ht="13.5" thickBot="1" x14ac:dyDescent="0.25">
      <c r="A219" s="37">
        <v>37683386040018</v>
      </c>
      <c r="B219" s="38"/>
      <c r="C219" s="39" t="s">
        <v>231</v>
      </c>
      <c r="D219" s="40">
        <v>38322.72000000003</v>
      </c>
      <c r="E219" s="40"/>
      <c r="F219" s="40">
        <v>0</v>
      </c>
      <c r="G219" s="40"/>
      <c r="H219" s="40">
        <f>VLOOKUP($A219,'[15]Compiled Income'!$B$5:$AI$268,9,FALSE)</f>
        <v>178661</v>
      </c>
      <c r="I219" s="40">
        <f>VLOOKUP(A219,'[15]Compiled Income'!$B$5:$AI$268,14,FALSE)</f>
        <v>3306</v>
      </c>
      <c r="J219" s="40">
        <f>VLOOKUP(A219,'[15]Compiled Income'!$B$5:$AI$268,15,FALSE)</f>
        <v>0</v>
      </c>
      <c r="K219" s="40">
        <f>VLOOKUP(A219,'[15]Compiled Income'!$B$5:$AI$268,16,FALSE)</f>
        <v>0</v>
      </c>
      <c r="L219" s="40">
        <f>VLOOKUP(A219,'[15]Compiled Income'!$B$5:$AI$268,12,FALSE)+VLOOKUP(A219,'[15]Compiled Income'!$B$5:$AI$268,13,FALSE)</f>
        <v>-1733</v>
      </c>
      <c r="M219" s="40">
        <f>VLOOKUP(A219,'[15]Compiled Income'!$B$5:$AI$268,10,FALSE)</f>
        <v>0</v>
      </c>
      <c r="N219" s="41">
        <f t="shared" si="24"/>
        <v>180234</v>
      </c>
      <c r="O219" s="42">
        <f>VLOOKUP(A219,'[16]2015-16 Budget (June 2016)'!$B$7:$K$270,10,FALSE)</f>
        <v>9345</v>
      </c>
      <c r="P219" s="42">
        <v>138</v>
      </c>
      <c r="Q219" s="41">
        <f t="shared" si="25"/>
        <v>9483</v>
      </c>
      <c r="R219" s="40">
        <f t="shared" si="26"/>
        <v>189717</v>
      </c>
      <c r="S219" s="40">
        <f>VLOOKUP($A219,'[15]Compiled Income'!$B$5:$AI$268,5,FALSE)</f>
        <v>45483</v>
      </c>
      <c r="T219" s="40">
        <f>VLOOKUP($A219,'[15]Compiled Income'!$B$5:$AI$268,6,FALSE)</f>
        <v>0</v>
      </c>
      <c r="U219" s="41">
        <f t="shared" si="27"/>
        <v>45483</v>
      </c>
      <c r="V219" s="41" t="str">
        <f>IF(VLOOKUP(A219,[17]FederalExpenditureReport!$E$3:$AE$237,26,FALSE)&gt;0,"Yes","No")</f>
        <v>No</v>
      </c>
      <c r="W219" s="40">
        <f t="shared" si="28"/>
        <v>45483</v>
      </c>
      <c r="X219" s="41">
        <f>VLOOKUP($A219,'[15]Compiled Income'!$B$5:$AI$268,24,FALSE)</f>
        <v>33000</v>
      </c>
      <c r="Y219" s="41">
        <f>VLOOKUP($A219,'[15]Compiled Income'!$B$5:$AI$268,28,FALSE)</f>
        <v>0</v>
      </c>
      <c r="Z219" s="41">
        <f>VLOOKUP($A219,'[15]Compiled Income'!$B$5:$AI$268,32,FALSE)</f>
        <v>0</v>
      </c>
      <c r="AA219" s="40">
        <f>VLOOKUP(A219,'[18]2016-17 Budget (June 2016)'!$C$7:$U$301,18,FALSE)</f>
        <v>181484</v>
      </c>
      <c r="AB219" s="40"/>
      <c r="AC219" s="40">
        <f t="shared" si="29"/>
        <v>181484</v>
      </c>
      <c r="AD219" s="40">
        <f>VLOOKUP($A219,'[18]2016-17 Budget (June 2016)'!$C$7:$U$301,10,FALSE)</f>
        <v>9656</v>
      </c>
      <c r="AE219" s="40">
        <f t="shared" si="30"/>
        <v>191140</v>
      </c>
      <c r="AF219" s="40">
        <f>VLOOKUP($A219,'[18]2016-17 Budget (June 2016)'!$C$7:$U$301,19,FALSE)</f>
        <v>50250</v>
      </c>
      <c r="AG219" s="40"/>
      <c r="AH219" s="40">
        <f t="shared" si="31"/>
        <v>50250</v>
      </c>
      <c r="AI219" s="40">
        <v>48516</v>
      </c>
    </row>
    <row r="220" spans="1:35" ht="13.5" thickBot="1" x14ac:dyDescent="0.25">
      <c r="A220" s="37">
        <v>36677770124214</v>
      </c>
      <c r="B220" s="38"/>
      <c r="C220" s="39" t="s">
        <v>232</v>
      </c>
      <c r="D220" s="40"/>
      <c r="E220" s="40"/>
      <c r="F220" s="40">
        <v>0</v>
      </c>
      <c r="G220" s="40"/>
      <c r="H220" s="40">
        <f>VLOOKUP($A220,'[15]Compiled Income'!$B$5:$AI$268,9,FALSE)</f>
        <v>938827</v>
      </c>
      <c r="I220" s="40">
        <f>VLOOKUP(A220,'[15]Compiled Income'!$B$5:$AI$268,14,FALSE)</f>
        <v>5530</v>
      </c>
      <c r="J220" s="40">
        <f>VLOOKUP(A220,'[15]Compiled Income'!$B$5:$AI$268,15,FALSE)</f>
        <v>0</v>
      </c>
      <c r="K220" s="40">
        <f>VLOOKUP(A220,'[15]Compiled Income'!$B$5:$AI$268,16,FALSE)</f>
        <v>0</v>
      </c>
      <c r="L220" s="40">
        <f>VLOOKUP(A220,'[15]Compiled Income'!$B$5:$AI$268,12,FALSE)+VLOOKUP(A220,'[15]Compiled Income'!$B$5:$AI$268,13,FALSE)</f>
        <v>0</v>
      </c>
      <c r="M220" s="40">
        <f>VLOOKUP(A220,'[15]Compiled Income'!$B$5:$AI$268,10,FALSE)</f>
        <v>0</v>
      </c>
      <c r="N220" s="41">
        <f t="shared" si="24"/>
        <v>944357</v>
      </c>
      <c r="O220" s="42">
        <f>VLOOKUP(A220,'[16]2015-16 Budget (June 2016)'!$B$7:$K$270,10,FALSE)</f>
        <v>45562</v>
      </c>
      <c r="P220" s="42">
        <v>230</v>
      </c>
      <c r="Q220" s="41">
        <f t="shared" si="25"/>
        <v>45792</v>
      </c>
      <c r="R220" s="40">
        <f t="shared" si="26"/>
        <v>990149</v>
      </c>
      <c r="S220" s="40">
        <f>VLOOKUP($A220,'[15]Compiled Income'!$B$5:$AI$268,5,FALSE)</f>
        <v>150733</v>
      </c>
      <c r="T220" s="40">
        <f>VLOOKUP($A220,'[15]Compiled Income'!$B$5:$AI$268,6,FALSE)</f>
        <v>0</v>
      </c>
      <c r="U220" s="41">
        <f t="shared" si="27"/>
        <v>150733</v>
      </c>
      <c r="V220" s="41" t="s">
        <v>321</v>
      </c>
      <c r="W220" s="40">
        <f t="shared" si="28"/>
        <v>150733</v>
      </c>
      <c r="X220" s="41">
        <f>VLOOKUP($A220,'[15]Compiled Income'!$B$5:$AI$268,24,FALSE)</f>
        <v>0</v>
      </c>
      <c r="Y220" s="41">
        <f>VLOOKUP($A220,'[15]Compiled Income'!$B$5:$AI$268,28,FALSE)</f>
        <v>0</v>
      </c>
      <c r="Z220" s="41">
        <f>VLOOKUP($A220,'[15]Compiled Income'!$B$5:$AI$268,32,FALSE)</f>
        <v>0</v>
      </c>
      <c r="AA220" s="40"/>
      <c r="AB220" s="40"/>
      <c r="AC220" s="40">
        <f t="shared" si="29"/>
        <v>0</v>
      </c>
      <c r="AD220" s="40"/>
      <c r="AE220" s="40">
        <f t="shared" si="30"/>
        <v>0</v>
      </c>
      <c r="AF220" s="40"/>
      <c r="AG220" s="40"/>
      <c r="AH220" s="40">
        <f t="shared" si="31"/>
        <v>0</v>
      </c>
      <c r="AI220" s="40">
        <v>81145</v>
      </c>
    </row>
    <row r="221" spans="1:35" ht="13.5" thickBot="1" x14ac:dyDescent="0.25">
      <c r="A221" s="37">
        <v>37680230124321</v>
      </c>
      <c r="B221" s="38"/>
      <c r="C221" s="39" t="s">
        <v>233</v>
      </c>
      <c r="D221" s="40"/>
      <c r="E221" s="40"/>
      <c r="F221" s="40">
        <v>0</v>
      </c>
      <c r="G221" s="40"/>
      <c r="H221" s="40">
        <f>VLOOKUP($A221,'[15]Compiled Income'!$B$5:$AI$268,9,FALSE)</f>
        <v>94003</v>
      </c>
      <c r="I221" s="40">
        <f>VLOOKUP(A221,'[15]Compiled Income'!$B$5:$AI$268,14,FALSE)</f>
        <v>1449</v>
      </c>
      <c r="J221" s="40">
        <f>VLOOKUP(A221,'[15]Compiled Income'!$B$5:$AI$268,15,FALSE)</f>
        <v>0</v>
      </c>
      <c r="K221" s="40">
        <f>VLOOKUP(A221,'[15]Compiled Income'!$B$5:$AI$268,16,FALSE)</f>
        <v>0</v>
      </c>
      <c r="L221" s="40">
        <f>VLOOKUP(A221,'[15]Compiled Income'!$B$5:$AI$268,12,FALSE)+VLOOKUP(A221,'[15]Compiled Income'!$B$5:$AI$268,13,FALSE)</f>
        <v>0</v>
      </c>
      <c r="M221" s="40">
        <f>VLOOKUP(A221,'[15]Compiled Income'!$B$5:$AI$268,10,FALSE)</f>
        <v>0</v>
      </c>
      <c r="N221" s="41">
        <f t="shared" si="24"/>
        <v>95452</v>
      </c>
      <c r="O221" s="42">
        <f>VLOOKUP(A221,'[16]2015-16 Budget (June 2016)'!$B$7:$K$270,10,FALSE)</f>
        <v>4859</v>
      </c>
      <c r="P221" s="42">
        <v>60</v>
      </c>
      <c r="Q221" s="41">
        <f t="shared" si="25"/>
        <v>4919</v>
      </c>
      <c r="R221" s="40">
        <f t="shared" si="26"/>
        <v>100371</v>
      </c>
      <c r="S221" s="40">
        <f>VLOOKUP($A221,'[15]Compiled Income'!$B$5:$AI$268,5,FALSE)</f>
        <v>23556</v>
      </c>
      <c r="T221" s="40">
        <f>VLOOKUP($A221,'[15]Compiled Income'!$B$5:$AI$268,6,FALSE)</f>
        <v>0</v>
      </c>
      <c r="U221" s="41">
        <f t="shared" si="27"/>
        <v>23556</v>
      </c>
      <c r="V221" s="41" t="str">
        <f>IF(VLOOKUP(A221,[17]FederalExpenditureReport!$E$3:$AE$237,26,FALSE)&gt;0,"Yes","No")</f>
        <v>No</v>
      </c>
      <c r="W221" s="40">
        <f t="shared" si="28"/>
        <v>23556</v>
      </c>
      <c r="X221" s="41">
        <f>VLOOKUP($A221,'[15]Compiled Income'!$B$5:$AI$268,24,FALSE)</f>
        <v>0</v>
      </c>
      <c r="Y221" s="41">
        <f>VLOOKUP($A221,'[15]Compiled Income'!$B$5:$AI$268,28,FALSE)</f>
        <v>0</v>
      </c>
      <c r="Z221" s="41">
        <f>VLOOKUP($A221,'[15]Compiled Income'!$B$5:$AI$268,32,FALSE)</f>
        <v>0</v>
      </c>
      <c r="AA221" s="40">
        <f>VLOOKUP(A221,'[18]2016-17 Budget (June 2016)'!$C$7:$U$301,18,FALSE)</f>
        <v>93142</v>
      </c>
      <c r="AB221" s="40"/>
      <c r="AC221" s="40">
        <f t="shared" si="29"/>
        <v>93142</v>
      </c>
      <c r="AD221" s="40">
        <f>VLOOKUP($A221,'[18]2016-17 Budget (June 2016)'!$C$7:$U$301,10,FALSE)</f>
        <v>4943</v>
      </c>
      <c r="AE221" s="40">
        <f t="shared" si="30"/>
        <v>98085</v>
      </c>
      <c r="AF221" s="40">
        <f>VLOOKUP($A221,'[18]2016-17 Budget (June 2016)'!$C$7:$U$301,19,FALSE)</f>
        <v>25500</v>
      </c>
      <c r="AG221" s="40"/>
      <c r="AH221" s="40">
        <f t="shared" si="31"/>
        <v>25500</v>
      </c>
      <c r="AI221" s="40">
        <v>21256</v>
      </c>
    </row>
    <row r="222" spans="1:35" ht="13.5" thickBot="1" x14ac:dyDescent="0.25">
      <c r="A222" s="37">
        <v>37683380108548</v>
      </c>
      <c r="B222" s="38"/>
      <c r="C222" s="39" t="s">
        <v>234</v>
      </c>
      <c r="D222" s="40"/>
      <c r="E222" s="40"/>
      <c r="F222" s="40">
        <v>0</v>
      </c>
      <c r="G222" s="40"/>
      <c r="H222" s="40">
        <f>VLOOKUP($A222,'[15]Compiled Income'!$B$5:$AI$268,9,FALSE)</f>
        <v>193850</v>
      </c>
      <c r="I222" s="40">
        <f>VLOOKUP(A222,'[15]Compiled Income'!$B$5:$AI$268,14,FALSE)</f>
        <v>3936</v>
      </c>
      <c r="J222" s="40">
        <f>VLOOKUP(A222,'[15]Compiled Income'!$B$5:$AI$268,15,FALSE)</f>
        <v>0</v>
      </c>
      <c r="K222" s="40">
        <f>VLOOKUP(A222,'[15]Compiled Income'!$B$5:$AI$268,16,FALSE)</f>
        <v>0</v>
      </c>
      <c r="L222" s="40">
        <f>VLOOKUP(A222,'[15]Compiled Income'!$B$5:$AI$268,12,FALSE)+VLOOKUP(A222,'[15]Compiled Income'!$B$5:$AI$268,13,FALSE)</f>
        <v>0</v>
      </c>
      <c r="M222" s="40">
        <f>VLOOKUP(A222,'[15]Compiled Income'!$B$5:$AI$268,10,FALSE)</f>
        <v>0</v>
      </c>
      <c r="N222" s="41">
        <f t="shared" si="24"/>
        <v>197786</v>
      </c>
      <c r="O222" s="42">
        <f>VLOOKUP(A222,'[16]2015-16 Budget (June 2016)'!$B$7:$K$270,10,FALSE)</f>
        <v>10422</v>
      </c>
      <c r="P222" s="42">
        <v>164</v>
      </c>
      <c r="Q222" s="41">
        <f t="shared" si="25"/>
        <v>10586</v>
      </c>
      <c r="R222" s="40">
        <f t="shared" si="26"/>
        <v>208372</v>
      </c>
      <c r="S222" s="40">
        <f>VLOOKUP($A222,'[15]Compiled Income'!$B$5:$AI$268,5,FALSE)</f>
        <v>59642</v>
      </c>
      <c r="T222" s="40">
        <f>VLOOKUP($A222,'[15]Compiled Income'!$B$5:$AI$268,6,FALSE)</f>
        <v>0</v>
      </c>
      <c r="U222" s="41">
        <f t="shared" si="27"/>
        <v>59642</v>
      </c>
      <c r="V222" s="41" t="str">
        <f>IF(VLOOKUP(A222,[17]FederalExpenditureReport!$E$3:$AE$237,26,FALSE)&gt;0,"Yes","No")</f>
        <v>No</v>
      </c>
      <c r="W222" s="40">
        <f t="shared" si="28"/>
        <v>59642</v>
      </c>
      <c r="X222" s="41">
        <f>VLOOKUP($A222,'[15]Compiled Income'!$B$5:$AI$268,24,FALSE)</f>
        <v>12420</v>
      </c>
      <c r="Y222" s="41">
        <f>VLOOKUP($A222,'[15]Compiled Income'!$B$5:$AI$268,28,FALSE)</f>
        <v>0</v>
      </c>
      <c r="Z222" s="41">
        <f>VLOOKUP($A222,'[15]Compiled Income'!$B$5:$AI$268,32,FALSE)</f>
        <v>0</v>
      </c>
      <c r="AA222" s="40">
        <f>VLOOKUP(A222,'[18]2016-17 Budget (June 2016)'!$C$7:$U$301,18,FALSE)</f>
        <v>200680</v>
      </c>
      <c r="AB222" s="40"/>
      <c r="AC222" s="40">
        <f t="shared" si="29"/>
        <v>200680</v>
      </c>
      <c r="AD222" s="40">
        <f>VLOOKUP($A222,'[18]2016-17 Budget (June 2016)'!$C$7:$U$301,10,FALSE)</f>
        <v>10580</v>
      </c>
      <c r="AE222" s="40">
        <f t="shared" si="30"/>
        <v>211260</v>
      </c>
      <c r="AF222" s="40">
        <f>VLOOKUP($A222,'[18]2016-17 Budget (June 2016)'!$C$7:$U$301,19,FALSE)</f>
        <v>53250</v>
      </c>
      <c r="AG222" s="40"/>
      <c r="AH222" s="40">
        <f t="shared" si="31"/>
        <v>53250</v>
      </c>
      <c r="AI222" s="40">
        <v>57757</v>
      </c>
    </row>
    <row r="223" spans="1:35" ht="13.5" thickBot="1" x14ac:dyDescent="0.25">
      <c r="A223" s="37">
        <v>36679590114256</v>
      </c>
      <c r="B223" s="38"/>
      <c r="C223" s="39" t="s">
        <v>235</v>
      </c>
      <c r="D223" s="40">
        <v>2459.3500000000968</v>
      </c>
      <c r="E223" s="40"/>
      <c r="F223" s="40">
        <v>0</v>
      </c>
      <c r="G223" s="40"/>
      <c r="H223" s="40">
        <f>VLOOKUP($A223,'[15]Compiled Income'!$B$5:$AI$268,9,FALSE)</f>
        <v>433334</v>
      </c>
      <c r="I223" s="40">
        <f>VLOOKUP(A223,'[15]Compiled Income'!$B$5:$AI$268,14,FALSE)</f>
        <v>7164</v>
      </c>
      <c r="J223" s="40">
        <f>VLOOKUP(A223,'[15]Compiled Income'!$B$5:$AI$268,15,FALSE)</f>
        <v>0</v>
      </c>
      <c r="K223" s="40">
        <f>VLOOKUP(A223,'[15]Compiled Income'!$B$5:$AI$268,16,FALSE)</f>
        <v>720</v>
      </c>
      <c r="L223" s="40">
        <f>VLOOKUP(A223,'[15]Compiled Income'!$B$5:$AI$268,12,FALSE)+VLOOKUP(A223,'[15]Compiled Income'!$B$5:$AI$268,13,FALSE)</f>
        <v>134</v>
      </c>
      <c r="M223" s="40">
        <f>VLOOKUP(A223,'[15]Compiled Income'!$B$5:$AI$268,10,FALSE)</f>
        <v>0</v>
      </c>
      <c r="N223" s="41">
        <f t="shared" si="24"/>
        <v>441352</v>
      </c>
      <c r="O223" s="42">
        <f>VLOOKUP(A223,'[16]2015-16 Budget (June 2016)'!$B$7:$K$270,10,FALSE)</f>
        <v>22442</v>
      </c>
      <c r="P223" s="42">
        <v>299</v>
      </c>
      <c r="Q223" s="41">
        <f t="shared" si="25"/>
        <v>22741</v>
      </c>
      <c r="R223" s="40">
        <f t="shared" si="26"/>
        <v>464093</v>
      </c>
      <c r="S223" s="40">
        <f>VLOOKUP($A223,'[15]Compiled Income'!$B$5:$AI$268,5,FALSE)</f>
        <v>109761</v>
      </c>
      <c r="T223" s="40">
        <f>VLOOKUP($A223,'[15]Compiled Income'!$B$5:$AI$268,6,FALSE)</f>
        <v>0</v>
      </c>
      <c r="U223" s="41">
        <f t="shared" si="27"/>
        <v>109761</v>
      </c>
      <c r="V223" s="41" t="str">
        <f>IF(VLOOKUP(A223,[17]FederalExpenditureReport!$E$3:$AE$237,26,FALSE)&gt;0,"Yes","No")</f>
        <v>Yes</v>
      </c>
      <c r="W223" s="40">
        <f t="shared" si="28"/>
        <v>109761</v>
      </c>
      <c r="X223" s="41">
        <f>VLOOKUP($A223,'[15]Compiled Income'!$B$5:$AI$268,24,FALSE)</f>
        <v>12000</v>
      </c>
      <c r="Y223" s="41">
        <f>VLOOKUP($A223,'[15]Compiled Income'!$B$5:$AI$268,28,FALSE)</f>
        <v>0</v>
      </c>
      <c r="Z223" s="41">
        <f>VLOOKUP($A223,'[15]Compiled Income'!$B$5:$AI$268,32,FALSE)</f>
        <v>0</v>
      </c>
      <c r="AA223" s="40">
        <f>VLOOKUP(A223,'[18]2016-17 Budget (June 2016)'!$C$7:$U$301,18,FALSE)</f>
        <v>443025</v>
      </c>
      <c r="AB223" s="40"/>
      <c r="AC223" s="40">
        <f t="shared" si="29"/>
        <v>443025</v>
      </c>
      <c r="AD223" s="40">
        <f>VLOOKUP($A223,'[18]2016-17 Budget (June 2016)'!$C$7:$U$301,10,FALSE)</f>
        <v>23256</v>
      </c>
      <c r="AE223" s="40">
        <f t="shared" si="30"/>
        <v>466281</v>
      </c>
      <c r="AF223" s="40">
        <f>VLOOKUP($A223,'[18]2016-17 Budget (June 2016)'!$C$7:$U$301,19,FALSE)</f>
        <v>115125</v>
      </c>
      <c r="AG223" s="40"/>
      <c r="AH223" s="40">
        <f t="shared" si="31"/>
        <v>115125</v>
      </c>
      <c r="AI223" s="40">
        <v>105137</v>
      </c>
    </row>
    <row r="224" spans="1:35" ht="13.5" thickBot="1" x14ac:dyDescent="0.25">
      <c r="A224" s="37">
        <v>37683380118083</v>
      </c>
      <c r="B224" s="38"/>
      <c r="C224" s="39" t="s">
        <v>236</v>
      </c>
      <c r="D224" s="40"/>
      <c r="E224" s="40"/>
      <c r="F224" s="40">
        <v>0</v>
      </c>
      <c r="G224" s="40"/>
      <c r="H224" s="40">
        <f>VLOOKUP($A224,'[15]Compiled Income'!$B$5:$AI$268,9,FALSE)</f>
        <v>170075</v>
      </c>
      <c r="I224" s="40">
        <f>VLOOKUP(A224,'[15]Compiled Income'!$B$5:$AI$268,14,FALSE)</f>
        <v>2857</v>
      </c>
      <c r="J224" s="40">
        <f>VLOOKUP(A224,'[15]Compiled Income'!$B$5:$AI$268,15,FALSE)</f>
        <v>0</v>
      </c>
      <c r="K224" s="40">
        <f>VLOOKUP(A224,'[15]Compiled Income'!$B$5:$AI$268,16,FALSE)</f>
        <v>0</v>
      </c>
      <c r="L224" s="40">
        <f>VLOOKUP(A224,'[15]Compiled Income'!$B$5:$AI$268,12,FALSE)+VLOOKUP(A224,'[15]Compiled Income'!$B$5:$AI$268,13,FALSE)</f>
        <v>0</v>
      </c>
      <c r="M224" s="40">
        <f>VLOOKUP(A224,'[15]Compiled Income'!$B$5:$AI$268,10,FALSE)</f>
        <v>0</v>
      </c>
      <c r="N224" s="41">
        <f t="shared" si="24"/>
        <v>172932</v>
      </c>
      <c r="O224" s="42">
        <f>VLOOKUP(A224,'[16]2015-16 Budget (June 2016)'!$B$7:$K$270,10,FALSE)</f>
        <v>8845</v>
      </c>
      <c r="P224" s="42">
        <v>119</v>
      </c>
      <c r="Q224" s="41">
        <f t="shared" si="25"/>
        <v>8964</v>
      </c>
      <c r="R224" s="40">
        <f t="shared" si="26"/>
        <v>181896</v>
      </c>
      <c r="S224" s="40">
        <f>VLOOKUP($A224,'[15]Compiled Income'!$B$5:$AI$268,5,FALSE)</f>
        <v>43854</v>
      </c>
      <c r="T224" s="40">
        <f>VLOOKUP($A224,'[15]Compiled Income'!$B$5:$AI$268,6,FALSE)</f>
        <v>0</v>
      </c>
      <c r="U224" s="41">
        <f t="shared" si="27"/>
        <v>43854</v>
      </c>
      <c r="V224" s="41" t="str">
        <f>IF(VLOOKUP(A224,[17]FederalExpenditureReport!$E$3:$AE$237,26,FALSE)&gt;0,"Yes","No")</f>
        <v>No</v>
      </c>
      <c r="W224" s="40">
        <f t="shared" si="28"/>
        <v>43854</v>
      </c>
      <c r="X224" s="41">
        <f>VLOOKUP($A224,'[15]Compiled Income'!$B$5:$AI$268,24,FALSE)</f>
        <v>70139</v>
      </c>
      <c r="Y224" s="41">
        <f>VLOOKUP($A224,'[15]Compiled Income'!$B$5:$AI$268,28,FALSE)</f>
        <v>0</v>
      </c>
      <c r="Z224" s="41">
        <f>VLOOKUP($A224,'[15]Compiled Income'!$B$5:$AI$268,32,FALSE)</f>
        <v>0</v>
      </c>
      <c r="AA224" s="40">
        <f>VLOOKUP(A224,'[18]2016-17 Budget (June 2016)'!$C$7:$U$301,18,FALSE)</f>
        <v>167238</v>
      </c>
      <c r="AB224" s="40"/>
      <c r="AC224" s="40">
        <f t="shared" si="29"/>
        <v>167238</v>
      </c>
      <c r="AD224" s="40">
        <f>VLOOKUP($A224,'[18]2016-17 Budget (June 2016)'!$C$7:$U$301,10,FALSE)</f>
        <v>8812</v>
      </c>
      <c r="AE224" s="40">
        <f t="shared" si="30"/>
        <v>176050</v>
      </c>
      <c r="AF224" s="40">
        <f>VLOOKUP($A224,'[18]2016-17 Budget (June 2016)'!$C$7:$U$301,19,FALSE)</f>
        <v>44250</v>
      </c>
      <c r="AG224" s="40"/>
      <c r="AH224" s="40">
        <f t="shared" si="31"/>
        <v>44250</v>
      </c>
      <c r="AI224" s="40">
        <v>41929</v>
      </c>
    </row>
    <row r="225" spans="1:35" ht="13.5" thickBot="1" x14ac:dyDescent="0.25">
      <c r="A225" s="37">
        <v>31668450121418</v>
      </c>
      <c r="B225" s="38"/>
      <c r="C225" s="39" t="s">
        <v>237</v>
      </c>
      <c r="D225" s="40"/>
      <c r="E225" s="40">
        <v>8360</v>
      </c>
      <c r="F225" s="40">
        <v>0</v>
      </c>
      <c r="G225" s="40"/>
      <c r="H225" s="40">
        <f>VLOOKUP($A225,'[15]Compiled Income'!$B$5:$AI$268,9,FALSE)</f>
        <v>573389</v>
      </c>
      <c r="I225" s="40">
        <f>VLOOKUP(A225,'[15]Compiled Income'!$B$5:$AI$268,14,FALSE)</f>
        <v>6567</v>
      </c>
      <c r="J225" s="40">
        <f>VLOOKUP(A225,'[15]Compiled Income'!$B$5:$AI$268,15,FALSE)</f>
        <v>0</v>
      </c>
      <c r="K225" s="40">
        <f>VLOOKUP(A225,'[15]Compiled Income'!$B$5:$AI$268,16,FALSE)</f>
        <v>0</v>
      </c>
      <c r="L225" s="40">
        <f>VLOOKUP(A225,'[15]Compiled Income'!$B$5:$AI$268,12,FALSE)+VLOOKUP(A225,'[15]Compiled Income'!$B$5:$AI$268,13,FALSE)</f>
        <v>0</v>
      </c>
      <c r="M225" s="40">
        <f>VLOOKUP(A225,'[15]Compiled Income'!$B$5:$AI$268,10,FALSE)</f>
        <v>0</v>
      </c>
      <c r="N225" s="41">
        <f t="shared" si="24"/>
        <v>579956</v>
      </c>
      <c r="O225" s="42">
        <f>VLOOKUP(A225,'[16]2015-16 Budget (June 2016)'!$B$7:$K$270,10,FALSE)</f>
        <v>28435</v>
      </c>
      <c r="P225" s="42">
        <v>274</v>
      </c>
      <c r="Q225" s="41">
        <f t="shared" si="25"/>
        <v>28709</v>
      </c>
      <c r="R225" s="40">
        <f t="shared" si="26"/>
        <v>608665</v>
      </c>
      <c r="S225" s="40">
        <f>VLOOKUP($A225,'[15]Compiled Income'!$B$5:$AI$268,5,FALSE)</f>
        <v>110262</v>
      </c>
      <c r="T225" s="40">
        <f>VLOOKUP($A225,'[15]Compiled Income'!$B$5:$AI$268,6,FALSE)</f>
        <v>0</v>
      </c>
      <c r="U225" s="41">
        <f t="shared" si="27"/>
        <v>110262</v>
      </c>
      <c r="V225" s="41" t="str">
        <f>IF(VLOOKUP(A225,[17]FederalExpenditureReport!$E$3:$AE$237,26,FALSE)&gt;0,"Yes","No")</f>
        <v>No</v>
      </c>
      <c r="W225" s="40">
        <f t="shared" si="28"/>
        <v>110262</v>
      </c>
      <c r="X225" s="41">
        <f>VLOOKUP($A225,'[15]Compiled Income'!$B$5:$AI$268,24,FALSE)</f>
        <v>27840</v>
      </c>
      <c r="Y225" s="41">
        <f>VLOOKUP($A225,'[15]Compiled Income'!$B$5:$AI$268,28,FALSE)</f>
        <v>0</v>
      </c>
      <c r="Z225" s="41">
        <f>VLOOKUP($A225,'[15]Compiled Income'!$B$5:$AI$268,32,FALSE)</f>
        <v>0</v>
      </c>
      <c r="AA225" s="40">
        <f>VLOOKUP(A225,'[18]2016-17 Budget (June 2016)'!$C$7:$U$301,18,FALSE)</f>
        <v>629836</v>
      </c>
      <c r="AB225" s="40"/>
      <c r="AC225" s="40">
        <f t="shared" si="29"/>
        <v>629836</v>
      </c>
      <c r="AD225" s="40">
        <f>VLOOKUP($A225,'[18]2016-17 Budget (June 2016)'!$C$7:$U$301,10,FALSE)</f>
        <v>32675</v>
      </c>
      <c r="AE225" s="40">
        <f t="shared" si="30"/>
        <v>662511</v>
      </c>
      <c r="AF225" s="40">
        <f>VLOOKUP($A225,'[18]2016-17 Budget (June 2016)'!$C$7:$U$301,19,FALSE)</f>
        <v>154375</v>
      </c>
      <c r="AG225" s="40"/>
      <c r="AH225" s="40">
        <f t="shared" si="31"/>
        <v>154375</v>
      </c>
      <c r="AI225" s="40">
        <v>0</v>
      </c>
    </row>
    <row r="226" spans="1:35" ht="13.5" thickBot="1" x14ac:dyDescent="0.25">
      <c r="A226" s="37">
        <v>48705730129494</v>
      </c>
      <c r="B226" s="38"/>
      <c r="C226" s="39" t="s">
        <v>238</v>
      </c>
      <c r="D226" s="40"/>
      <c r="E226" s="40"/>
      <c r="F226" s="40">
        <v>0</v>
      </c>
      <c r="G226" s="40"/>
      <c r="H226" s="40">
        <f>VLOOKUP($A226,'[15]Compiled Income'!$B$5:$AI$268,9,FALSE)</f>
        <v>208268</v>
      </c>
      <c r="I226" s="40">
        <f>VLOOKUP(A226,'[15]Compiled Income'!$B$5:$AI$268,14,FALSE)</f>
        <v>0</v>
      </c>
      <c r="J226" s="40">
        <f>VLOOKUP(A226,'[15]Compiled Income'!$B$5:$AI$268,15,FALSE)</f>
        <v>0</v>
      </c>
      <c r="K226" s="40">
        <f>VLOOKUP(A226,'[15]Compiled Income'!$B$5:$AI$268,16,FALSE)</f>
        <v>1875.49</v>
      </c>
      <c r="L226" s="40">
        <f>VLOOKUP(A226,'[15]Compiled Income'!$B$5:$AI$268,12,FALSE)+VLOOKUP(A226,'[15]Compiled Income'!$B$5:$AI$268,13,FALSE)</f>
        <v>0</v>
      </c>
      <c r="M226" s="40">
        <f>VLOOKUP(A226,'[15]Compiled Income'!$B$5:$AI$268,10,FALSE)</f>
        <v>0</v>
      </c>
      <c r="N226" s="41">
        <f t="shared" si="24"/>
        <v>210143.49</v>
      </c>
      <c r="O226" s="42">
        <f>VLOOKUP(A226,'[16]2015-16 Budget (June 2016)'!$B$7:$K$270,10,FALSE)</f>
        <v>17933</v>
      </c>
      <c r="P226" s="42">
        <v>0</v>
      </c>
      <c r="Q226" s="41">
        <f t="shared" si="25"/>
        <v>17933</v>
      </c>
      <c r="R226" s="40">
        <f t="shared" si="26"/>
        <v>228076.49</v>
      </c>
      <c r="S226" s="40">
        <f>VLOOKUP($A226,'[15]Compiled Income'!$B$5:$AI$268,5,FALSE)</f>
        <v>58639</v>
      </c>
      <c r="T226" s="40">
        <f>VLOOKUP($A226,'[15]Compiled Income'!$B$5:$AI$268,6,FALSE)</f>
        <v>0</v>
      </c>
      <c r="U226" s="41">
        <f t="shared" si="27"/>
        <v>58639</v>
      </c>
      <c r="V226" s="41" t="str">
        <f>IF(VLOOKUP(A226,[17]FederalExpenditureReport!$E$3:$AE$237,26,FALSE)&gt;0,"Yes","No")</f>
        <v>No</v>
      </c>
      <c r="W226" s="40">
        <f t="shared" si="28"/>
        <v>58639</v>
      </c>
      <c r="X226" s="41">
        <f>VLOOKUP($A226,'[15]Compiled Income'!$B$5:$AI$268,24,FALSE)</f>
        <v>1760</v>
      </c>
      <c r="Y226" s="41">
        <f>VLOOKUP($A226,'[15]Compiled Income'!$B$5:$AI$268,28,FALSE)</f>
        <v>0</v>
      </c>
      <c r="Z226" s="41">
        <f>VLOOKUP($A226,'[15]Compiled Income'!$B$5:$AI$268,32,FALSE)</f>
        <v>0</v>
      </c>
      <c r="AA226" s="40">
        <f>VLOOKUP(A226,'[18]2016-17 Budget (June 2016)'!$C$7:$U$301,18,FALSE)</f>
        <v>245394</v>
      </c>
      <c r="AB226" s="40"/>
      <c r="AC226" s="40">
        <f t="shared" si="29"/>
        <v>245394</v>
      </c>
      <c r="AD226" s="40">
        <f>VLOOKUP($A226,'[18]2016-17 Budget (June 2016)'!$C$7:$U$301,10,FALSE)</f>
        <v>16166</v>
      </c>
      <c r="AE226" s="40">
        <f t="shared" si="30"/>
        <v>261560</v>
      </c>
      <c r="AF226" s="40">
        <f>VLOOKUP($A226,'[18]2016-17 Budget (June 2016)'!$C$7:$U$301,19,FALSE)</f>
        <v>61750</v>
      </c>
      <c r="AG226" s="40"/>
      <c r="AH226" s="40">
        <f t="shared" si="31"/>
        <v>61750</v>
      </c>
      <c r="AI226" s="40">
        <v>0</v>
      </c>
    </row>
    <row r="227" spans="1:35" ht="13.5" thickBot="1" x14ac:dyDescent="0.25">
      <c r="A227" s="37">
        <v>37683380126730</v>
      </c>
      <c r="B227" s="38"/>
      <c r="C227" s="39" t="s">
        <v>239</v>
      </c>
      <c r="D227" s="40"/>
      <c r="E227" s="40"/>
      <c r="F227" s="40">
        <v>0</v>
      </c>
      <c r="G227" s="40"/>
      <c r="H227" s="40">
        <f>VLOOKUP($A227,'[15]Compiled Income'!$B$5:$AI$268,9,FALSE)</f>
        <v>46510</v>
      </c>
      <c r="I227" s="40">
        <f>VLOOKUP(A227,'[15]Compiled Income'!$B$5:$AI$268,14,FALSE)</f>
        <v>0</v>
      </c>
      <c r="J227" s="40">
        <f>VLOOKUP(A227,'[15]Compiled Income'!$B$5:$AI$268,15,FALSE)</f>
        <v>0</v>
      </c>
      <c r="K227" s="40">
        <f>VLOOKUP(A227,'[15]Compiled Income'!$B$5:$AI$268,16,FALSE)</f>
        <v>0</v>
      </c>
      <c r="L227" s="40">
        <f>VLOOKUP(A227,'[15]Compiled Income'!$B$5:$AI$268,12,FALSE)+VLOOKUP(A227,'[15]Compiled Income'!$B$5:$AI$268,13,FALSE)</f>
        <v>0</v>
      </c>
      <c r="M227" s="40">
        <f>VLOOKUP(A227,'[15]Compiled Income'!$B$5:$AI$268,10,FALSE)</f>
        <v>0</v>
      </c>
      <c r="N227" s="41">
        <f t="shared" si="24"/>
        <v>46510</v>
      </c>
      <c r="O227" s="42">
        <f>VLOOKUP(A227,'[16]2015-16 Budget (June 2016)'!$B$7:$K$270,10,FALSE)</f>
        <v>3900</v>
      </c>
      <c r="P227" s="42">
        <v>0</v>
      </c>
      <c r="Q227" s="41">
        <f t="shared" si="25"/>
        <v>3900</v>
      </c>
      <c r="R227" s="40">
        <f t="shared" si="26"/>
        <v>50410</v>
      </c>
      <c r="S227" s="40">
        <f>VLOOKUP($A227,'[15]Compiled Income'!$B$5:$AI$268,5,FALSE)</f>
        <v>11527</v>
      </c>
      <c r="T227" s="40">
        <f>VLOOKUP($A227,'[15]Compiled Income'!$B$5:$AI$268,6,FALSE)</f>
        <v>0</v>
      </c>
      <c r="U227" s="41">
        <f t="shared" si="27"/>
        <v>11527</v>
      </c>
      <c r="V227" s="41" t="str">
        <f>IF(VLOOKUP(A227,[17]FederalExpenditureReport!$E$3:$AE$237,26,FALSE)&gt;0,"Yes","No")</f>
        <v>No</v>
      </c>
      <c r="W227" s="40">
        <f t="shared" si="28"/>
        <v>11527</v>
      </c>
      <c r="X227" s="41">
        <f>VLOOKUP($A227,'[15]Compiled Income'!$B$5:$AI$268,24,FALSE)</f>
        <v>2900</v>
      </c>
      <c r="Y227" s="41">
        <f>VLOOKUP($A227,'[15]Compiled Income'!$B$5:$AI$268,28,FALSE)</f>
        <v>0</v>
      </c>
      <c r="Z227" s="41">
        <f>VLOOKUP($A227,'[15]Compiled Income'!$B$5:$AI$268,32,FALSE)</f>
        <v>0</v>
      </c>
      <c r="AA227" s="40">
        <f>VLOOKUP(A227,'[18]2016-17 Budget (June 2016)'!$C$7:$U$301,18,FALSE)</f>
        <v>70971</v>
      </c>
      <c r="AB227" s="40"/>
      <c r="AC227" s="40">
        <f t="shared" si="29"/>
        <v>70971</v>
      </c>
      <c r="AD227" s="40">
        <f>VLOOKUP($A227,'[18]2016-17 Budget (June 2016)'!$C$7:$U$301,10,FALSE)</f>
        <v>4479</v>
      </c>
      <c r="AE227" s="40">
        <f t="shared" si="30"/>
        <v>75450</v>
      </c>
      <c r="AF227" s="40">
        <f>VLOOKUP($A227,'[18]2016-17 Budget (June 2016)'!$C$7:$U$301,19,FALSE)</f>
        <v>14125</v>
      </c>
      <c r="AG227" s="40"/>
      <c r="AH227" s="40">
        <f t="shared" si="31"/>
        <v>14125</v>
      </c>
      <c r="AI227" s="40">
        <v>0</v>
      </c>
    </row>
    <row r="228" spans="1:35" ht="13.5" thickBot="1" x14ac:dyDescent="0.25">
      <c r="A228" s="37">
        <v>37683386039812</v>
      </c>
      <c r="B228" s="38"/>
      <c r="C228" s="39" t="s">
        <v>240</v>
      </c>
      <c r="D228" s="40"/>
      <c r="E228" s="40"/>
      <c r="F228" s="40">
        <v>0</v>
      </c>
      <c r="G228" s="40"/>
      <c r="H228" s="40">
        <f>VLOOKUP($A228,'[15]Compiled Income'!$B$5:$AI$268,9,FALSE)</f>
        <v>250895</v>
      </c>
      <c r="I228" s="40">
        <f>VLOOKUP(A228,'[15]Compiled Income'!$B$5:$AI$268,14,FALSE)</f>
        <v>4444</v>
      </c>
      <c r="J228" s="40">
        <f>VLOOKUP(A228,'[15]Compiled Income'!$B$5:$AI$268,15,FALSE)</f>
        <v>0</v>
      </c>
      <c r="K228" s="40">
        <f>VLOOKUP(A228,'[15]Compiled Income'!$B$5:$AI$268,16,FALSE)</f>
        <v>0</v>
      </c>
      <c r="L228" s="40">
        <f>VLOOKUP(A228,'[15]Compiled Income'!$B$5:$AI$268,12,FALSE)+VLOOKUP(A228,'[15]Compiled Income'!$B$5:$AI$268,13,FALSE)</f>
        <v>0</v>
      </c>
      <c r="M228" s="40">
        <f>VLOOKUP(A228,'[15]Compiled Income'!$B$5:$AI$268,10,FALSE)</f>
        <v>0</v>
      </c>
      <c r="N228" s="41">
        <f t="shared" si="24"/>
        <v>255339</v>
      </c>
      <c r="O228" s="42">
        <f>VLOOKUP(A228,'[16]2015-16 Budget (June 2016)'!$B$7:$K$270,10,FALSE)</f>
        <v>13151</v>
      </c>
      <c r="P228" s="42">
        <v>185</v>
      </c>
      <c r="Q228" s="41">
        <f t="shared" si="25"/>
        <v>13336</v>
      </c>
      <c r="R228" s="40">
        <f t="shared" si="26"/>
        <v>268675</v>
      </c>
      <c r="S228" s="40">
        <f>VLOOKUP($A228,'[15]Compiled Income'!$B$5:$AI$268,5,FALSE)</f>
        <v>64528</v>
      </c>
      <c r="T228" s="40">
        <f>VLOOKUP($A228,'[15]Compiled Income'!$B$5:$AI$268,6,FALSE)</f>
        <v>0</v>
      </c>
      <c r="U228" s="41">
        <f t="shared" si="27"/>
        <v>64528</v>
      </c>
      <c r="V228" s="41" t="str">
        <f>IF(VLOOKUP(A228,[17]FederalExpenditureReport!$E$3:$AE$237,26,FALSE)&gt;0,"Yes","No")</f>
        <v>No</v>
      </c>
      <c r="W228" s="40">
        <f t="shared" si="28"/>
        <v>64528</v>
      </c>
      <c r="X228" s="41">
        <f>VLOOKUP($A228,'[15]Compiled Income'!$B$5:$AI$268,24,FALSE)</f>
        <v>120000</v>
      </c>
      <c r="Y228" s="41">
        <f>VLOOKUP($A228,'[15]Compiled Income'!$B$5:$AI$268,28,FALSE)</f>
        <v>0</v>
      </c>
      <c r="Z228" s="41">
        <f>VLOOKUP($A228,'[15]Compiled Income'!$B$5:$AI$268,32,FALSE)</f>
        <v>0</v>
      </c>
      <c r="AA228" s="40">
        <f>VLOOKUP(A228,'[18]2016-17 Budget (June 2016)'!$C$7:$U$301,18,FALSE)</f>
        <v>249134</v>
      </c>
      <c r="AB228" s="40"/>
      <c r="AC228" s="40">
        <f t="shared" si="29"/>
        <v>249134</v>
      </c>
      <c r="AD228" s="40">
        <f>VLOOKUP($A228,'[18]2016-17 Budget (June 2016)'!$C$7:$U$301,10,FALSE)</f>
        <v>13276</v>
      </c>
      <c r="AE228" s="40">
        <f t="shared" si="30"/>
        <v>262410</v>
      </c>
      <c r="AF228" s="40">
        <f>VLOOKUP($A228,'[18]2016-17 Budget (June 2016)'!$C$7:$U$301,19,FALSE)</f>
        <v>69500</v>
      </c>
      <c r="AG228" s="40"/>
      <c r="AH228" s="40">
        <f t="shared" si="31"/>
        <v>69500</v>
      </c>
      <c r="AI228" s="40">
        <v>65216</v>
      </c>
    </row>
    <row r="229" spans="1:35" ht="13.5" thickBot="1" x14ac:dyDescent="0.25">
      <c r="A229" s="37">
        <v>37683380101345</v>
      </c>
      <c r="B229" s="38"/>
      <c r="C229" s="39" t="s">
        <v>241</v>
      </c>
      <c r="D229" s="40"/>
      <c r="E229" s="40"/>
      <c r="F229" s="40">
        <v>0</v>
      </c>
      <c r="G229" s="40"/>
      <c r="H229" s="40">
        <f>VLOOKUP($A229,'[15]Compiled Income'!$B$5:$AI$268,9,FALSE)</f>
        <v>155037</v>
      </c>
      <c r="I229" s="40">
        <f>VLOOKUP(A229,'[15]Compiled Income'!$B$5:$AI$268,14,FALSE)</f>
        <v>2997</v>
      </c>
      <c r="J229" s="40">
        <f>VLOOKUP(A229,'[15]Compiled Income'!$B$5:$AI$268,15,FALSE)</f>
        <v>0</v>
      </c>
      <c r="K229" s="40">
        <f>VLOOKUP(A229,'[15]Compiled Income'!$B$5:$AI$268,16,FALSE)</f>
        <v>0</v>
      </c>
      <c r="L229" s="40">
        <f>VLOOKUP(A229,'[15]Compiled Income'!$B$5:$AI$268,12,FALSE)+VLOOKUP(A229,'[15]Compiled Income'!$B$5:$AI$268,13,FALSE)</f>
        <v>0</v>
      </c>
      <c r="M229" s="40">
        <f>VLOOKUP(A229,'[15]Compiled Income'!$B$5:$AI$268,10,FALSE)</f>
        <v>0</v>
      </c>
      <c r="N229" s="41">
        <f t="shared" si="24"/>
        <v>158034</v>
      </c>
      <c r="O229" s="42">
        <f>VLOOKUP(A229,'[16]2015-16 Budget (June 2016)'!$B$7:$K$270,10,FALSE)</f>
        <v>8307</v>
      </c>
      <c r="P229" s="42">
        <v>125</v>
      </c>
      <c r="Q229" s="41">
        <f t="shared" si="25"/>
        <v>8432</v>
      </c>
      <c r="R229" s="40">
        <f t="shared" si="26"/>
        <v>166466</v>
      </c>
      <c r="S229" s="40">
        <f>VLOOKUP($A229,'[15]Compiled Income'!$B$5:$AI$268,5,FALSE)</f>
        <v>44355</v>
      </c>
      <c r="T229" s="40">
        <f>VLOOKUP($A229,'[15]Compiled Income'!$B$5:$AI$268,6,FALSE)</f>
        <v>0</v>
      </c>
      <c r="U229" s="41">
        <f t="shared" si="27"/>
        <v>44355</v>
      </c>
      <c r="V229" s="41" t="str">
        <f>IF(VLOOKUP(A229,[17]FederalExpenditureReport!$E$3:$AE$237,26,FALSE)&gt;0,"Yes","No")</f>
        <v>No</v>
      </c>
      <c r="W229" s="40">
        <f t="shared" si="28"/>
        <v>44355</v>
      </c>
      <c r="X229" s="41">
        <f>VLOOKUP($A229,'[15]Compiled Income'!$B$5:$AI$268,24,FALSE)</f>
        <v>23632</v>
      </c>
      <c r="Y229" s="41">
        <f>VLOOKUP($A229,'[15]Compiled Income'!$B$5:$AI$268,28,FALSE)</f>
        <v>0</v>
      </c>
      <c r="Z229" s="41">
        <f>VLOOKUP($A229,'[15]Compiled Income'!$B$5:$AI$268,32,FALSE)</f>
        <v>0</v>
      </c>
      <c r="AA229" s="40">
        <f>VLOOKUP(A229,'[18]2016-17 Budget (June 2016)'!$C$7:$U$301,18,FALSE)</f>
        <v>165839</v>
      </c>
      <c r="AB229" s="40"/>
      <c r="AC229" s="40">
        <f t="shared" si="29"/>
        <v>165839</v>
      </c>
      <c r="AD229" s="40">
        <f>VLOOKUP($A229,'[18]2016-17 Budget (June 2016)'!$C$7:$U$301,10,FALSE)</f>
        <v>8702</v>
      </c>
      <c r="AE229" s="40">
        <f t="shared" si="30"/>
        <v>174541</v>
      </c>
      <c r="AF229" s="40">
        <f>VLOOKUP($A229,'[18]2016-17 Budget (June 2016)'!$C$7:$U$301,19,FALSE)</f>
        <v>43000</v>
      </c>
      <c r="AG229" s="40"/>
      <c r="AH229" s="40">
        <f t="shared" si="31"/>
        <v>43000</v>
      </c>
      <c r="AI229" s="40">
        <v>43984</v>
      </c>
    </row>
    <row r="230" spans="1:35" ht="13.5" thickBot="1" x14ac:dyDescent="0.25">
      <c r="A230" s="37">
        <v>37683380106799</v>
      </c>
      <c r="B230" s="38"/>
      <c r="C230" s="39" t="s">
        <v>242</v>
      </c>
      <c r="D230" s="40"/>
      <c r="E230" s="40"/>
      <c r="F230" s="40">
        <v>0</v>
      </c>
      <c r="G230" s="40"/>
      <c r="H230" s="40">
        <f>VLOOKUP($A230,'[15]Compiled Income'!$B$5:$AI$268,9,FALSE)</f>
        <v>460097</v>
      </c>
      <c r="I230" s="40">
        <f>VLOOKUP(A230,'[15]Compiled Income'!$B$5:$AI$268,14,FALSE)</f>
        <v>8597</v>
      </c>
      <c r="J230" s="40">
        <f>VLOOKUP(A230,'[15]Compiled Income'!$B$5:$AI$268,15,FALSE)</f>
        <v>0</v>
      </c>
      <c r="K230" s="40">
        <f>VLOOKUP(A230,'[15]Compiled Income'!$B$5:$AI$268,16,FALSE)</f>
        <v>0</v>
      </c>
      <c r="L230" s="40">
        <f>VLOOKUP(A230,'[15]Compiled Income'!$B$5:$AI$268,12,FALSE)+VLOOKUP(A230,'[15]Compiled Income'!$B$5:$AI$268,13,FALSE)</f>
        <v>0</v>
      </c>
      <c r="M230" s="40">
        <f>VLOOKUP(A230,'[15]Compiled Income'!$B$5:$AI$268,10,FALSE)</f>
        <v>0</v>
      </c>
      <c r="N230" s="41">
        <f t="shared" si="24"/>
        <v>468694</v>
      </c>
      <c r="O230" s="42">
        <f>VLOOKUP(A230,'[16]2015-16 Budget (June 2016)'!$B$7:$K$270,10,FALSE)</f>
        <v>24204</v>
      </c>
      <c r="P230" s="42">
        <v>358</v>
      </c>
      <c r="Q230" s="41">
        <f t="shared" si="25"/>
        <v>24562</v>
      </c>
      <c r="R230" s="40">
        <f t="shared" si="26"/>
        <v>493256</v>
      </c>
      <c r="S230" s="40">
        <f>VLOOKUP($A230,'[15]Compiled Income'!$B$5:$AI$268,5,FALSE)</f>
        <v>120787</v>
      </c>
      <c r="T230" s="40">
        <f>VLOOKUP($A230,'[15]Compiled Income'!$B$5:$AI$268,6,FALSE)</f>
        <v>0</v>
      </c>
      <c r="U230" s="41">
        <f t="shared" si="27"/>
        <v>120787</v>
      </c>
      <c r="V230" s="41" t="str">
        <f>IF(VLOOKUP(A230,[17]FederalExpenditureReport!$E$3:$AE$237,26,FALSE)&gt;0,"Yes","No")</f>
        <v>No</v>
      </c>
      <c r="W230" s="40">
        <f t="shared" si="28"/>
        <v>120787</v>
      </c>
      <c r="X230" s="41">
        <f>VLOOKUP($A230,'[15]Compiled Income'!$B$5:$AI$268,24,FALSE)</f>
        <v>34224</v>
      </c>
      <c r="Y230" s="41">
        <f>VLOOKUP($A230,'[15]Compiled Income'!$B$5:$AI$268,28,FALSE)</f>
        <v>0</v>
      </c>
      <c r="Z230" s="41">
        <f>VLOOKUP($A230,'[15]Compiled Income'!$B$5:$AI$268,32,FALSE)</f>
        <v>0</v>
      </c>
      <c r="AA230" s="40">
        <f>VLOOKUP(A230,'[18]2016-17 Budget (June 2016)'!$C$7:$U$301,18,FALSE)</f>
        <v>458181</v>
      </c>
      <c r="AB230" s="40"/>
      <c r="AC230" s="40">
        <f t="shared" si="29"/>
        <v>458181</v>
      </c>
      <c r="AD230" s="40">
        <f>VLOOKUP($A230,'[18]2016-17 Budget (June 2016)'!$C$7:$U$301,10,FALSE)</f>
        <v>24211</v>
      </c>
      <c r="AE230" s="40">
        <f t="shared" si="30"/>
        <v>482392</v>
      </c>
      <c r="AF230" s="40">
        <f>VLOOKUP($A230,'[18]2016-17 Budget (June 2016)'!$C$7:$U$301,19,FALSE)</f>
        <v>122875</v>
      </c>
      <c r="AG230" s="40"/>
      <c r="AH230" s="40">
        <f t="shared" si="31"/>
        <v>122875</v>
      </c>
      <c r="AI230" s="40">
        <v>126159</v>
      </c>
    </row>
    <row r="231" spans="1:35" ht="13.5" thickBot="1" x14ac:dyDescent="0.25">
      <c r="A231" s="37">
        <v>19764970115725</v>
      </c>
      <c r="B231" s="38"/>
      <c r="C231" s="39" t="s">
        <v>243</v>
      </c>
      <c r="D231" s="40"/>
      <c r="E231" s="40"/>
      <c r="F231" s="40">
        <v>0</v>
      </c>
      <c r="G231" s="40"/>
      <c r="H231" s="40">
        <f>VLOOKUP($A231,'[15]Compiled Income'!$B$5:$AI$268,9,FALSE)</f>
        <v>278484</v>
      </c>
      <c r="I231" s="40">
        <f>VLOOKUP(A231,'[15]Compiled Income'!$B$5:$AI$268,14,FALSE)</f>
        <v>3204</v>
      </c>
      <c r="J231" s="40">
        <f>VLOOKUP(A231,'[15]Compiled Income'!$B$5:$AI$268,15,FALSE)</f>
        <v>0</v>
      </c>
      <c r="K231" s="40">
        <f>VLOOKUP(A231,'[15]Compiled Income'!$B$5:$AI$268,16,FALSE)</f>
        <v>0</v>
      </c>
      <c r="L231" s="40">
        <f>VLOOKUP(A231,'[15]Compiled Income'!$B$5:$AI$268,12,FALSE)+VLOOKUP(A231,'[15]Compiled Income'!$B$5:$AI$268,13,FALSE)</f>
        <v>0</v>
      </c>
      <c r="M231" s="40">
        <f>VLOOKUP(A231,'[15]Compiled Income'!$B$5:$AI$268,10,FALSE)</f>
        <v>0</v>
      </c>
      <c r="N231" s="41">
        <f t="shared" si="24"/>
        <v>281688</v>
      </c>
      <c r="O231" s="42">
        <f>VLOOKUP(A231,'[16]2015-16 Budget (June 2016)'!$B$7:$K$270,10,FALSE)</f>
        <v>14103</v>
      </c>
      <c r="P231" s="42">
        <v>133</v>
      </c>
      <c r="Q231" s="41">
        <f t="shared" si="25"/>
        <v>14236</v>
      </c>
      <c r="R231" s="40">
        <f t="shared" si="26"/>
        <v>295924</v>
      </c>
      <c r="S231" s="40">
        <f>VLOOKUP($A231,'[15]Compiled Income'!$B$5:$AI$268,5,FALSE)</f>
        <v>59266</v>
      </c>
      <c r="T231" s="40">
        <f>VLOOKUP($A231,'[15]Compiled Income'!$B$5:$AI$268,6,FALSE)</f>
        <v>0</v>
      </c>
      <c r="U231" s="41">
        <f t="shared" si="27"/>
        <v>59266</v>
      </c>
      <c r="V231" s="41" t="str">
        <f>IF(VLOOKUP(A231,[17]FederalExpenditureReport!$E$3:$AE$237,26,FALSE)&gt;0,"Yes","No")</f>
        <v>No</v>
      </c>
      <c r="W231" s="40">
        <f t="shared" si="28"/>
        <v>59266</v>
      </c>
      <c r="X231" s="41">
        <f>VLOOKUP($A231,'[15]Compiled Income'!$B$5:$AI$268,24,FALSE)</f>
        <v>11838</v>
      </c>
      <c r="Y231" s="41">
        <f>VLOOKUP($A231,'[15]Compiled Income'!$B$5:$AI$268,28,FALSE)</f>
        <v>0</v>
      </c>
      <c r="Z231" s="41">
        <f>VLOOKUP($A231,'[15]Compiled Income'!$B$5:$AI$268,32,FALSE)</f>
        <v>0</v>
      </c>
      <c r="AA231" s="40">
        <f>VLOOKUP(A231,'[18]2016-17 Budget (June 2016)'!$C$7:$U$301,18,FALSE)</f>
        <v>274751</v>
      </c>
      <c r="AB231" s="40"/>
      <c r="AC231" s="40">
        <f t="shared" si="29"/>
        <v>274751</v>
      </c>
      <c r="AD231" s="40">
        <f>VLOOKUP($A231,'[18]2016-17 Budget (June 2016)'!$C$7:$U$301,10,FALSE)</f>
        <v>14474</v>
      </c>
      <c r="AE231" s="40">
        <f t="shared" si="30"/>
        <v>289225</v>
      </c>
      <c r="AF231" s="40">
        <f>VLOOKUP($A231,'[18]2016-17 Budget (June 2016)'!$C$7:$U$301,19,FALSE)</f>
        <v>72625</v>
      </c>
      <c r="AG231" s="40"/>
      <c r="AH231" s="40">
        <f t="shared" si="31"/>
        <v>72625</v>
      </c>
      <c r="AI231" s="40">
        <v>47006</v>
      </c>
    </row>
    <row r="232" spans="1:35" ht="13.5" thickBot="1" x14ac:dyDescent="0.25">
      <c r="A232" s="37">
        <v>37684113731304</v>
      </c>
      <c r="B232" s="38"/>
      <c r="C232" s="39" t="s">
        <v>244</v>
      </c>
      <c r="D232" s="40"/>
      <c r="E232" s="40"/>
      <c r="F232" s="40">
        <v>0</v>
      </c>
      <c r="G232" s="40"/>
      <c r="H232" s="40">
        <f>VLOOKUP($A232,'[15]Compiled Income'!$B$5:$AI$268,9,FALSE)</f>
        <v>119778</v>
      </c>
      <c r="I232" s="40">
        <f>VLOOKUP(A232,'[15]Compiled Income'!$B$5:$AI$268,14,FALSE)</f>
        <v>0</v>
      </c>
      <c r="J232" s="40">
        <f>VLOOKUP(A232,'[15]Compiled Income'!$B$5:$AI$268,15,FALSE)</f>
        <v>0</v>
      </c>
      <c r="K232" s="40">
        <f>VLOOKUP(A232,'[15]Compiled Income'!$B$5:$AI$268,16,FALSE)</f>
        <v>0</v>
      </c>
      <c r="L232" s="40">
        <f>VLOOKUP(A232,'[15]Compiled Income'!$B$5:$AI$268,12,FALSE)+VLOOKUP(A232,'[15]Compiled Income'!$B$5:$AI$268,13,FALSE)</f>
        <v>0</v>
      </c>
      <c r="M232" s="40">
        <f>VLOOKUP(A232,'[15]Compiled Income'!$B$5:$AI$268,10,FALSE)</f>
        <v>0</v>
      </c>
      <c r="N232" s="41">
        <f t="shared" si="24"/>
        <v>119778</v>
      </c>
      <c r="O232" s="42">
        <f>VLOOKUP(A232,'[16]2015-16 Budget (June 2016)'!$B$7:$K$270,10,FALSE)</f>
        <v>8242</v>
      </c>
      <c r="P232" s="42">
        <v>0</v>
      </c>
      <c r="Q232" s="41">
        <f t="shared" si="25"/>
        <v>8242</v>
      </c>
      <c r="R232" s="40">
        <f t="shared" si="26"/>
        <v>128020</v>
      </c>
      <c r="S232" s="40">
        <f>VLOOKUP($A232,'[15]Compiled Income'!$B$5:$AI$268,5,FALSE)</f>
        <v>38216</v>
      </c>
      <c r="T232" s="40">
        <f>VLOOKUP($A232,'[15]Compiled Income'!$B$5:$AI$268,6,FALSE)</f>
        <v>0</v>
      </c>
      <c r="U232" s="41">
        <f t="shared" si="27"/>
        <v>38216</v>
      </c>
      <c r="V232" s="41" t="str">
        <f>IF(VLOOKUP(A232,[17]FederalExpenditureReport!$E$3:$AE$237,26,FALSE)&gt;0,"Yes","No")</f>
        <v>No</v>
      </c>
      <c r="W232" s="40">
        <f t="shared" si="28"/>
        <v>38216</v>
      </c>
      <c r="X232" s="41">
        <f>VLOOKUP($A232,'[15]Compiled Income'!$B$5:$AI$268,24,FALSE)</f>
        <v>15000</v>
      </c>
      <c r="Y232" s="41">
        <f>VLOOKUP($A232,'[15]Compiled Income'!$B$5:$AI$268,28,FALSE)</f>
        <v>0</v>
      </c>
      <c r="Z232" s="41">
        <f>VLOOKUP($A232,'[15]Compiled Income'!$B$5:$AI$268,32,FALSE)</f>
        <v>0</v>
      </c>
      <c r="AA232" s="40">
        <f>VLOOKUP(A232,'[18]2016-17 Budget (June 2016)'!$C$7:$U$301,18,FALSE)</f>
        <v>119230</v>
      </c>
      <c r="AB232" s="40"/>
      <c r="AC232" s="40">
        <f t="shared" si="29"/>
        <v>119230</v>
      </c>
      <c r="AD232" s="40">
        <f>VLOOKUP($A232,'[18]2016-17 Budget (June 2016)'!$C$7:$U$301,10,FALSE)</f>
        <v>6520</v>
      </c>
      <c r="AE232" s="40">
        <f t="shared" si="30"/>
        <v>125750</v>
      </c>
      <c r="AF232" s="40">
        <f>VLOOKUP($A232,'[18]2016-17 Budget (June 2016)'!$C$7:$U$301,19,FALSE)</f>
        <v>37250</v>
      </c>
      <c r="AG232" s="40"/>
      <c r="AH232" s="40">
        <f t="shared" si="31"/>
        <v>37250</v>
      </c>
      <c r="AI232" s="40">
        <v>33826</v>
      </c>
    </row>
    <row r="233" spans="1:35" ht="13.5" thickBot="1" x14ac:dyDescent="0.25">
      <c r="A233" s="37">
        <v>37683386113211</v>
      </c>
      <c r="B233" s="38"/>
      <c r="C233" s="39" t="s">
        <v>245</v>
      </c>
      <c r="D233" s="40"/>
      <c r="E233" s="40"/>
      <c r="F233" s="40">
        <v>0</v>
      </c>
      <c r="G233" s="40"/>
      <c r="H233" s="40">
        <f>VLOOKUP($A233,'[15]Compiled Income'!$B$5:$AI$268,9,FALSE)</f>
        <v>67951</v>
      </c>
      <c r="I233" s="40">
        <f>VLOOKUP(A233,'[15]Compiled Income'!$B$5:$AI$268,14,FALSE)</f>
        <v>1223</v>
      </c>
      <c r="J233" s="40">
        <f>VLOOKUP(A233,'[15]Compiled Income'!$B$5:$AI$268,15,FALSE)</f>
        <v>0</v>
      </c>
      <c r="K233" s="40">
        <f>VLOOKUP(A233,'[15]Compiled Income'!$B$5:$AI$268,16,FALSE)</f>
        <v>0</v>
      </c>
      <c r="L233" s="40">
        <f>VLOOKUP(A233,'[15]Compiled Income'!$B$5:$AI$268,12,FALSE)+VLOOKUP(A233,'[15]Compiled Income'!$B$5:$AI$268,13,FALSE)</f>
        <v>0</v>
      </c>
      <c r="M233" s="40">
        <f>VLOOKUP(A233,'[15]Compiled Income'!$B$5:$AI$268,10,FALSE)</f>
        <v>0</v>
      </c>
      <c r="N233" s="41">
        <f t="shared" si="24"/>
        <v>69174</v>
      </c>
      <c r="O233" s="42">
        <f>VLOOKUP(A233,'[16]2015-16 Budget (June 2016)'!$B$7:$K$270,10,FALSE)</f>
        <v>3501</v>
      </c>
      <c r="P233" s="42">
        <v>51</v>
      </c>
      <c r="Q233" s="41">
        <f t="shared" si="25"/>
        <v>3552</v>
      </c>
      <c r="R233" s="40">
        <f t="shared" si="26"/>
        <v>72726</v>
      </c>
      <c r="S233" s="40">
        <f>VLOOKUP($A233,'[15]Compiled Income'!$B$5:$AI$268,5,FALSE)</f>
        <v>16790</v>
      </c>
      <c r="T233" s="40">
        <f>VLOOKUP($A233,'[15]Compiled Income'!$B$5:$AI$268,6,FALSE)</f>
        <v>0</v>
      </c>
      <c r="U233" s="41">
        <f t="shared" si="27"/>
        <v>16790</v>
      </c>
      <c r="V233" s="41" t="str">
        <f>IF(VLOOKUP(A233,[17]FederalExpenditureReport!$E$3:$AE$237,26,FALSE)&gt;0,"Yes","No")</f>
        <v>No</v>
      </c>
      <c r="W233" s="40">
        <f t="shared" si="28"/>
        <v>16790</v>
      </c>
      <c r="X233" s="41">
        <f>VLOOKUP($A233,'[15]Compiled Income'!$B$5:$AI$268,24,FALSE)</f>
        <v>15000</v>
      </c>
      <c r="Y233" s="41">
        <f>VLOOKUP($A233,'[15]Compiled Income'!$B$5:$AI$268,28,FALSE)</f>
        <v>0</v>
      </c>
      <c r="Z233" s="41">
        <f>VLOOKUP($A233,'[15]Compiled Income'!$B$5:$AI$268,32,FALSE)</f>
        <v>0</v>
      </c>
      <c r="AA233" s="40">
        <f>VLOOKUP(A233,'[18]2016-17 Budget (June 2016)'!$C$7:$U$301,18,FALSE)</f>
        <v>78940</v>
      </c>
      <c r="AB233" s="40"/>
      <c r="AC233" s="40">
        <f t="shared" si="29"/>
        <v>78940</v>
      </c>
      <c r="AD233" s="40">
        <f>VLOOKUP($A233,'[18]2016-17 Budget (June 2016)'!$C$7:$U$301,10,FALSE)</f>
        <v>4055</v>
      </c>
      <c r="AE233" s="40">
        <f t="shared" si="30"/>
        <v>82995</v>
      </c>
      <c r="AF233" s="40">
        <f>VLOOKUP($A233,'[18]2016-17 Budget (June 2016)'!$C$7:$U$301,19,FALSE)</f>
        <v>18375</v>
      </c>
      <c r="AG233" s="40"/>
      <c r="AH233" s="40">
        <f t="shared" si="31"/>
        <v>18375</v>
      </c>
      <c r="AI233" s="40">
        <v>17950</v>
      </c>
    </row>
    <row r="234" spans="1:35" ht="13.5" thickBot="1" x14ac:dyDescent="0.25">
      <c r="A234" s="37">
        <v>38767520123505</v>
      </c>
      <c r="B234" s="38"/>
      <c r="C234" s="39" t="s">
        <v>246</v>
      </c>
      <c r="D234" s="40"/>
      <c r="E234" s="40">
        <v>845</v>
      </c>
      <c r="F234" s="40">
        <v>0</v>
      </c>
      <c r="G234" s="40"/>
      <c r="H234" s="40">
        <f>VLOOKUP($A234,'[15]Compiled Income'!$B$5:$AI$268,9,FALSE)</f>
        <v>108648</v>
      </c>
      <c r="I234" s="40">
        <f>VLOOKUP(A234,'[15]Compiled Income'!$B$5:$AI$268,14,FALSE)</f>
        <v>1334</v>
      </c>
      <c r="J234" s="40">
        <f>VLOOKUP(A234,'[15]Compiled Income'!$B$5:$AI$268,15,FALSE)</f>
        <v>0</v>
      </c>
      <c r="K234" s="40">
        <f>VLOOKUP(A234,'[15]Compiled Income'!$B$5:$AI$268,16,FALSE)</f>
        <v>0</v>
      </c>
      <c r="L234" s="40">
        <f>VLOOKUP(A234,'[15]Compiled Income'!$B$5:$AI$268,12,FALSE)+VLOOKUP(A234,'[15]Compiled Income'!$B$5:$AI$268,13,FALSE)</f>
        <v>0</v>
      </c>
      <c r="M234" s="40">
        <f>VLOOKUP(A234,'[15]Compiled Income'!$B$5:$AI$268,10,FALSE)</f>
        <v>0</v>
      </c>
      <c r="N234" s="41">
        <f t="shared" si="24"/>
        <v>109982</v>
      </c>
      <c r="O234" s="42">
        <f>VLOOKUP(A234,'[16]2015-16 Budget (June 2016)'!$B$7:$K$270,10,FALSE)</f>
        <v>4493</v>
      </c>
      <c r="P234" s="42">
        <v>56</v>
      </c>
      <c r="Q234" s="41">
        <f t="shared" si="25"/>
        <v>4549</v>
      </c>
      <c r="R234" s="40">
        <f t="shared" si="26"/>
        <v>114531</v>
      </c>
      <c r="S234" s="40">
        <f>VLOOKUP($A234,'[15]Compiled Income'!$B$5:$AI$268,5,FALSE)</f>
        <v>0</v>
      </c>
      <c r="T234" s="40">
        <f>VLOOKUP($A234,'[15]Compiled Income'!$B$5:$AI$268,6,FALSE)</f>
        <v>0</v>
      </c>
      <c r="U234" s="41">
        <f t="shared" si="27"/>
        <v>0</v>
      </c>
      <c r="V234" s="41" t="s">
        <v>321</v>
      </c>
      <c r="W234" s="40">
        <f t="shared" si="28"/>
        <v>0</v>
      </c>
      <c r="X234" s="41">
        <f>VLOOKUP($A234,'[15]Compiled Income'!$B$5:$AI$268,24,FALSE)</f>
        <v>0</v>
      </c>
      <c r="Y234" s="41">
        <f>VLOOKUP($A234,'[15]Compiled Income'!$B$5:$AI$268,28,FALSE)</f>
        <v>0</v>
      </c>
      <c r="Z234" s="41">
        <f>VLOOKUP($A234,'[15]Compiled Income'!$B$5:$AI$268,32,FALSE)</f>
        <v>0</v>
      </c>
      <c r="AA234" s="40">
        <f>VLOOKUP(A234,'[18]2016-17 Budget (June 2016)'!$C$7:$U$301,18,FALSE)</f>
        <v>138880</v>
      </c>
      <c r="AB234" s="40"/>
      <c r="AC234" s="40">
        <f t="shared" si="29"/>
        <v>138880</v>
      </c>
      <c r="AD234" s="40">
        <f>VLOOKUP($A234,'[18]2016-17 Budget (June 2016)'!$C$7:$U$301,10,FALSE)</f>
        <v>6990</v>
      </c>
      <c r="AE234" s="40">
        <f t="shared" si="30"/>
        <v>145870</v>
      </c>
      <c r="AF234" s="40">
        <f>VLOOKUP($A234,'[18]2016-17 Budget (June 2016)'!$C$7:$U$301,19,FALSE)</f>
        <v>28875</v>
      </c>
      <c r="AG234" s="40"/>
      <c r="AH234" s="40">
        <f t="shared" si="31"/>
        <v>28875</v>
      </c>
      <c r="AI234" s="40">
        <v>0</v>
      </c>
    </row>
    <row r="235" spans="1:35" ht="13.5" thickBot="1" x14ac:dyDescent="0.25">
      <c r="A235" s="37">
        <v>37683386115570</v>
      </c>
      <c r="B235" s="38"/>
      <c r="C235" s="39" t="s">
        <v>247</v>
      </c>
      <c r="D235" s="40"/>
      <c r="E235" s="40"/>
      <c r="F235" s="40">
        <v>0</v>
      </c>
      <c r="G235" s="40"/>
      <c r="H235" s="40">
        <f>VLOOKUP($A235,'[15]Compiled Income'!$B$5:$AI$268,9,FALSE)</f>
        <v>106282</v>
      </c>
      <c r="I235" s="40">
        <f>VLOOKUP(A235,'[15]Compiled Income'!$B$5:$AI$268,14,FALSE)</f>
        <v>1978</v>
      </c>
      <c r="J235" s="40">
        <f>VLOOKUP(A235,'[15]Compiled Income'!$B$5:$AI$268,15,FALSE)</f>
        <v>0</v>
      </c>
      <c r="K235" s="40">
        <f>VLOOKUP(A235,'[15]Compiled Income'!$B$5:$AI$268,16,FALSE)</f>
        <v>6000</v>
      </c>
      <c r="L235" s="40">
        <f>VLOOKUP(A235,'[15]Compiled Income'!$B$5:$AI$268,12,FALSE)+VLOOKUP(A235,'[15]Compiled Income'!$B$5:$AI$268,13,FALSE)</f>
        <v>0</v>
      </c>
      <c r="M235" s="40">
        <f>VLOOKUP(A235,'[15]Compiled Income'!$B$5:$AI$268,10,FALSE)</f>
        <v>0</v>
      </c>
      <c r="N235" s="41">
        <f t="shared" si="24"/>
        <v>114260</v>
      </c>
      <c r="O235" s="42">
        <f>VLOOKUP(A235,'[16]2015-16 Budget (June 2016)'!$B$7:$K$270,10,FALSE)</f>
        <v>5584</v>
      </c>
      <c r="P235" s="42">
        <v>82</v>
      </c>
      <c r="Q235" s="41">
        <f t="shared" si="25"/>
        <v>5666</v>
      </c>
      <c r="R235" s="40">
        <f t="shared" si="26"/>
        <v>119926</v>
      </c>
      <c r="S235" s="40">
        <f>VLOOKUP($A235,'[15]Compiled Income'!$B$5:$AI$268,5,FALSE)</f>
        <v>29069</v>
      </c>
      <c r="T235" s="40">
        <f>VLOOKUP($A235,'[15]Compiled Income'!$B$5:$AI$268,6,FALSE)</f>
        <v>0</v>
      </c>
      <c r="U235" s="41">
        <f t="shared" si="27"/>
        <v>29069</v>
      </c>
      <c r="V235" s="41" t="str">
        <f>IF(VLOOKUP(A235,[17]FederalExpenditureReport!$E$3:$AE$237,26,FALSE)&gt;0,"Yes","No")</f>
        <v>No</v>
      </c>
      <c r="W235" s="40">
        <f t="shared" si="28"/>
        <v>29069</v>
      </c>
      <c r="X235" s="41">
        <f>VLOOKUP($A235,'[15]Compiled Income'!$B$5:$AI$268,24,FALSE)</f>
        <v>54723</v>
      </c>
      <c r="Y235" s="41">
        <f>VLOOKUP($A235,'[15]Compiled Income'!$B$5:$AI$268,28,FALSE)</f>
        <v>0</v>
      </c>
      <c r="Z235" s="41">
        <f>VLOOKUP($A235,'[15]Compiled Income'!$B$5:$AI$268,32,FALSE)</f>
        <v>0</v>
      </c>
      <c r="AA235" s="40">
        <f>VLOOKUP(A235,'[18]2016-17 Budget (June 2016)'!$C$7:$U$301,18,FALSE)</f>
        <v>107518</v>
      </c>
      <c r="AB235" s="40"/>
      <c r="AC235" s="40">
        <f t="shared" si="29"/>
        <v>107518</v>
      </c>
      <c r="AD235" s="40">
        <f>VLOOKUP($A235,'[18]2016-17 Budget (June 2016)'!$C$7:$U$301,10,FALSE)</f>
        <v>5657</v>
      </c>
      <c r="AE235" s="40">
        <f t="shared" si="30"/>
        <v>113175</v>
      </c>
      <c r="AF235" s="40">
        <f>VLOOKUP($A235,'[18]2016-17 Budget (June 2016)'!$C$7:$U$301,19,FALSE)</f>
        <v>28250</v>
      </c>
      <c r="AG235" s="40"/>
      <c r="AH235" s="40">
        <f t="shared" si="31"/>
        <v>28250</v>
      </c>
      <c r="AI235" s="40">
        <v>29025</v>
      </c>
    </row>
    <row r="236" spans="1:35" ht="13.5" thickBot="1" x14ac:dyDescent="0.25">
      <c r="A236" s="37">
        <v>1612596117972</v>
      </c>
      <c r="B236" s="38"/>
      <c r="C236" s="39" t="s">
        <v>248</v>
      </c>
      <c r="D236" s="40"/>
      <c r="E236" s="40"/>
      <c r="F236" s="40">
        <v>0</v>
      </c>
      <c r="G236" s="40"/>
      <c r="H236" s="40">
        <f>VLOOKUP($A236,'[15]Compiled Income'!$B$5:$AI$268,9,FALSE)</f>
        <v>92183</v>
      </c>
      <c r="I236" s="40">
        <f>VLOOKUP(A236,'[15]Compiled Income'!$B$5:$AI$268,14,FALSE)</f>
        <v>0</v>
      </c>
      <c r="J236" s="40">
        <f>VLOOKUP(A236,'[15]Compiled Income'!$B$5:$AI$268,15,FALSE)</f>
        <v>7708</v>
      </c>
      <c r="K236" s="40">
        <f>VLOOKUP(A236,'[15]Compiled Income'!$B$5:$AI$268,16,FALSE)</f>
        <v>0</v>
      </c>
      <c r="L236" s="40">
        <f>VLOOKUP(A236,'[15]Compiled Income'!$B$5:$AI$268,12,FALSE)+VLOOKUP(A236,'[15]Compiled Income'!$B$5:$AI$268,13,FALSE)</f>
        <v>0</v>
      </c>
      <c r="M236" s="40">
        <f>VLOOKUP(A236,'[15]Compiled Income'!$B$5:$AI$268,10,FALSE)</f>
        <v>0</v>
      </c>
      <c r="N236" s="41">
        <f t="shared" si="24"/>
        <v>99891</v>
      </c>
      <c r="O236" s="42">
        <f>VLOOKUP(A236,'[16]2015-16 Budget (June 2016)'!$B$7:$K$270,10,FALSE)</f>
        <v>8096</v>
      </c>
      <c r="P236" s="42">
        <v>0</v>
      </c>
      <c r="Q236" s="41">
        <f t="shared" si="25"/>
        <v>8096</v>
      </c>
      <c r="R236" s="40">
        <f t="shared" si="26"/>
        <v>107987</v>
      </c>
      <c r="S236" s="40">
        <f>VLOOKUP($A236,'[15]Compiled Income'!$B$5:$AI$268,5,FALSE)</f>
        <v>28317</v>
      </c>
      <c r="T236" s="40">
        <f>VLOOKUP($A236,'[15]Compiled Income'!$B$5:$AI$268,6,FALSE)</f>
        <v>0</v>
      </c>
      <c r="U236" s="41">
        <f t="shared" si="27"/>
        <v>28317</v>
      </c>
      <c r="V236" s="41" t="str">
        <f>IF(VLOOKUP(A236,[17]FederalExpenditureReport!$E$3:$AE$237,26,FALSE)&gt;0,"Yes","No")</f>
        <v>No</v>
      </c>
      <c r="W236" s="40">
        <f t="shared" si="28"/>
        <v>28317</v>
      </c>
      <c r="X236" s="41">
        <f>VLOOKUP($A236,'[15]Compiled Income'!$B$5:$AI$268,24,FALSE)</f>
        <v>0</v>
      </c>
      <c r="Y236" s="41">
        <f>VLOOKUP($A236,'[15]Compiled Income'!$B$5:$AI$268,28,FALSE)</f>
        <v>0</v>
      </c>
      <c r="Z236" s="41">
        <f>VLOOKUP($A236,'[15]Compiled Income'!$B$5:$AI$268,32,FALSE)</f>
        <v>0</v>
      </c>
      <c r="AA236" s="40">
        <f>VLOOKUP(A236,'[18]2016-17 Budget (June 2016)'!$C$7:$U$301,18,FALSE)</f>
        <v>99935</v>
      </c>
      <c r="AB236" s="40"/>
      <c r="AC236" s="40">
        <f t="shared" si="29"/>
        <v>99935</v>
      </c>
      <c r="AD236" s="40">
        <f>VLOOKUP($A236,'[18]2016-17 Budget (June 2016)'!$C$7:$U$301,10,FALSE)</f>
        <v>6701</v>
      </c>
      <c r="AE236" s="40">
        <f t="shared" si="30"/>
        <v>106636</v>
      </c>
      <c r="AF236" s="40">
        <f>VLOOKUP($A236,'[18]2016-17 Budget (June 2016)'!$C$7:$U$301,19,FALSE)</f>
        <v>27375</v>
      </c>
      <c r="AG236" s="40"/>
      <c r="AH236" s="40">
        <f t="shared" si="31"/>
        <v>27375</v>
      </c>
      <c r="AI236" s="40">
        <v>0</v>
      </c>
    </row>
    <row r="237" spans="1:35" ht="13.5" thickBot="1" x14ac:dyDescent="0.25">
      <c r="A237" s="37">
        <v>45752676117840</v>
      </c>
      <c r="B237" s="38"/>
      <c r="C237" s="39" t="s">
        <v>249</v>
      </c>
      <c r="D237" s="40"/>
      <c r="E237" s="40"/>
      <c r="F237" s="40">
        <v>0</v>
      </c>
      <c r="G237" s="40"/>
      <c r="H237" s="40">
        <f>VLOOKUP($A237,'[15]Compiled Income'!$B$5:$AI$268,9,FALSE)</f>
        <v>3578</v>
      </c>
      <c r="I237" s="40">
        <f>VLOOKUP(A237,'[15]Compiled Income'!$B$5:$AI$268,14,FALSE)</f>
        <v>1616</v>
      </c>
      <c r="J237" s="40">
        <f>VLOOKUP(A237,'[15]Compiled Income'!$B$5:$AI$268,15,FALSE)</f>
        <v>0</v>
      </c>
      <c r="K237" s="40">
        <f>VLOOKUP(A237,'[15]Compiled Income'!$B$5:$AI$268,16,FALSE)</f>
        <v>0</v>
      </c>
      <c r="L237" s="40">
        <f>VLOOKUP(A237,'[15]Compiled Income'!$B$5:$AI$268,12,FALSE)+VLOOKUP(A237,'[15]Compiled Income'!$B$5:$AI$268,13,FALSE)</f>
        <v>0</v>
      </c>
      <c r="M237" s="40">
        <f>VLOOKUP(A237,'[15]Compiled Income'!$B$5:$AI$268,10,FALSE)</f>
        <v>0</v>
      </c>
      <c r="N237" s="41">
        <f t="shared" si="24"/>
        <v>5194</v>
      </c>
      <c r="O237" s="42">
        <f>VLOOKUP(A237,'[16]2015-16 Budget (June 2016)'!$B$7:$K$270,10,FALSE)</f>
        <v>1091</v>
      </c>
      <c r="P237" s="42">
        <v>67</v>
      </c>
      <c r="Q237" s="41">
        <f t="shared" si="25"/>
        <v>1158</v>
      </c>
      <c r="R237" s="40">
        <f t="shared" si="26"/>
        <v>6352</v>
      </c>
      <c r="S237" s="40">
        <f>VLOOKUP($A237,'[15]Compiled Income'!$B$5:$AI$268,5,FALSE)</f>
        <v>23431</v>
      </c>
      <c r="T237" s="40">
        <f>VLOOKUP($A237,'[15]Compiled Income'!$B$5:$AI$268,6,FALSE)</f>
        <v>-23431</v>
      </c>
      <c r="U237" s="41">
        <f t="shared" si="27"/>
        <v>0</v>
      </c>
      <c r="V237" s="41" t="str">
        <f>IF(VLOOKUP(A237,[17]FederalExpenditureReport!$E$3:$AE$237,26,FALSE)&gt;0,"Yes","No")</f>
        <v>No</v>
      </c>
      <c r="W237" s="40">
        <f t="shared" si="28"/>
        <v>0</v>
      </c>
      <c r="X237" s="41">
        <f>VLOOKUP($A237,'[15]Compiled Income'!$B$5:$AI$268,24,FALSE)</f>
        <v>0</v>
      </c>
      <c r="Y237" s="41">
        <f>VLOOKUP($A237,'[15]Compiled Income'!$B$5:$AI$268,28,FALSE)</f>
        <v>0</v>
      </c>
      <c r="Z237" s="41">
        <f>VLOOKUP($A237,'[15]Compiled Income'!$B$5:$AI$268,32,FALSE)</f>
        <v>0</v>
      </c>
      <c r="AA237" s="40"/>
      <c r="AB237" s="40"/>
      <c r="AC237" s="40">
        <f t="shared" si="29"/>
        <v>0</v>
      </c>
      <c r="AD237" s="40">
        <v>0</v>
      </c>
      <c r="AE237" s="40">
        <f t="shared" si="30"/>
        <v>0</v>
      </c>
      <c r="AF237" s="40"/>
      <c r="AG237" s="40"/>
      <c r="AH237" s="40">
        <f t="shared" si="31"/>
        <v>0</v>
      </c>
      <c r="AI237" s="40">
        <v>23716</v>
      </c>
    </row>
    <row r="238" spans="1:35" ht="13.5" thickBot="1" x14ac:dyDescent="0.25">
      <c r="A238" s="37">
        <v>1612590130617</v>
      </c>
      <c r="B238" s="38"/>
      <c r="C238" s="39" t="s">
        <v>250</v>
      </c>
      <c r="D238" s="40"/>
      <c r="E238" s="40"/>
      <c r="F238" s="40">
        <v>0</v>
      </c>
      <c r="G238" s="40"/>
      <c r="H238" s="40">
        <f>VLOOKUP($A238,'[15]Compiled Income'!$B$5:$AI$268,9,FALSE)</f>
        <v>284642</v>
      </c>
      <c r="I238" s="40">
        <f>VLOOKUP(A238,'[15]Compiled Income'!$B$5:$AI$268,14,FALSE)</f>
        <v>5926</v>
      </c>
      <c r="J238" s="40">
        <f>VLOOKUP(A238,'[15]Compiled Income'!$B$5:$AI$268,15,FALSE)</f>
        <v>0</v>
      </c>
      <c r="K238" s="40">
        <f>VLOOKUP(A238,'[15]Compiled Income'!$B$5:$AI$268,16,FALSE)</f>
        <v>0</v>
      </c>
      <c r="L238" s="40">
        <f>VLOOKUP(A238,'[15]Compiled Income'!$B$5:$AI$268,12,FALSE)+VLOOKUP(A238,'[15]Compiled Income'!$B$5:$AI$268,13,FALSE)</f>
        <v>0</v>
      </c>
      <c r="M238" s="40">
        <f>VLOOKUP(A238,'[15]Compiled Income'!$B$5:$AI$268,10,FALSE)</f>
        <v>0</v>
      </c>
      <c r="N238" s="41">
        <f t="shared" si="24"/>
        <v>290568</v>
      </c>
      <c r="O238" s="42">
        <f>VLOOKUP(A238,'[16]2015-16 Budget (June 2016)'!$B$7:$K$270,10,FALSE)</f>
        <v>15069</v>
      </c>
      <c r="P238" s="42">
        <v>247</v>
      </c>
      <c r="Q238" s="41">
        <f t="shared" si="25"/>
        <v>15316</v>
      </c>
      <c r="R238" s="40">
        <f t="shared" si="26"/>
        <v>305884</v>
      </c>
      <c r="S238" s="40">
        <f>VLOOKUP($A238,'[15]Compiled Income'!$B$5:$AI$268,5,FALSE)</f>
        <v>80942</v>
      </c>
      <c r="T238" s="40">
        <f>VLOOKUP($A238,'[15]Compiled Income'!$B$5:$AI$268,6,FALSE)</f>
        <v>0</v>
      </c>
      <c r="U238" s="41">
        <f t="shared" si="27"/>
        <v>80942</v>
      </c>
      <c r="V238" s="41" t="str">
        <f>IF(VLOOKUP(A238,[17]FederalExpenditureReport!$E$3:$AE$237,26,FALSE)&gt;0,"Yes","No")</f>
        <v>No</v>
      </c>
      <c r="W238" s="40">
        <f t="shared" si="28"/>
        <v>80942</v>
      </c>
      <c r="X238" s="41">
        <f>VLOOKUP($A238,'[15]Compiled Income'!$B$5:$AI$268,24,FALSE)</f>
        <v>39000</v>
      </c>
      <c r="Y238" s="41">
        <f>VLOOKUP($A238,'[15]Compiled Income'!$B$5:$AI$268,28,FALSE)</f>
        <v>0</v>
      </c>
      <c r="Z238" s="41">
        <f>VLOOKUP($A238,'[15]Compiled Income'!$B$5:$AI$268,32,FALSE)</f>
        <v>0</v>
      </c>
      <c r="AA238" s="40">
        <f>VLOOKUP(A238,'[18]2016-17 Budget (June 2016)'!$C$7:$U$301,18,FALSE)</f>
        <v>294210</v>
      </c>
      <c r="AB238" s="40"/>
      <c r="AC238" s="40">
        <f t="shared" si="29"/>
        <v>294210</v>
      </c>
      <c r="AD238" s="40">
        <f>VLOOKUP($A238,'[18]2016-17 Budget (June 2016)'!$C$7:$U$301,10,FALSE)</f>
        <v>15467</v>
      </c>
      <c r="AE238" s="40">
        <f t="shared" si="30"/>
        <v>309677</v>
      </c>
      <c r="AF238" s="40">
        <f>VLOOKUP($A238,'[18]2016-17 Budget (June 2016)'!$C$7:$U$301,19,FALSE)</f>
        <v>77000</v>
      </c>
      <c r="AG238" s="40"/>
      <c r="AH238" s="40">
        <f t="shared" si="31"/>
        <v>77000</v>
      </c>
      <c r="AI238" s="40">
        <v>86970</v>
      </c>
    </row>
    <row r="239" spans="1:35" ht="13.5" thickBot="1" x14ac:dyDescent="0.25">
      <c r="A239" s="37">
        <v>1612593030772</v>
      </c>
      <c r="B239" s="38"/>
      <c r="C239" s="39" t="s">
        <v>251</v>
      </c>
      <c r="D239" s="40"/>
      <c r="E239" s="40"/>
      <c r="F239" s="40">
        <v>0</v>
      </c>
      <c r="G239" s="40"/>
      <c r="H239" s="40">
        <f>VLOOKUP($A239,'[15]Compiled Income'!$B$5:$AI$268,9,FALSE)</f>
        <v>333207</v>
      </c>
      <c r="I239" s="40">
        <f>VLOOKUP(A239,'[15]Compiled Income'!$B$5:$AI$268,14,FALSE)</f>
        <v>5673</v>
      </c>
      <c r="J239" s="40">
        <f>VLOOKUP(A239,'[15]Compiled Income'!$B$5:$AI$268,15,FALSE)</f>
        <v>0</v>
      </c>
      <c r="K239" s="40">
        <f>VLOOKUP(A239,'[15]Compiled Income'!$B$5:$AI$268,16,FALSE)</f>
        <v>0</v>
      </c>
      <c r="L239" s="40">
        <f>VLOOKUP(A239,'[15]Compiled Income'!$B$5:$AI$268,12,FALSE)+VLOOKUP(A239,'[15]Compiled Income'!$B$5:$AI$268,13,FALSE)</f>
        <v>120</v>
      </c>
      <c r="M239" s="40">
        <f>VLOOKUP(A239,'[15]Compiled Income'!$B$5:$AI$268,10,FALSE)</f>
        <v>0</v>
      </c>
      <c r="N239" s="41">
        <f t="shared" si="24"/>
        <v>339000</v>
      </c>
      <c r="O239" s="42">
        <f>VLOOKUP(A239,'[16]2015-16 Budget (June 2016)'!$B$7:$K$270,10,FALSE)</f>
        <v>17761</v>
      </c>
      <c r="P239" s="42">
        <v>236</v>
      </c>
      <c r="Q239" s="41">
        <f t="shared" si="25"/>
        <v>17997</v>
      </c>
      <c r="R239" s="40">
        <f t="shared" si="26"/>
        <v>356997</v>
      </c>
      <c r="S239" s="40">
        <f>VLOOKUP($A239,'[15]Compiled Income'!$B$5:$AI$268,5,FALSE)</f>
        <v>92971</v>
      </c>
      <c r="T239" s="40">
        <f>VLOOKUP($A239,'[15]Compiled Income'!$B$5:$AI$268,6,FALSE)</f>
        <v>0</v>
      </c>
      <c r="U239" s="41">
        <f t="shared" si="27"/>
        <v>92971</v>
      </c>
      <c r="V239" s="41" t="s">
        <v>321</v>
      </c>
      <c r="W239" s="40">
        <f t="shared" si="28"/>
        <v>92971</v>
      </c>
      <c r="X239" s="41">
        <f>VLOOKUP($A239,'[15]Compiled Income'!$B$5:$AI$268,24,FALSE)</f>
        <v>126000</v>
      </c>
      <c r="Y239" s="41">
        <f>VLOOKUP($A239,'[15]Compiled Income'!$B$5:$AI$268,28,FALSE)</f>
        <v>0</v>
      </c>
      <c r="Z239" s="41">
        <f>VLOOKUP($A239,'[15]Compiled Income'!$B$5:$AI$268,32,FALSE)</f>
        <v>0</v>
      </c>
      <c r="AA239" s="40">
        <f>VLOOKUP(A239,'[18]2016-17 Budget (June 2016)'!$C$7:$U$301,18,FALSE)</f>
        <v>352712</v>
      </c>
      <c r="AB239" s="40"/>
      <c r="AC239" s="40">
        <f t="shared" si="29"/>
        <v>352712</v>
      </c>
      <c r="AD239" s="40">
        <f>VLOOKUP($A239,'[18]2016-17 Budget (June 2016)'!$C$7:$U$301,10,FALSE)</f>
        <v>18577</v>
      </c>
      <c r="AE239" s="40">
        <f t="shared" si="30"/>
        <v>371289</v>
      </c>
      <c r="AF239" s="40">
        <f>VLOOKUP($A239,'[18]2016-17 Budget (June 2016)'!$C$7:$U$301,19,FALSE)</f>
        <v>93125</v>
      </c>
      <c r="AG239" s="40"/>
      <c r="AH239" s="40">
        <f t="shared" si="31"/>
        <v>93125</v>
      </c>
      <c r="AI239" s="40">
        <v>83241</v>
      </c>
    </row>
    <row r="240" spans="1:35" ht="13.5" thickBot="1" x14ac:dyDescent="0.25">
      <c r="A240" s="37">
        <v>42769500132894</v>
      </c>
      <c r="B240" s="38"/>
      <c r="C240" s="39" t="s">
        <v>252</v>
      </c>
      <c r="D240" s="40"/>
      <c r="E240" s="40"/>
      <c r="F240" s="40">
        <v>0</v>
      </c>
      <c r="G240" s="40"/>
      <c r="H240" s="40">
        <f>VLOOKUP($A240,'[15]Compiled Income'!$B$5:$AI$268,9,FALSE)</f>
        <v>69958</v>
      </c>
      <c r="I240" s="40">
        <f>VLOOKUP(A240,'[15]Compiled Income'!$B$5:$AI$268,14,FALSE)</f>
        <v>0</v>
      </c>
      <c r="J240" s="40">
        <f>VLOOKUP(A240,'[15]Compiled Income'!$B$5:$AI$268,15,FALSE)</f>
        <v>0</v>
      </c>
      <c r="K240" s="40">
        <f>VLOOKUP(A240,'[15]Compiled Income'!$B$5:$AI$268,16,FALSE)</f>
        <v>0</v>
      </c>
      <c r="L240" s="40">
        <f>VLOOKUP(A240,'[15]Compiled Income'!$B$5:$AI$268,12,FALSE)+VLOOKUP(A240,'[15]Compiled Income'!$B$5:$AI$268,13,FALSE)</f>
        <v>0</v>
      </c>
      <c r="M240" s="40">
        <f>VLOOKUP(A240,'[15]Compiled Income'!$B$5:$AI$268,10,FALSE)</f>
        <v>0</v>
      </c>
      <c r="N240" s="41">
        <f t="shared" si="24"/>
        <v>69958</v>
      </c>
      <c r="O240" s="42">
        <f>VLOOKUP(A240,'[16]2015-16 Budget (June 2016)'!$B$7:$K$270,10,FALSE)</f>
        <v>4700</v>
      </c>
      <c r="P240" s="42">
        <v>0</v>
      </c>
      <c r="Q240" s="41">
        <f t="shared" si="25"/>
        <v>4700</v>
      </c>
      <c r="R240" s="40">
        <f t="shared" si="26"/>
        <v>74658</v>
      </c>
      <c r="S240" s="40">
        <f>VLOOKUP($A240,'[15]Compiled Income'!$B$5:$AI$268,5,FALSE)</f>
        <v>0</v>
      </c>
      <c r="T240" s="40">
        <f>VLOOKUP($A240,'[15]Compiled Income'!$B$5:$AI$268,6,FALSE)</f>
        <v>0</v>
      </c>
      <c r="U240" s="41">
        <f t="shared" si="27"/>
        <v>0</v>
      </c>
      <c r="V240" s="41" t="str">
        <f>IF(VLOOKUP(A240,[17]FederalExpenditureReport!$E$3:$AE$237,26,FALSE)&gt;0,"Yes","No")</f>
        <v>No</v>
      </c>
      <c r="W240" s="40">
        <f t="shared" si="28"/>
        <v>0</v>
      </c>
      <c r="X240" s="41">
        <f>VLOOKUP($A240,'[15]Compiled Income'!$B$5:$AI$268,24,FALSE)</f>
        <v>10200</v>
      </c>
      <c r="Y240" s="41">
        <f>VLOOKUP($A240,'[15]Compiled Income'!$B$5:$AI$268,28,FALSE)</f>
        <v>0</v>
      </c>
      <c r="Z240" s="41">
        <f>VLOOKUP($A240,'[15]Compiled Income'!$B$5:$AI$268,32,FALSE)</f>
        <v>0</v>
      </c>
      <c r="AA240" s="40">
        <f>VLOOKUP(A240,'[18]2016-17 Budget (June 2016)'!$C$7:$U$301,18,FALSE)</f>
        <v>130627</v>
      </c>
      <c r="AB240" s="40"/>
      <c r="AC240" s="40">
        <f t="shared" si="29"/>
        <v>130627</v>
      </c>
      <c r="AD240" s="40">
        <f>VLOOKUP($A240,'[18]2016-17 Budget (June 2016)'!$C$7:$U$301,10,FALSE)</f>
        <v>7698</v>
      </c>
      <c r="AE240" s="40">
        <f t="shared" si="30"/>
        <v>138325</v>
      </c>
      <c r="AF240" s="40">
        <f>VLOOKUP($A240,'[18]2016-17 Budget (June 2016)'!$C$7:$U$301,19,FALSE)</f>
        <v>15625</v>
      </c>
      <c r="AG240" s="40"/>
      <c r="AH240" s="40">
        <f t="shared" si="31"/>
        <v>15625</v>
      </c>
      <c r="AI240" s="40">
        <v>0</v>
      </c>
    </row>
    <row r="241" spans="1:35" ht="13.5" thickBot="1" x14ac:dyDescent="0.25">
      <c r="A241" s="37">
        <v>38769190132159</v>
      </c>
      <c r="B241" s="38"/>
      <c r="C241" s="39" t="s">
        <v>253</v>
      </c>
      <c r="D241" s="40"/>
      <c r="E241" s="40"/>
      <c r="F241" s="40">
        <v>0</v>
      </c>
      <c r="G241" s="40"/>
      <c r="H241" s="40">
        <f>VLOOKUP($A241,'[15]Compiled Income'!$B$5:$AI$268,9,FALSE)</f>
        <v>29489</v>
      </c>
      <c r="I241" s="40">
        <f>VLOOKUP(A241,'[15]Compiled Income'!$B$5:$AI$268,14,FALSE)</f>
        <v>0</v>
      </c>
      <c r="J241" s="40">
        <f>VLOOKUP(A241,'[15]Compiled Income'!$B$5:$AI$268,15,FALSE)</f>
        <v>0</v>
      </c>
      <c r="K241" s="40">
        <f>VLOOKUP(A241,'[15]Compiled Income'!$B$5:$AI$268,16,FALSE)</f>
        <v>0</v>
      </c>
      <c r="L241" s="40">
        <f>VLOOKUP(A241,'[15]Compiled Income'!$B$5:$AI$268,12,FALSE)+VLOOKUP(A241,'[15]Compiled Income'!$B$5:$AI$268,13,FALSE)</f>
        <v>0</v>
      </c>
      <c r="M241" s="40">
        <f>VLOOKUP(A241,'[15]Compiled Income'!$B$5:$AI$268,10,FALSE)</f>
        <v>0</v>
      </c>
      <c r="N241" s="41">
        <f t="shared" si="24"/>
        <v>29489</v>
      </c>
      <c r="O241" s="42">
        <f>VLOOKUP(A241,'[16]2015-16 Budget (June 2016)'!$B$7:$K$270,10,FALSE)</f>
        <v>1981</v>
      </c>
      <c r="P241" s="42">
        <v>0</v>
      </c>
      <c r="Q241" s="41">
        <f t="shared" si="25"/>
        <v>1981</v>
      </c>
      <c r="R241" s="40">
        <f t="shared" si="26"/>
        <v>31470</v>
      </c>
      <c r="S241" s="40">
        <f>VLOOKUP($A241,'[15]Compiled Income'!$B$5:$AI$268,5,FALSE)</f>
        <v>0</v>
      </c>
      <c r="T241" s="40">
        <f>VLOOKUP($A241,'[15]Compiled Income'!$B$5:$AI$268,6,FALSE)</f>
        <v>0</v>
      </c>
      <c r="U241" s="41">
        <f t="shared" si="27"/>
        <v>0</v>
      </c>
      <c r="V241" s="41" t="str">
        <f>IF(VLOOKUP(A241,[17]FederalExpenditureReport!$E$3:$AE$237,26,FALSE)&gt;0,"Yes","No")</f>
        <v>No</v>
      </c>
      <c r="W241" s="40">
        <f t="shared" si="28"/>
        <v>0</v>
      </c>
      <c r="X241" s="41">
        <f>VLOOKUP($A241,'[15]Compiled Income'!$B$5:$AI$268,24,FALSE)</f>
        <v>0</v>
      </c>
      <c r="Y241" s="41">
        <f>VLOOKUP($A241,'[15]Compiled Income'!$B$5:$AI$268,28,FALSE)</f>
        <v>0</v>
      </c>
      <c r="Z241" s="41">
        <f>VLOOKUP($A241,'[15]Compiled Income'!$B$5:$AI$268,32,FALSE)</f>
        <v>0</v>
      </c>
      <c r="AA241" s="40">
        <f>VLOOKUP(A241,'[18]2016-17 Budget (June 2016)'!$C$7:$U$301,18,FALSE)</f>
        <v>54063</v>
      </c>
      <c r="AB241" s="40"/>
      <c r="AC241" s="40">
        <f t="shared" si="29"/>
        <v>54063</v>
      </c>
      <c r="AD241" s="40">
        <f>VLOOKUP($A241,'[18]2016-17 Budget (June 2016)'!$C$7:$U$301,10,FALSE)</f>
        <v>3319</v>
      </c>
      <c r="AE241" s="40">
        <f t="shared" si="30"/>
        <v>57382</v>
      </c>
      <c r="AF241" s="40">
        <f>VLOOKUP($A241,'[18]2016-17 Budget (June 2016)'!$C$7:$U$301,19,FALSE)</f>
        <v>9000</v>
      </c>
      <c r="AG241" s="40"/>
      <c r="AH241" s="40">
        <f t="shared" si="31"/>
        <v>9000</v>
      </c>
      <c r="AI241" s="40">
        <v>0</v>
      </c>
    </row>
    <row r="242" spans="1:35" ht="13.5" thickBot="1" x14ac:dyDescent="0.25">
      <c r="A242" s="37">
        <v>19648570125377</v>
      </c>
      <c r="B242" s="38"/>
      <c r="C242" s="39" t="s">
        <v>254</v>
      </c>
      <c r="D242" s="40"/>
      <c r="E242" s="40"/>
      <c r="F242" s="40">
        <v>0</v>
      </c>
      <c r="G242" s="40"/>
      <c r="H242" s="40">
        <f>VLOOKUP($A242,'[15]Compiled Income'!$B$5:$AI$268,9,FALSE)</f>
        <v>458322</v>
      </c>
      <c r="I242" s="40">
        <f>VLOOKUP(A242,'[15]Compiled Income'!$B$5:$AI$268,14,FALSE)</f>
        <v>0</v>
      </c>
      <c r="J242" s="40">
        <f>VLOOKUP(A242,'[15]Compiled Income'!$B$5:$AI$268,15,FALSE)</f>
        <v>0</v>
      </c>
      <c r="K242" s="40">
        <f>VLOOKUP(A242,'[15]Compiled Income'!$B$5:$AI$268,16,FALSE)</f>
        <v>0</v>
      </c>
      <c r="L242" s="40">
        <f>VLOOKUP(A242,'[15]Compiled Income'!$B$5:$AI$268,12,FALSE)+VLOOKUP(A242,'[15]Compiled Income'!$B$5:$AI$268,13,FALSE)</f>
        <v>0</v>
      </c>
      <c r="M242" s="40">
        <f>VLOOKUP(A242,'[15]Compiled Income'!$B$5:$AI$268,10,FALSE)</f>
        <v>0</v>
      </c>
      <c r="N242" s="41">
        <f t="shared" si="24"/>
        <v>458322</v>
      </c>
      <c r="O242" s="42">
        <f>VLOOKUP(A242,'[16]2015-16 Budget (June 2016)'!$B$7:$K$270,10,FALSE)</f>
        <v>38396</v>
      </c>
      <c r="P242" s="42">
        <v>0</v>
      </c>
      <c r="Q242" s="41">
        <f t="shared" si="25"/>
        <v>38396</v>
      </c>
      <c r="R242" s="40">
        <f t="shared" si="26"/>
        <v>496718</v>
      </c>
      <c r="S242" s="40">
        <f>VLOOKUP($A242,'[15]Compiled Income'!$B$5:$AI$268,5,FALSE)</f>
        <v>113144</v>
      </c>
      <c r="T242" s="40">
        <f>VLOOKUP($A242,'[15]Compiled Income'!$B$5:$AI$268,6,FALSE)</f>
        <v>0</v>
      </c>
      <c r="U242" s="41">
        <f t="shared" si="27"/>
        <v>113144</v>
      </c>
      <c r="V242" s="41" t="str">
        <f>IF(VLOOKUP(A242,[17]FederalExpenditureReport!$E$3:$AE$237,26,FALSE)&gt;0,"Yes","No")</f>
        <v>No</v>
      </c>
      <c r="W242" s="40">
        <f t="shared" si="28"/>
        <v>113144</v>
      </c>
      <c r="X242" s="41">
        <f>VLOOKUP($A242,'[15]Compiled Income'!$B$5:$AI$268,24,FALSE)</f>
        <v>12000</v>
      </c>
      <c r="Y242" s="41">
        <f>VLOOKUP($A242,'[15]Compiled Income'!$B$5:$AI$268,28,FALSE)</f>
        <v>0</v>
      </c>
      <c r="Z242" s="41">
        <f>VLOOKUP($A242,'[15]Compiled Income'!$B$5:$AI$268,32,FALSE)</f>
        <v>0</v>
      </c>
      <c r="AA242" s="40">
        <f>VLOOKUP(A242,'[18]2016-17 Budget (June 2016)'!$C$7:$U$301,18,FALSE)</f>
        <v>590537</v>
      </c>
      <c r="AB242" s="40"/>
      <c r="AC242" s="40">
        <f t="shared" si="29"/>
        <v>590537</v>
      </c>
      <c r="AD242" s="40">
        <f>VLOOKUP($A242,'[18]2016-17 Budget (June 2016)'!$C$7:$U$301,10,FALSE)</f>
        <v>38213</v>
      </c>
      <c r="AE242" s="40">
        <f t="shared" si="30"/>
        <v>628750</v>
      </c>
      <c r="AF242" s="40">
        <f>VLOOKUP($A242,'[18]2016-17 Budget (June 2016)'!$C$7:$U$301,19,FALSE)</f>
        <v>135500</v>
      </c>
      <c r="AG242" s="40"/>
      <c r="AH242" s="40">
        <f t="shared" si="31"/>
        <v>135500</v>
      </c>
      <c r="AI242" s="40">
        <v>0</v>
      </c>
    </row>
    <row r="243" spans="1:35" ht="13.5" thickBot="1" x14ac:dyDescent="0.25">
      <c r="A243" s="37">
        <v>58727360121632</v>
      </c>
      <c r="B243" s="38"/>
      <c r="C243" s="39" t="s">
        <v>255</v>
      </c>
      <c r="D243" s="40"/>
      <c r="E243" s="40"/>
      <c r="F243" s="40">
        <v>0</v>
      </c>
      <c r="G243" s="40"/>
      <c r="H243" s="40">
        <f>VLOOKUP($A243,'[15]Compiled Income'!$B$5:$AI$268,9,FALSE)</f>
        <v>75888</v>
      </c>
      <c r="I243" s="40">
        <f>VLOOKUP(A243,'[15]Compiled Income'!$B$5:$AI$268,14,FALSE)</f>
        <v>1179</v>
      </c>
      <c r="J243" s="40">
        <f>VLOOKUP(A243,'[15]Compiled Income'!$B$5:$AI$268,15,FALSE)</f>
        <v>0</v>
      </c>
      <c r="K243" s="40">
        <f>VLOOKUP(A243,'[15]Compiled Income'!$B$5:$AI$268,16,FALSE)</f>
        <v>0</v>
      </c>
      <c r="L243" s="40">
        <f>VLOOKUP(A243,'[15]Compiled Income'!$B$5:$AI$268,12,FALSE)+VLOOKUP(A243,'[15]Compiled Income'!$B$5:$AI$268,13,FALSE)</f>
        <v>-456</v>
      </c>
      <c r="M243" s="40">
        <f>VLOOKUP(A243,'[15]Compiled Income'!$B$5:$AI$268,10,FALSE)</f>
        <v>0</v>
      </c>
      <c r="N243" s="41">
        <f t="shared" si="24"/>
        <v>76611</v>
      </c>
      <c r="O243" s="42">
        <f>VLOOKUP(A243,'[16]2015-16 Budget (June 2016)'!$B$7:$K$270,10,FALSE)</f>
        <v>3934</v>
      </c>
      <c r="P243" s="42">
        <v>49</v>
      </c>
      <c r="Q243" s="41">
        <f t="shared" si="25"/>
        <v>3983</v>
      </c>
      <c r="R243" s="40">
        <f t="shared" si="26"/>
        <v>80594</v>
      </c>
      <c r="S243" s="40">
        <f>VLOOKUP($A243,'[15]Compiled Income'!$B$5:$AI$268,5,FALSE)</f>
        <v>19296</v>
      </c>
      <c r="T243" s="40">
        <f>VLOOKUP($A243,'[15]Compiled Income'!$B$5:$AI$268,6,FALSE)</f>
        <v>0</v>
      </c>
      <c r="U243" s="41">
        <f t="shared" si="27"/>
        <v>19296</v>
      </c>
      <c r="V243" s="41" t="str">
        <f>IF(VLOOKUP(A243,[17]FederalExpenditureReport!$E$3:$AE$237,26,FALSE)&gt;0,"Yes","No")</f>
        <v>No</v>
      </c>
      <c r="W243" s="40">
        <f t="shared" si="28"/>
        <v>19296</v>
      </c>
      <c r="X243" s="41">
        <f>VLOOKUP($A243,'[15]Compiled Income'!$B$5:$AI$268,24,FALSE)</f>
        <v>0</v>
      </c>
      <c r="Y243" s="41">
        <f>VLOOKUP($A243,'[15]Compiled Income'!$B$5:$AI$268,28,FALSE)</f>
        <v>0</v>
      </c>
      <c r="Z243" s="41">
        <f>VLOOKUP($A243,'[15]Compiled Income'!$B$5:$AI$268,32,FALSE)</f>
        <v>0</v>
      </c>
      <c r="AA243" s="40">
        <f>VLOOKUP(A243,'[18]2016-17 Budget (June 2016)'!$C$7:$U$301,18,FALSE)</f>
        <v>80777</v>
      </c>
      <c r="AB243" s="40"/>
      <c r="AC243" s="40">
        <f t="shared" si="29"/>
        <v>80777</v>
      </c>
      <c r="AD243" s="40">
        <f>VLOOKUP($A243,'[18]2016-17 Budget (June 2016)'!$C$7:$U$301,10,FALSE)</f>
        <v>4230</v>
      </c>
      <c r="AE243" s="40">
        <f t="shared" si="30"/>
        <v>85007</v>
      </c>
      <c r="AF243" s="40">
        <f>VLOOKUP($A243,'[18]2016-17 Budget (June 2016)'!$C$7:$U$301,19,FALSE)</f>
        <v>20750</v>
      </c>
      <c r="AG243" s="40"/>
      <c r="AH243" s="40">
        <f t="shared" si="31"/>
        <v>20750</v>
      </c>
      <c r="AI243" s="40">
        <v>17301</v>
      </c>
    </row>
    <row r="244" spans="1:35" ht="13.5" thickBot="1" x14ac:dyDescent="0.25">
      <c r="A244" s="37">
        <v>34769350132480</v>
      </c>
      <c r="B244" s="38"/>
      <c r="C244" s="39" t="s">
        <v>256</v>
      </c>
      <c r="D244" s="40"/>
      <c r="E244" s="40"/>
      <c r="F244" s="40">
        <v>0</v>
      </c>
      <c r="G244" s="40"/>
      <c r="H244" s="40">
        <f>VLOOKUP($A244,'[15]Compiled Income'!$B$5:$AI$268,9,FALSE)</f>
        <v>23315</v>
      </c>
      <c r="I244" s="40">
        <f>VLOOKUP(A244,'[15]Compiled Income'!$B$5:$AI$268,14,FALSE)</f>
        <v>0</v>
      </c>
      <c r="J244" s="40">
        <f>VLOOKUP(A244,'[15]Compiled Income'!$B$5:$AI$268,15,FALSE)</f>
        <v>0</v>
      </c>
      <c r="K244" s="40">
        <f>VLOOKUP(A244,'[15]Compiled Income'!$B$5:$AI$268,16,FALSE)</f>
        <v>0</v>
      </c>
      <c r="L244" s="40">
        <f>VLOOKUP(A244,'[15]Compiled Income'!$B$5:$AI$268,12,FALSE)+VLOOKUP(A244,'[15]Compiled Income'!$B$5:$AI$268,13,FALSE)</f>
        <v>0</v>
      </c>
      <c r="M244" s="40">
        <f>VLOOKUP(A244,'[15]Compiled Income'!$B$5:$AI$268,10,FALSE)</f>
        <v>0</v>
      </c>
      <c r="N244" s="41">
        <f t="shared" si="24"/>
        <v>23315</v>
      </c>
      <c r="O244" s="42">
        <f>VLOOKUP(A244,'[16]2015-16 Budget (June 2016)'!$B$7:$K$270,10,FALSE)</f>
        <v>1567</v>
      </c>
      <c r="P244" s="42">
        <v>0</v>
      </c>
      <c r="Q244" s="41">
        <f t="shared" si="25"/>
        <v>1567</v>
      </c>
      <c r="R244" s="40">
        <f t="shared" si="26"/>
        <v>24882</v>
      </c>
      <c r="S244" s="40">
        <f>VLOOKUP($A244,'[15]Compiled Income'!$B$5:$AI$268,5,FALSE)</f>
        <v>0</v>
      </c>
      <c r="T244" s="40">
        <f>VLOOKUP($A244,'[15]Compiled Income'!$B$5:$AI$268,6,FALSE)</f>
        <v>0</v>
      </c>
      <c r="U244" s="41">
        <f t="shared" si="27"/>
        <v>0</v>
      </c>
      <c r="V244" s="41" t="str">
        <f>IF(VLOOKUP(A244,[17]FederalExpenditureReport!$E$3:$AE$237,26,FALSE)&gt;0,"Yes","No")</f>
        <v>No</v>
      </c>
      <c r="W244" s="40">
        <f t="shared" si="28"/>
        <v>0</v>
      </c>
      <c r="X244" s="41">
        <f>VLOOKUP($A244,'[15]Compiled Income'!$B$5:$AI$268,24,FALSE)</f>
        <v>0</v>
      </c>
      <c r="Y244" s="41">
        <f>VLOOKUP($A244,'[15]Compiled Income'!$B$5:$AI$268,28,FALSE)</f>
        <v>0</v>
      </c>
      <c r="Z244" s="41">
        <f>VLOOKUP($A244,'[15]Compiled Income'!$B$5:$AI$268,32,FALSE)</f>
        <v>0</v>
      </c>
      <c r="AA244" s="40">
        <f>VLOOKUP(A244,'[18]2016-17 Budget (June 2016)'!$C$7:$U$301,18,FALSE)</f>
        <v>56998</v>
      </c>
      <c r="AB244" s="40"/>
      <c r="AC244" s="40">
        <f t="shared" si="29"/>
        <v>56998</v>
      </c>
      <c r="AD244" s="40">
        <f>VLOOKUP($A244,'[18]2016-17 Budget (June 2016)'!$C$7:$U$301,10,FALSE)</f>
        <v>3362</v>
      </c>
      <c r="AE244" s="40">
        <f t="shared" si="30"/>
        <v>60360</v>
      </c>
      <c r="AF244" s="40">
        <f>VLOOKUP($A244,'[18]2016-17 Budget (June 2016)'!$C$7:$U$301,19,FALSE)</f>
        <v>6875</v>
      </c>
      <c r="AG244" s="40"/>
      <c r="AH244" s="40">
        <f t="shared" si="31"/>
        <v>6875</v>
      </c>
      <c r="AI244" s="40">
        <v>0</v>
      </c>
    </row>
    <row r="245" spans="1:35" ht="13.5" thickBot="1" x14ac:dyDescent="0.25">
      <c r="A245" s="37">
        <v>37683383731189</v>
      </c>
      <c r="B245" s="38"/>
      <c r="C245" s="39" t="s">
        <v>257</v>
      </c>
      <c r="D245" s="40">
        <v>13233.26999999999</v>
      </c>
      <c r="E245" s="40">
        <v>1485</v>
      </c>
      <c r="F245" s="40">
        <v>0</v>
      </c>
      <c r="G245" s="40"/>
      <c r="H245" s="40">
        <f>VLOOKUP($A245,'[15]Compiled Income'!$B$5:$AI$268,9,FALSE)</f>
        <v>392627</v>
      </c>
      <c r="I245" s="40">
        <f>VLOOKUP(A245,'[15]Compiled Income'!$B$5:$AI$268,14,FALSE)</f>
        <v>7299</v>
      </c>
      <c r="J245" s="40">
        <f>VLOOKUP(A245,'[15]Compiled Income'!$B$5:$AI$268,15,FALSE)</f>
        <v>0</v>
      </c>
      <c r="K245" s="40">
        <f>VLOOKUP(A245,'[15]Compiled Income'!$B$5:$AI$268,16,FALSE)</f>
        <v>0</v>
      </c>
      <c r="L245" s="40">
        <f>VLOOKUP(A245,'[15]Compiled Income'!$B$5:$AI$268,12,FALSE)+VLOOKUP(A245,'[15]Compiled Income'!$B$5:$AI$268,13,FALSE)</f>
        <v>48</v>
      </c>
      <c r="M245" s="40">
        <f>VLOOKUP(A245,'[15]Compiled Income'!$B$5:$AI$268,10,FALSE)</f>
        <v>0</v>
      </c>
      <c r="N245" s="41">
        <f t="shared" si="24"/>
        <v>399974</v>
      </c>
      <c r="O245" s="42">
        <f>VLOOKUP(A245,'[16]2015-16 Budget (June 2016)'!$B$7:$K$270,10,FALSE)</f>
        <v>20819</v>
      </c>
      <c r="P245" s="42">
        <v>304</v>
      </c>
      <c r="Q245" s="41">
        <f t="shared" si="25"/>
        <v>21123</v>
      </c>
      <c r="R245" s="40">
        <f t="shared" si="26"/>
        <v>421097</v>
      </c>
      <c r="S245" s="40">
        <f>VLOOKUP($A245,'[15]Compiled Income'!$B$5:$AI$268,5,FALSE)</f>
        <v>106002</v>
      </c>
      <c r="T245" s="40">
        <f>VLOOKUP($A245,'[15]Compiled Income'!$B$5:$AI$268,6,FALSE)</f>
        <v>0</v>
      </c>
      <c r="U245" s="41">
        <f t="shared" si="27"/>
        <v>106002</v>
      </c>
      <c r="V245" s="41" t="str">
        <f>IF(VLOOKUP(A245,[17]FederalExpenditureReport!$E$3:$AE$237,26,FALSE)&gt;0,"Yes","No")</f>
        <v>No</v>
      </c>
      <c r="W245" s="40">
        <f t="shared" si="28"/>
        <v>109141</v>
      </c>
      <c r="X245" s="41">
        <f>VLOOKUP($A245,'[15]Compiled Income'!$B$5:$AI$268,24,FALSE)</f>
        <v>45000</v>
      </c>
      <c r="Y245" s="41">
        <f>VLOOKUP($A245,'[15]Compiled Income'!$B$5:$AI$268,28,FALSE)</f>
        <v>0</v>
      </c>
      <c r="Z245" s="41">
        <f>VLOOKUP($A245,'[15]Compiled Income'!$B$5:$AI$268,32,FALSE)</f>
        <v>3139</v>
      </c>
      <c r="AA245" s="40">
        <f>VLOOKUP(A245,'[18]2016-17 Budget (June 2016)'!$C$7:$U$301,18,FALSE)</f>
        <v>394176</v>
      </c>
      <c r="AB245" s="40"/>
      <c r="AC245" s="40">
        <f t="shared" si="29"/>
        <v>394176</v>
      </c>
      <c r="AD245" s="40">
        <f>VLOOKUP($A245,'[18]2016-17 Budget (June 2016)'!$C$7:$U$301,10,FALSE)</f>
        <v>20799</v>
      </c>
      <c r="AE245" s="40">
        <f t="shared" si="30"/>
        <v>414975</v>
      </c>
      <c r="AF245" s="40">
        <f>VLOOKUP($A245,'[18]2016-17 Budget (June 2016)'!$C$7:$U$301,19,FALSE)</f>
        <v>105000</v>
      </c>
      <c r="AG245" s="40"/>
      <c r="AH245" s="40">
        <f t="shared" si="31"/>
        <v>105000</v>
      </c>
      <c r="AI245" s="40">
        <v>0</v>
      </c>
    </row>
    <row r="246" spans="1:35" ht="13.5" thickBot="1" x14ac:dyDescent="0.25">
      <c r="A246" s="37">
        <v>45752670115345</v>
      </c>
      <c r="B246" s="38"/>
      <c r="C246" s="39" t="s">
        <v>258</v>
      </c>
      <c r="D246" s="40"/>
      <c r="E246" s="40"/>
      <c r="F246" s="40">
        <v>0</v>
      </c>
      <c r="G246" s="40"/>
      <c r="H246" s="40">
        <f>VLOOKUP($A246,'[15]Compiled Income'!$B$5:$AI$268,9,FALSE)</f>
        <v>249632</v>
      </c>
      <c r="I246" s="40">
        <f>VLOOKUP(A246,'[15]Compiled Income'!$B$5:$AI$268,14,FALSE)</f>
        <v>4638</v>
      </c>
      <c r="J246" s="40">
        <f>VLOOKUP(A246,'[15]Compiled Income'!$B$5:$AI$268,15,FALSE)</f>
        <v>0</v>
      </c>
      <c r="K246" s="40">
        <f>VLOOKUP(A246,'[15]Compiled Income'!$B$5:$AI$268,16,FALSE)</f>
        <v>0</v>
      </c>
      <c r="L246" s="40">
        <f>VLOOKUP(A246,'[15]Compiled Income'!$B$5:$AI$268,12,FALSE)+VLOOKUP(A246,'[15]Compiled Income'!$B$5:$AI$268,13,FALSE)</f>
        <v>-192</v>
      </c>
      <c r="M246" s="40">
        <f>VLOOKUP(A246,'[15]Compiled Income'!$B$5:$AI$268,10,FALSE)</f>
        <v>0</v>
      </c>
      <c r="N246" s="41">
        <f t="shared" si="24"/>
        <v>254078</v>
      </c>
      <c r="O246" s="42">
        <f>VLOOKUP(A246,'[16]2015-16 Budget (June 2016)'!$B$7:$K$270,10,FALSE)</f>
        <v>13252</v>
      </c>
      <c r="P246" s="42">
        <v>193</v>
      </c>
      <c r="Q246" s="41">
        <f t="shared" si="25"/>
        <v>13445</v>
      </c>
      <c r="R246" s="40">
        <f t="shared" si="26"/>
        <v>267523</v>
      </c>
      <c r="S246" s="40">
        <f>VLOOKUP($A246,'[15]Compiled Income'!$B$5:$AI$268,5,FALSE)</f>
        <v>68412</v>
      </c>
      <c r="T246" s="40">
        <f>VLOOKUP($A246,'[15]Compiled Income'!$B$5:$AI$268,6,FALSE)</f>
        <v>0</v>
      </c>
      <c r="U246" s="41">
        <f t="shared" si="27"/>
        <v>68412</v>
      </c>
      <c r="V246" s="41" t="str">
        <f>IF(VLOOKUP(A246,[17]FederalExpenditureReport!$E$3:$AE$237,26,FALSE)&gt;0,"Yes","No")</f>
        <v>No</v>
      </c>
      <c r="W246" s="40">
        <f t="shared" si="28"/>
        <v>68412</v>
      </c>
      <c r="X246" s="41">
        <f>VLOOKUP($A246,'[15]Compiled Income'!$B$5:$AI$268,24,FALSE)</f>
        <v>32416</v>
      </c>
      <c r="Y246" s="41">
        <f>VLOOKUP($A246,'[15]Compiled Income'!$B$5:$AI$268,28,FALSE)</f>
        <v>8423</v>
      </c>
      <c r="Z246" s="41">
        <f>VLOOKUP($A246,'[15]Compiled Income'!$B$5:$AI$268,32,FALSE)</f>
        <v>0</v>
      </c>
      <c r="AA246" s="40">
        <f>VLOOKUP(A246,'[18]2016-17 Budget (June 2016)'!$C$7:$U$301,18,FALSE)</f>
        <v>250797</v>
      </c>
      <c r="AB246" s="40"/>
      <c r="AC246" s="40">
        <f t="shared" si="29"/>
        <v>250797</v>
      </c>
      <c r="AD246" s="40">
        <f>VLOOKUP($A246,'[18]2016-17 Budget (June 2016)'!$C$7:$U$301,10,FALSE)</f>
        <v>13278</v>
      </c>
      <c r="AE246" s="40">
        <f t="shared" si="30"/>
        <v>264075</v>
      </c>
      <c r="AF246" s="40">
        <f>VLOOKUP($A246,'[18]2016-17 Budget (June 2016)'!$C$7:$U$301,19,FALSE)</f>
        <v>67875</v>
      </c>
      <c r="AG246" s="40"/>
      <c r="AH246" s="40">
        <f t="shared" si="31"/>
        <v>67875</v>
      </c>
      <c r="AI246" s="40">
        <v>68063</v>
      </c>
    </row>
    <row r="247" spans="1:35" ht="13.5" thickBot="1" x14ac:dyDescent="0.25">
      <c r="A247" s="37">
        <v>45104540132944</v>
      </c>
      <c r="B247" s="38"/>
      <c r="C247" s="39" t="s">
        <v>259</v>
      </c>
      <c r="D247" s="40"/>
      <c r="E247" s="40"/>
      <c r="F247" s="40">
        <v>0</v>
      </c>
      <c r="G247" s="40"/>
      <c r="H247" s="40">
        <f>VLOOKUP($A247,'[15]Compiled Income'!$B$5:$AI$268,9,FALSE)</f>
        <v>95122</v>
      </c>
      <c r="I247" s="40">
        <f>VLOOKUP(A247,'[15]Compiled Income'!$B$5:$AI$268,14,FALSE)</f>
        <v>0</v>
      </c>
      <c r="J247" s="40">
        <f>VLOOKUP(A247,'[15]Compiled Income'!$B$5:$AI$268,15,FALSE)</f>
        <v>0</v>
      </c>
      <c r="K247" s="40">
        <f>VLOOKUP(A247,'[15]Compiled Income'!$B$5:$AI$268,16,FALSE)</f>
        <v>0</v>
      </c>
      <c r="L247" s="40">
        <f>VLOOKUP(A247,'[15]Compiled Income'!$B$5:$AI$268,12,FALSE)+VLOOKUP(A247,'[15]Compiled Income'!$B$5:$AI$268,13,FALSE)</f>
        <v>0</v>
      </c>
      <c r="M247" s="40">
        <f>VLOOKUP(A247,'[15]Compiled Income'!$B$5:$AI$268,10,FALSE)</f>
        <v>0</v>
      </c>
      <c r="N247" s="41">
        <f t="shared" si="24"/>
        <v>95122</v>
      </c>
      <c r="O247" s="42">
        <f>VLOOKUP(A247,'[16]2015-16 Budget (June 2016)'!$B$7:$K$270,10,FALSE)</f>
        <v>6391</v>
      </c>
      <c r="P247" s="42">
        <v>0</v>
      </c>
      <c r="Q247" s="41">
        <f t="shared" si="25"/>
        <v>6391</v>
      </c>
      <c r="R247" s="40">
        <f t="shared" si="26"/>
        <v>101513</v>
      </c>
      <c r="S247" s="40">
        <f>VLOOKUP($A247,'[15]Compiled Income'!$B$5:$AI$268,5,FALSE)</f>
        <v>0</v>
      </c>
      <c r="T247" s="40">
        <f>VLOOKUP($A247,'[15]Compiled Income'!$B$5:$AI$268,6,FALSE)</f>
        <v>23431</v>
      </c>
      <c r="U247" s="41">
        <f t="shared" si="27"/>
        <v>23431</v>
      </c>
      <c r="V247" s="41" t="str">
        <f>IF(VLOOKUP(A247,[17]FederalExpenditureReport!$E$3:$AE$237,26,FALSE)&gt;0,"Yes","No")</f>
        <v>No</v>
      </c>
      <c r="W247" s="40">
        <f t="shared" si="28"/>
        <v>23431</v>
      </c>
      <c r="X247" s="41">
        <f>VLOOKUP($A247,'[15]Compiled Income'!$B$5:$AI$268,24,FALSE)</f>
        <v>9048</v>
      </c>
      <c r="Y247" s="41">
        <f>VLOOKUP($A247,'[15]Compiled Income'!$B$5:$AI$268,28,FALSE)</f>
        <v>2554</v>
      </c>
      <c r="Z247" s="41">
        <f>VLOOKUP($A247,'[15]Compiled Income'!$B$5:$AI$268,32,FALSE)</f>
        <v>0</v>
      </c>
      <c r="AA247" s="40">
        <f>VLOOKUP(A247,'[18]2016-17 Budget (June 2016)'!$C$7:$U$301,18,FALSE)</f>
        <v>102790</v>
      </c>
      <c r="AB247" s="40"/>
      <c r="AC247" s="40">
        <f t="shared" si="29"/>
        <v>102790</v>
      </c>
      <c r="AD247" s="40">
        <f>VLOOKUP($A247,'[18]2016-17 Budget (June 2016)'!$C$7:$U$301,10,FALSE)</f>
        <v>6864</v>
      </c>
      <c r="AE247" s="40">
        <f t="shared" si="30"/>
        <v>109654</v>
      </c>
      <c r="AF247" s="40">
        <f>VLOOKUP($A247,'[18]2016-17 Budget (June 2016)'!$C$7:$U$301,19,FALSE)</f>
        <v>27625</v>
      </c>
      <c r="AG247" s="40"/>
      <c r="AH247" s="40">
        <f t="shared" si="31"/>
        <v>27625</v>
      </c>
      <c r="AI247" s="40">
        <v>0</v>
      </c>
    </row>
    <row r="248" spans="1:35" ht="13.5" thickBot="1" x14ac:dyDescent="0.25">
      <c r="A248" s="37">
        <v>49708470119750</v>
      </c>
      <c r="B248" s="38"/>
      <c r="C248" s="39" t="s">
        <v>260</v>
      </c>
      <c r="D248" s="40"/>
      <c r="E248" s="40"/>
      <c r="F248" s="40">
        <v>0</v>
      </c>
      <c r="G248" s="40"/>
      <c r="H248" s="40">
        <f>VLOOKUP($A248,'[15]Compiled Income'!$B$5:$AI$268,9,FALSE)</f>
        <v>75534</v>
      </c>
      <c r="I248" s="40">
        <f>VLOOKUP(A248,'[15]Compiled Income'!$B$5:$AI$268,14,FALSE)</f>
        <v>1364</v>
      </c>
      <c r="J248" s="40">
        <f>VLOOKUP(A248,'[15]Compiled Income'!$B$5:$AI$268,15,FALSE)</f>
        <v>0</v>
      </c>
      <c r="K248" s="40">
        <f>VLOOKUP(A248,'[15]Compiled Income'!$B$5:$AI$268,16,FALSE)</f>
        <v>0</v>
      </c>
      <c r="L248" s="40">
        <f>VLOOKUP(A248,'[15]Compiled Income'!$B$5:$AI$268,12,FALSE)+VLOOKUP(A248,'[15]Compiled Income'!$B$5:$AI$268,13,FALSE)</f>
        <v>0</v>
      </c>
      <c r="M248" s="40">
        <f>VLOOKUP(A248,'[15]Compiled Income'!$B$5:$AI$268,10,FALSE)</f>
        <v>0</v>
      </c>
      <c r="N248" s="41">
        <f t="shared" si="24"/>
        <v>76898</v>
      </c>
      <c r="O248" s="42">
        <f>VLOOKUP(A248,'[16]2015-16 Budget (June 2016)'!$B$7:$K$270,10,FALSE)</f>
        <v>4039</v>
      </c>
      <c r="P248" s="42">
        <v>57</v>
      </c>
      <c r="Q248" s="41">
        <f t="shared" si="25"/>
        <v>4096</v>
      </c>
      <c r="R248" s="40">
        <f t="shared" si="26"/>
        <v>80994</v>
      </c>
      <c r="S248" s="40">
        <f>VLOOKUP($A248,'[15]Compiled Income'!$B$5:$AI$268,5,FALSE)</f>
        <v>21426</v>
      </c>
      <c r="T248" s="40">
        <f>VLOOKUP($A248,'[15]Compiled Income'!$B$5:$AI$268,6,FALSE)</f>
        <v>0</v>
      </c>
      <c r="U248" s="41">
        <f t="shared" si="27"/>
        <v>21426</v>
      </c>
      <c r="V248" s="41" t="str">
        <f>IF(VLOOKUP(A248,[17]FederalExpenditureReport!$E$3:$AE$237,26,FALSE)&gt;0,"Yes","No")</f>
        <v>No</v>
      </c>
      <c r="W248" s="40">
        <f t="shared" si="28"/>
        <v>21426</v>
      </c>
      <c r="X248" s="41">
        <f>VLOOKUP($A248,'[15]Compiled Income'!$B$5:$AI$268,24,FALSE)</f>
        <v>12000</v>
      </c>
      <c r="Y248" s="41">
        <f>VLOOKUP($A248,'[15]Compiled Income'!$B$5:$AI$268,28,FALSE)</f>
        <v>0</v>
      </c>
      <c r="Z248" s="41">
        <f>VLOOKUP($A248,'[15]Compiled Income'!$B$5:$AI$268,32,FALSE)</f>
        <v>0</v>
      </c>
      <c r="AA248" s="40">
        <f>VLOOKUP(A248,'[18]2016-17 Budget (June 2016)'!$C$7:$U$301,18,FALSE)</f>
        <v>79020</v>
      </c>
      <c r="AB248" s="40"/>
      <c r="AC248" s="40">
        <f t="shared" si="29"/>
        <v>79020</v>
      </c>
      <c r="AD248" s="40">
        <f>VLOOKUP($A248,'[18]2016-17 Budget (June 2016)'!$C$7:$U$301,10,FALSE)</f>
        <v>4136</v>
      </c>
      <c r="AE248" s="40">
        <f t="shared" si="30"/>
        <v>83156</v>
      </c>
      <c r="AF248" s="40">
        <f>VLOOKUP($A248,'[18]2016-17 Budget (June 2016)'!$C$7:$U$301,19,FALSE)</f>
        <v>20250</v>
      </c>
      <c r="AG248" s="40"/>
      <c r="AH248" s="40">
        <f t="shared" si="31"/>
        <v>20250</v>
      </c>
      <c r="AI248" s="40">
        <v>20021</v>
      </c>
    </row>
    <row r="249" spans="1:35" ht="13.5" thickBot="1" x14ac:dyDescent="0.25">
      <c r="A249" s="37">
        <v>1612590131896</v>
      </c>
      <c r="B249" s="38"/>
      <c r="C249" s="39" t="s">
        <v>261</v>
      </c>
      <c r="D249" s="40"/>
      <c r="E249" s="40"/>
      <c r="F249" s="40">
        <v>0</v>
      </c>
      <c r="G249" s="40"/>
      <c r="H249" s="40">
        <f>VLOOKUP($A249,'[15]Compiled Income'!$B$5:$AI$268,9,FALSE)</f>
        <v>80412</v>
      </c>
      <c r="I249" s="40">
        <f>VLOOKUP(A249,'[15]Compiled Income'!$B$5:$AI$268,14,FALSE)</f>
        <v>0</v>
      </c>
      <c r="J249" s="40">
        <f>VLOOKUP(A249,'[15]Compiled Income'!$B$5:$AI$268,15,FALSE)</f>
        <v>0</v>
      </c>
      <c r="K249" s="40">
        <f>VLOOKUP(A249,'[15]Compiled Income'!$B$5:$AI$268,16,FALSE)</f>
        <v>0</v>
      </c>
      <c r="L249" s="40">
        <f>VLOOKUP(A249,'[15]Compiled Income'!$B$5:$AI$268,12,FALSE)+VLOOKUP(A249,'[15]Compiled Income'!$B$5:$AI$268,13,FALSE)</f>
        <v>0</v>
      </c>
      <c r="M249" s="40">
        <f>VLOOKUP(A249,'[15]Compiled Income'!$B$5:$AI$268,10,FALSE)</f>
        <v>0</v>
      </c>
      <c r="N249" s="41">
        <f t="shared" si="24"/>
        <v>80412</v>
      </c>
      <c r="O249" s="42">
        <f>VLOOKUP(A249,'[16]2015-16 Budget (June 2016)'!$B$7:$K$270,10,FALSE)</f>
        <v>5403</v>
      </c>
      <c r="P249" s="42">
        <v>0</v>
      </c>
      <c r="Q249" s="41">
        <f t="shared" si="25"/>
        <v>5403</v>
      </c>
      <c r="R249" s="40">
        <f t="shared" si="26"/>
        <v>85815</v>
      </c>
      <c r="S249" s="40">
        <f>VLOOKUP($A249,'[15]Compiled Income'!$B$5:$AI$268,5,FALSE)</f>
        <v>0</v>
      </c>
      <c r="T249" s="40">
        <f>VLOOKUP($A249,'[15]Compiled Income'!$B$5:$AI$268,6,FALSE)</f>
        <v>0</v>
      </c>
      <c r="U249" s="41">
        <f t="shared" si="27"/>
        <v>0</v>
      </c>
      <c r="V249" s="41" t="str">
        <f>IF(VLOOKUP(A249,[17]FederalExpenditureReport!$E$3:$AE$237,26,FALSE)&gt;0,"Yes","No")</f>
        <v>No</v>
      </c>
      <c r="W249" s="40">
        <f t="shared" si="28"/>
        <v>0</v>
      </c>
      <c r="X249" s="41">
        <f>VLOOKUP($A249,'[15]Compiled Income'!$B$5:$AI$268,24,FALSE)</f>
        <v>0</v>
      </c>
      <c r="Y249" s="41">
        <f>VLOOKUP($A249,'[15]Compiled Income'!$B$5:$AI$268,28,FALSE)</f>
        <v>0</v>
      </c>
      <c r="Z249" s="41">
        <f>VLOOKUP($A249,'[15]Compiled Income'!$B$5:$AI$268,32,FALSE)</f>
        <v>0</v>
      </c>
      <c r="AA249" s="40">
        <f>VLOOKUP(A249,'[18]2016-17 Budget (June 2016)'!$C$7:$U$301,18,FALSE)</f>
        <v>106641</v>
      </c>
      <c r="AB249" s="40"/>
      <c r="AC249" s="40">
        <f t="shared" si="29"/>
        <v>106641</v>
      </c>
      <c r="AD249" s="40">
        <f>VLOOKUP($A249,'[18]2016-17 Budget (June 2016)'!$C$7:$U$301,10,FALSE)</f>
        <v>6836</v>
      </c>
      <c r="AE249" s="40">
        <f t="shared" si="30"/>
        <v>113477</v>
      </c>
      <c r="AF249" s="40">
        <f>VLOOKUP($A249,'[18]2016-17 Budget (June 2016)'!$C$7:$U$301,19,FALSE)</f>
        <v>23250</v>
      </c>
      <c r="AG249" s="40"/>
      <c r="AH249" s="40">
        <f t="shared" si="31"/>
        <v>23250</v>
      </c>
      <c r="AI249" s="40">
        <v>0</v>
      </c>
    </row>
    <row r="250" spans="1:35" ht="13.5" thickBot="1" x14ac:dyDescent="0.25">
      <c r="A250" s="37">
        <v>30103060126037</v>
      </c>
      <c r="B250" s="38"/>
      <c r="C250" s="39" t="s">
        <v>262</v>
      </c>
      <c r="D250" s="40"/>
      <c r="E250" s="40"/>
      <c r="F250" s="40">
        <v>0</v>
      </c>
      <c r="G250" s="40"/>
      <c r="H250" s="40">
        <f>VLOOKUP($A250,'[15]Compiled Income'!$B$5:$AI$268,9,FALSE)</f>
        <v>174970</v>
      </c>
      <c r="I250" s="40">
        <f>VLOOKUP(A250,'[15]Compiled Income'!$B$5:$AI$268,14,FALSE)</f>
        <v>1087</v>
      </c>
      <c r="J250" s="40">
        <f>VLOOKUP(A250,'[15]Compiled Income'!$B$5:$AI$268,15,FALSE)</f>
        <v>0</v>
      </c>
      <c r="K250" s="40">
        <f>VLOOKUP(A250,'[15]Compiled Income'!$B$5:$AI$268,16,FALSE)</f>
        <v>0</v>
      </c>
      <c r="L250" s="40">
        <f>VLOOKUP(A250,'[15]Compiled Income'!$B$5:$AI$268,12,FALSE)+VLOOKUP(A250,'[15]Compiled Income'!$B$5:$AI$268,13,FALSE)</f>
        <v>0</v>
      </c>
      <c r="M250" s="40">
        <f>VLOOKUP(A250,'[15]Compiled Income'!$B$5:$AI$268,10,FALSE)</f>
        <v>0</v>
      </c>
      <c r="N250" s="41">
        <f t="shared" si="24"/>
        <v>176057</v>
      </c>
      <c r="O250" s="42">
        <f>VLOOKUP(A250,'[16]2015-16 Budget (June 2016)'!$B$7:$K$270,10,FALSE)</f>
        <v>8728</v>
      </c>
      <c r="P250" s="42">
        <v>45</v>
      </c>
      <c r="Q250" s="41">
        <f t="shared" si="25"/>
        <v>8773</v>
      </c>
      <c r="R250" s="40">
        <f t="shared" si="26"/>
        <v>184830</v>
      </c>
      <c r="S250" s="40">
        <f>VLOOKUP($A250,'[15]Compiled Income'!$B$5:$AI$268,5,FALSE)</f>
        <v>33705</v>
      </c>
      <c r="T250" s="40">
        <f>VLOOKUP($A250,'[15]Compiled Income'!$B$5:$AI$268,6,FALSE)</f>
        <v>0</v>
      </c>
      <c r="U250" s="41">
        <f t="shared" si="27"/>
        <v>33705</v>
      </c>
      <c r="V250" s="41" t="str">
        <f>IF(VLOOKUP(A250,[17]FederalExpenditureReport!$E$3:$AE$237,26,FALSE)&gt;0,"Yes","No")</f>
        <v>No</v>
      </c>
      <c r="W250" s="40">
        <f t="shared" si="28"/>
        <v>33705</v>
      </c>
      <c r="X250" s="41">
        <f>VLOOKUP($A250,'[15]Compiled Income'!$B$5:$AI$268,24,FALSE)</f>
        <v>12000</v>
      </c>
      <c r="Y250" s="41">
        <f>VLOOKUP($A250,'[15]Compiled Income'!$B$5:$AI$268,28,FALSE)</f>
        <v>0</v>
      </c>
      <c r="Z250" s="41">
        <f>VLOOKUP($A250,'[15]Compiled Income'!$B$5:$AI$268,32,FALSE)</f>
        <v>0</v>
      </c>
      <c r="AA250" s="40">
        <f>VLOOKUP(A250,'[18]2016-17 Budget (June 2016)'!$C$7:$U$301,18,FALSE)</f>
        <v>220607</v>
      </c>
      <c r="AB250" s="40"/>
      <c r="AC250" s="40">
        <f t="shared" si="29"/>
        <v>220607</v>
      </c>
      <c r="AD250" s="40">
        <f>VLOOKUP($A250,'[18]2016-17 Budget (June 2016)'!$C$7:$U$301,10,FALSE)</f>
        <v>11150</v>
      </c>
      <c r="AE250" s="40">
        <f t="shared" si="30"/>
        <v>231757</v>
      </c>
      <c r="AF250" s="40">
        <f>VLOOKUP($A250,'[18]2016-17 Budget (June 2016)'!$C$7:$U$301,19,FALSE)</f>
        <v>47000</v>
      </c>
      <c r="AG250" s="40"/>
      <c r="AH250" s="40">
        <f t="shared" si="31"/>
        <v>47000</v>
      </c>
      <c r="AI250" s="40">
        <v>15953</v>
      </c>
    </row>
    <row r="251" spans="1:35" ht="13.5" thickBot="1" x14ac:dyDescent="0.25">
      <c r="A251" s="37">
        <v>30666216085328</v>
      </c>
      <c r="B251" s="38"/>
      <c r="C251" s="39" t="s">
        <v>263</v>
      </c>
      <c r="D251" s="40"/>
      <c r="E251" s="40"/>
      <c r="F251" s="40">
        <v>0</v>
      </c>
      <c r="G251" s="40"/>
      <c r="H251" s="40">
        <f>VLOOKUP($A251,'[15]Compiled Income'!$B$5:$AI$268,9,FALSE)</f>
        <v>438163</v>
      </c>
      <c r="I251" s="40">
        <f>VLOOKUP(A251,'[15]Compiled Income'!$B$5:$AI$268,14,FALSE)</f>
        <v>0</v>
      </c>
      <c r="J251" s="40">
        <f>VLOOKUP(A251,'[15]Compiled Income'!$B$5:$AI$268,15,FALSE)</f>
        <v>0</v>
      </c>
      <c r="K251" s="40">
        <f>VLOOKUP(A251,'[15]Compiled Income'!$B$5:$AI$268,16,FALSE)</f>
        <v>3000</v>
      </c>
      <c r="L251" s="40">
        <f>VLOOKUP(A251,'[15]Compiled Income'!$B$5:$AI$268,12,FALSE)+VLOOKUP(A251,'[15]Compiled Income'!$B$5:$AI$268,13,FALSE)</f>
        <v>0</v>
      </c>
      <c r="M251" s="40">
        <f>VLOOKUP(A251,'[15]Compiled Income'!$B$5:$AI$268,10,FALSE)</f>
        <v>0</v>
      </c>
      <c r="N251" s="41">
        <f t="shared" si="24"/>
        <v>441163</v>
      </c>
      <c r="O251" s="42">
        <f>VLOOKUP(A251,'[16]2015-16 Budget (June 2016)'!$B$7:$K$270,10,FALSE)</f>
        <v>37581</v>
      </c>
      <c r="P251" s="42">
        <v>0</v>
      </c>
      <c r="Q251" s="41">
        <f t="shared" si="25"/>
        <v>37581</v>
      </c>
      <c r="R251" s="40">
        <f t="shared" si="26"/>
        <v>478744</v>
      </c>
      <c r="S251" s="40">
        <f>VLOOKUP($A251,'[15]Compiled Income'!$B$5:$AI$268,5,FALSE)</f>
        <v>121163</v>
      </c>
      <c r="T251" s="40">
        <f>VLOOKUP($A251,'[15]Compiled Income'!$B$5:$AI$268,6,FALSE)</f>
        <v>0</v>
      </c>
      <c r="U251" s="41">
        <f t="shared" si="27"/>
        <v>121163</v>
      </c>
      <c r="V251" s="41" t="str">
        <f>IF(VLOOKUP(A251,[17]FederalExpenditureReport!$E$3:$AE$237,26,FALSE)&gt;0,"Yes","No")</f>
        <v>No</v>
      </c>
      <c r="W251" s="40">
        <f t="shared" si="28"/>
        <v>121163</v>
      </c>
      <c r="X251" s="41">
        <f>VLOOKUP($A251,'[15]Compiled Income'!$B$5:$AI$268,24,FALSE)</f>
        <v>0</v>
      </c>
      <c r="Y251" s="41">
        <f>VLOOKUP($A251,'[15]Compiled Income'!$B$5:$AI$268,28,FALSE)</f>
        <v>0</v>
      </c>
      <c r="Z251" s="41">
        <f>VLOOKUP($A251,'[15]Compiled Income'!$B$5:$AI$268,32,FALSE)</f>
        <v>0</v>
      </c>
      <c r="AA251" s="40">
        <f>VLOOKUP(A251,'[18]2016-17 Budget (June 2016)'!$C$7:$U$301,18,FALSE)</f>
        <v>471621</v>
      </c>
      <c r="AB251" s="40"/>
      <c r="AC251" s="40">
        <f t="shared" si="29"/>
        <v>471621</v>
      </c>
      <c r="AD251" s="40">
        <f>VLOOKUP($A251,'[18]2016-17 Budget (June 2016)'!$C$7:$U$301,10,FALSE)</f>
        <v>31605</v>
      </c>
      <c r="AE251" s="40">
        <f t="shared" si="30"/>
        <v>503226</v>
      </c>
      <c r="AF251" s="40">
        <f>VLOOKUP($A251,'[18]2016-17 Budget (June 2016)'!$C$7:$U$301,19,FALSE)</f>
        <v>128875</v>
      </c>
      <c r="AG251" s="40"/>
      <c r="AH251" s="40">
        <f t="shared" si="31"/>
        <v>128875</v>
      </c>
      <c r="AI251" s="40">
        <v>0</v>
      </c>
    </row>
    <row r="252" spans="1:35" ht="13.5" thickBot="1" x14ac:dyDescent="0.25">
      <c r="A252" s="37">
        <v>19756971996693</v>
      </c>
      <c r="B252" s="38"/>
      <c r="C252" s="39" t="s">
        <v>264</v>
      </c>
      <c r="D252" s="40"/>
      <c r="E252" s="40"/>
      <c r="F252" s="40">
        <v>0</v>
      </c>
      <c r="G252" s="40"/>
      <c r="H252" s="40">
        <f>VLOOKUP($A252,'[15]Compiled Income'!$B$5:$AI$268,9,FALSE)</f>
        <v>305666</v>
      </c>
      <c r="I252" s="40">
        <f>VLOOKUP(A252,'[15]Compiled Income'!$B$5:$AI$268,14,FALSE)</f>
        <v>0</v>
      </c>
      <c r="J252" s="40">
        <f>VLOOKUP(A252,'[15]Compiled Income'!$B$5:$AI$268,15,FALSE)</f>
        <v>0</v>
      </c>
      <c r="K252" s="40">
        <f>VLOOKUP(A252,'[15]Compiled Income'!$B$5:$AI$268,16,FALSE)</f>
        <v>0</v>
      </c>
      <c r="L252" s="40">
        <f>VLOOKUP(A252,'[15]Compiled Income'!$B$5:$AI$268,12,FALSE)+VLOOKUP(A252,'[15]Compiled Income'!$B$5:$AI$268,13,FALSE)</f>
        <v>0</v>
      </c>
      <c r="M252" s="40">
        <f>VLOOKUP(A252,'[15]Compiled Income'!$B$5:$AI$268,10,FALSE)</f>
        <v>0</v>
      </c>
      <c r="N252" s="41">
        <f t="shared" si="24"/>
        <v>305666</v>
      </c>
      <c r="O252" s="42">
        <f>VLOOKUP(A252,'[16]2015-16 Budget (June 2016)'!$B$7:$K$270,10,FALSE)</f>
        <v>26355</v>
      </c>
      <c r="P252" s="42">
        <v>0</v>
      </c>
      <c r="Q252" s="41">
        <f t="shared" si="25"/>
        <v>26355</v>
      </c>
      <c r="R252" s="40">
        <f t="shared" si="26"/>
        <v>332021</v>
      </c>
      <c r="S252" s="40">
        <f>VLOOKUP($A252,'[15]Compiled Income'!$B$5:$AI$268,5,FALSE)</f>
        <v>86581</v>
      </c>
      <c r="T252" s="40">
        <f>VLOOKUP($A252,'[15]Compiled Income'!$B$5:$AI$268,6,FALSE)</f>
        <v>0</v>
      </c>
      <c r="U252" s="41">
        <f t="shared" si="27"/>
        <v>86581</v>
      </c>
      <c r="V252" s="41" t="str">
        <f>IF(VLOOKUP(A252,[17]FederalExpenditureReport!$E$3:$AE$237,26,FALSE)&gt;0,"Yes","No")</f>
        <v>No</v>
      </c>
      <c r="W252" s="40">
        <f t="shared" si="28"/>
        <v>86581</v>
      </c>
      <c r="X252" s="41">
        <f>VLOOKUP($A252,'[15]Compiled Income'!$B$5:$AI$268,24,FALSE)</f>
        <v>66000</v>
      </c>
      <c r="Y252" s="41">
        <f>VLOOKUP($A252,'[15]Compiled Income'!$B$5:$AI$268,28,FALSE)</f>
        <v>0</v>
      </c>
      <c r="Z252" s="41">
        <f>VLOOKUP($A252,'[15]Compiled Income'!$B$5:$AI$268,32,FALSE)</f>
        <v>0</v>
      </c>
      <c r="AA252" s="40">
        <f>VLOOKUP(A252,'[18]2016-17 Budget (June 2016)'!$C$7:$U$301,18,FALSE)</f>
        <v>328843</v>
      </c>
      <c r="AB252" s="40"/>
      <c r="AC252" s="40">
        <f t="shared" si="29"/>
        <v>328843</v>
      </c>
      <c r="AD252" s="40">
        <f>VLOOKUP($A252,'[18]2016-17 Budget (June 2016)'!$C$7:$U$301,10,FALSE)</f>
        <v>22130</v>
      </c>
      <c r="AE252" s="40">
        <f t="shared" si="30"/>
        <v>350973</v>
      </c>
      <c r="AF252" s="40">
        <f>VLOOKUP($A252,'[18]2016-17 Budget (June 2016)'!$C$7:$U$301,19,FALSE)</f>
        <v>91625</v>
      </c>
      <c r="AG252" s="40"/>
      <c r="AH252" s="40">
        <f t="shared" si="31"/>
        <v>91625</v>
      </c>
      <c r="AI252" s="40">
        <v>0</v>
      </c>
    </row>
    <row r="253" spans="1:35" ht="13.5" thickBot="1" x14ac:dyDescent="0.25">
      <c r="A253" s="37">
        <v>36750440107516</v>
      </c>
      <c r="B253" s="38"/>
      <c r="C253" s="39" t="s">
        <v>265</v>
      </c>
      <c r="D253" s="40"/>
      <c r="E253" s="40"/>
      <c r="F253" s="40">
        <v>0</v>
      </c>
      <c r="G253" s="40"/>
      <c r="H253" s="40">
        <f>VLOOKUP($A253,'[15]Compiled Income'!$B$5:$AI$268,9,FALSE)</f>
        <v>74699</v>
      </c>
      <c r="I253" s="40">
        <f>VLOOKUP(A253,'[15]Compiled Income'!$B$5:$AI$268,14,FALSE)</f>
        <v>1704</v>
      </c>
      <c r="J253" s="40">
        <f>VLOOKUP(A253,'[15]Compiled Income'!$B$5:$AI$268,15,FALSE)</f>
        <v>0</v>
      </c>
      <c r="K253" s="40">
        <f>VLOOKUP(A253,'[15]Compiled Income'!$B$5:$AI$268,16,FALSE)</f>
        <v>0</v>
      </c>
      <c r="L253" s="40">
        <f>VLOOKUP(A253,'[15]Compiled Income'!$B$5:$AI$268,12,FALSE)+VLOOKUP(A253,'[15]Compiled Income'!$B$5:$AI$268,13,FALSE)</f>
        <v>0</v>
      </c>
      <c r="M253" s="40">
        <f>VLOOKUP(A253,'[15]Compiled Income'!$B$5:$AI$268,10,FALSE)</f>
        <v>0</v>
      </c>
      <c r="N253" s="41">
        <f t="shared" si="24"/>
        <v>76403</v>
      </c>
      <c r="O253" s="42">
        <f>VLOOKUP(A253,'[16]2015-16 Budget (June 2016)'!$B$7:$K$270,10,FALSE)</f>
        <v>4113</v>
      </c>
      <c r="P253" s="42">
        <v>71</v>
      </c>
      <c r="Q253" s="41">
        <f t="shared" si="25"/>
        <v>4184</v>
      </c>
      <c r="R253" s="40">
        <f t="shared" si="26"/>
        <v>80587</v>
      </c>
      <c r="S253" s="40">
        <f>VLOOKUP($A253,'[15]Compiled Income'!$B$5:$AI$268,5,FALSE)</f>
        <v>24308</v>
      </c>
      <c r="T253" s="40">
        <f>VLOOKUP($A253,'[15]Compiled Income'!$B$5:$AI$268,6,FALSE)</f>
        <v>0</v>
      </c>
      <c r="U253" s="41">
        <f t="shared" si="27"/>
        <v>24308</v>
      </c>
      <c r="V253" s="41" t="str">
        <f>IF(VLOOKUP(A253,[17]FederalExpenditureReport!$E$3:$AE$237,26,FALSE)&gt;0,"Yes","No")</f>
        <v>No</v>
      </c>
      <c r="W253" s="40">
        <f t="shared" si="28"/>
        <v>24308</v>
      </c>
      <c r="X253" s="41">
        <f>VLOOKUP($A253,'[15]Compiled Income'!$B$5:$AI$268,24,FALSE)</f>
        <v>6000</v>
      </c>
      <c r="Y253" s="41">
        <f>VLOOKUP($A253,'[15]Compiled Income'!$B$5:$AI$268,28,FALSE)</f>
        <v>0</v>
      </c>
      <c r="Z253" s="41">
        <f>VLOOKUP($A253,'[15]Compiled Income'!$B$5:$AI$268,32,FALSE)</f>
        <v>0</v>
      </c>
      <c r="AA253" s="40">
        <f>VLOOKUP(A253,'[18]2016-17 Budget (June 2016)'!$C$7:$U$301,18,FALSE)</f>
        <v>115001</v>
      </c>
      <c r="AB253" s="40"/>
      <c r="AC253" s="40">
        <f t="shared" si="29"/>
        <v>115001</v>
      </c>
      <c r="AD253" s="40">
        <f>VLOOKUP($A253,'[18]2016-17 Budget (June 2016)'!$C$7:$U$301,10,FALSE)</f>
        <v>5719</v>
      </c>
      <c r="AE253" s="40">
        <f t="shared" si="30"/>
        <v>120720</v>
      </c>
      <c r="AF253" s="40">
        <f>VLOOKUP($A253,'[18]2016-17 Budget (June 2016)'!$C$7:$U$301,19,FALSE)</f>
        <v>22250</v>
      </c>
      <c r="AG253" s="40"/>
      <c r="AH253" s="40">
        <f t="shared" si="31"/>
        <v>22250</v>
      </c>
      <c r="AI253" s="40">
        <v>0</v>
      </c>
    </row>
    <row r="254" spans="1:35" ht="13.5" thickBot="1" x14ac:dyDescent="0.25">
      <c r="A254" s="37">
        <v>43104390124065</v>
      </c>
      <c r="B254" s="38"/>
      <c r="C254" s="39" t="s">
        <v>266</v>
      </c>
      <c r="D254" s="40"/>
      <c r="E254" s="40"/>
      <c r="F254" s="40">
        <v>0</v>
      </c>
      <c r="G254" s="40"/>
      <c r="H254" s="40">
        <f>VLOOKUP($A254,'[15]Compiled Income'!$B$5:$AI$268,9,FALSE)</f>
        <v>69453</v>
      </c>
      <c r="I254" s="40">
        <f>VLOOKUP(A254,'[15]Compiled Income'!$B$5:$AI$268,14,FALSE)</f>
        <v>1275</v>
      </c>
      <c r="J254" s="40">
        <f>VLOOKUP(A254,'[15]Compiled Income'!$B$5:$AI$268,15,FALSE)</f>
        <v>0</v>
      </c>
      <c r="K254" s="40">
        <f>VLOOKUP(A254,'[15]Compiled Income'!$B$5:$AI$268,16,FALSE)</f>
        <v>0</v>
      </c>
      <c r="L254" s="40">
        <f>VLOOKUP(A254,'[15]Compiled Income'!$B$5:$AI$268,12,FALSE)+VLOOKUP(A254,'[15]Compiled Income'!$B$5:$AI$268,13,FALSE)</f>
        <v>0</v>
      </c>
      <c r="M254" s="40">
        <f>VLOOKUP(A254,'[15]Compiled Income'!$B$5:$AI$268,10,FALSE)</f>
        <v>0</v>
      </c>
      <c r="N254" s="41">
        <f t="shared" si="24"/>
        <v>70728</v>
      </c>
      <c r="O254" s="42">
        <f>VLOOKUP(A254,'[16]2015-16 Budget (June 2016)'!$B$7:$K$270,10,FALSE)</f>
        <v>3645</v>
      </c>
      <c r="P254" s="42">
        <v>53</v>
      </c>
      <c r="Q254" s="41">
        <f t="shared" si="25"/>
        <v>3698</v>
      </c>
      <c r="R254" s="40">
        <f t="shared" si="26"/>
        <v>74426</v>
      </c>
      <c r="S254" s="40">
        <f>VLOOKUP($A254,'[15]Compiled Income'!$B$5:$AI$268,5,FALSE)</f>
        <v>18920</v>
      </c>
      <c r="T254" s="40">
        <f>VLOOKUP($A254,'[15]Compiled Income'!$B$5:$AI$268,6,FALSE)</f>
        <v>0</v>
      </c>
      <c r="U254" s="41">
        <f t="shared" si="27"/>
        <v>18920</v>
      </c>
      <c r="V254" s="41" t="str">
        <f>IF(VLOOKUP(A254,[17]FederalExpenditureReport!$E$3:$AE$237,26,FALSE)&gt;0,"Yes","No")</f>
        <v>No</v>
      </c>
      <c r="W254" s="40">
        <f t="shared" si="28"/>
        <v>18920</v>
      </c>
      <c r="X254" s="41">
        <f>VLOOKUP($A254,'[15]Compiled Income'!$B$5:$AI$268,24,FALSE)</f>
        <v>18000</v>
      </c>
      <c r="Y254" s="41">
        <f>VLOOKUP($A254,'[15]Compiled Income'!$B$5:$AI$268,28,FALSE)</f>
        <v>0</v>
      </c>
      <c r="Z254" s="41">
        <f>VLOOKUP($A254,'[15]Compiled Income'!$B$5:$AI$268,32,FALSE)</f>
        <v>0</v>
      </c>
      <c r="AA254" s="40">
        <f>VLOOKUP(A254,'[18]2016-17 Budget (June 2016)'!$C$7:$U$301,18,FALSE)</f>
        <v>83764</v>
      </c>
      <c r="AB254" s="40"/>
      <c r="AC254" s="40">
        <f t="shared" si="29"/>
        <v>83764</v>
      </c>
      <c r="AD254" s="40">
        <f>VLOOKUP($A254,'[18]2016-17 Budget (June 2016)'!$C$7:$U$301,10,FALSE)</f>
        <v>4261</v>
      </c>
      <c r="AE254" s="40">
        <f t="shared" si="30"/>
        <v>88025</v>
      </c>
      <c r="AF254" s="40">
        <f>VLOOKUP($A254,'[18]2016-17 Budget (June 2016)'!$C$7:$U$301,19,FALSE)</f>
        <v>18500</v>
      </c>
      <c r="AG254" s="40"/>
      <c r="AH254" s="40">
        <f t="shared" si="31"/>
        <v>18500</v>
      </c>
      <c r="AI254" s="40">
        <v>18703</v>
      </c>
    </row>
    <row r="255" spans="1:35" ht="13.5" thickBot="1" x14ac:dyDescent="0.25">
      <c r="A255" s="37">
        <v>33751760120204</v>
      </c>
      <c r="B255" s="38"/>
      <c r="C255" s="39" t="s">
        <v>267</v>
      </c>
      <c r="D255" s="40"/>
      <c r="E255" s="40"/>
      <c r="F255" s="40">
        <v>0</v>
      </c>
      <c r="G255" s="40"/>
      <c r="H255" s="40">
        <f>VLOOKUP($A255,'[15]Compiled Income'!$B$5:$AI$268,9,FALSE)</f>
        <v>208232</v>
      </c>
      <c r="I255" s="40">
        <f>VLOOKUP(A255,'[15]Compiled Income'!$B$5:$AI$268,14,FALSE)</f>
        <v>0</v>
      </c>
      <c r="J255" s="40">
        <f>VLOOKUP(A255,'[15]Compiled Income'!$B$5:$AI$268,15,FALSE)</f>
        <v>0</v>
      </c>
      <c r="K255" s="40">
        <f>VLOOKUP(A255,'[15]Compiled Income'!$B$5:$AI$268,16,FALSE)</f>
        <v>0</v>
      </c>
      <c r="L255" s="40">
        <f>VLOOKUP(A255,'[15]Compiled Income'!$B$5:$AI$268,12,FALSE)+VLOOKUP(A255,'[15]Compiled Income'!$B$5:$AI$268,13,FALSE)</f>
        <v>0</v>
      </c>
      <c r="M255" s="40">
        <f>VLOOKUP(A255,'[15]Compiled Income'!$B$5:$AI$268,10,FALSE)</f>
        <v>0</v>
      </c>
      <c r="N255" s="41">
        <f t="shared" si="24"/>
        <v>208232</v>
      </c>
      <c r="O255" s="42">
        <f>VLOOKUP(A255,'[16]2015-16 Budget (June 2016)'!$B$7:$K$270,10,FALSE)</f>
        <v>17308</v>
      </c>
      <c r="P255" s="42">
        <v>0</v>
      </c>
      <c r="Q255" s="41">
        <f t="shared" si="25"/>
        <v>17308</v>
      </c>
      <c r="R255" s="40">
        <f t="shared" si="26"/>
        <v>225540</v>
      </c>
      <c r="S255" s="40">
        <f>VLOOKUP($A255,'[15]Compiled Income'!$B$5:$AI$268,5,FALSE)</f>
        <v>49367</v>
      </c>
      <c r="T255" s="40">
        <f>VLOOKUP($A255,'[15]Compiled Income'!$B$5:$AI$268,6,FALSE)</f>
        <v>0</v>
      </c>
      <c r="U255" s="41">
        <f t="shared" si="27"/>
        <v>49367</v>
      </c>
      <c r="V255" s="41" t="str">
        <f>IF(VLOOKUP(A255,[17]FederalExpenditureReport!$E$3:$AE$237,26,FALSE)&gt;0,"Yes","No")</f>
        <v>No</v>
      </c>
      <c r="W255" s="40">
        <f t="shared" si="28"/>
        <v>49367</v>
      </c>
      <c r="X255" s="41">
        <f>VLOOKUP($A255,'[15]Compiled Income'!$B$5:$AI$268,24,FALSE)</f>
        <v>0</v>
      </c>
      <c r="Y255" s="41">
        <f>VLOOKUP($A255,'[15]Compiled Income'!$B$5:$AI$268,28,FALSE)</f>
        <v>0</v>
      </c>
      <c r="Z255" s="41">
        <f>VLOOKUP($A255,'[15]Compiled Income'!$B$5:$AI$268,32,FALSE)</f>
        <v>0</v>
      </c>
      <c r="AA255" s="40">
        <f>VLOOKUP(A255,'[18]2016-17 Budget (June 2016)'!$C$7:$U$301,18,FALSE)</f>
        <v>274286</v>
      </c>
      <c r="AB255" s="40"/>
      <c r="AC255" s="40">
        <f t="shared" si="29"/>
        <v>274286</v>
      </c>
      <c r="AD255" s="40">
        <f>VLOOKUP($A255,'[18]2016-17 Budget (June 2016)'!$C$7:$U$301,10,FALSE)</f>
        <v>17680</v>
      </c>
      <c r="AE255" s="40">
        <f t="shared" si="30"/>
        <v>291966</v>
      </c>
      <c r="AF255" s="40">
        <f>VLOOKUP($A255,'[18]2016-17 Budget (June 2016)'!$C$7:$U$301,19,FALSE)</f>
        <v>61625</v>
      </c>
      <c r="AG255" s="40"/>
      <c r="AH255" s="40">
        <f t="shared" si="31"/>
        <v>61625</v>
      </c>
      <c r="AI255" s="40">
        <v>0</v>
      </c>
    </row>
    <row r="256" spans="1:35" ht="13.5" thickBot="1" x14ac:dyDescent="0.25">
      <c r="A256" s="37">
        <v>7768100125815</v>
      </c>
      <c r="B256" s="38"/>
      <c r="C256" s="39" t="s">
        <v>268</v>
      </c>
      <c r="D256" s="40"/>
      <c r="E256" s="40"/>
      <c r="F256" s="40">
        <v>0</v>
      </c>
      <c r="G256" s="40"/>
      <c r="H256" s="40">
        <f>VLOOKUP($A256,'[15]Compiled Income'!$B$5:$AI$268,9,FALSE)</f>
        <v>40553</v>
      </c>
      <c r="I256" s="40">
        <f>VLOOKUP(A256,'[15]Compiled Income'!$B$5:$AI$268,14,FALSE)</f>
        <v>1595</v>
      </c>
      <c r="J256" s="40">
        <f>VLOOKUP(A256,'[15]Compiled Income'!$B$5:$AI$268,15,FALSE)</f>
        <v>0</v>
      </c>
      <c r="K256" s="40">
        <f>VLOOKUP(A256,'[15]Compiled Income'!$B$5:$AI$268,16,FALSE)</f>
        <v>0</v>
      </c>
      <c r="L256" s="40">
        <f>VLOOKUP(A256,'[15]Compiled Income'!$B$5:$AI$268,12,FALSE)+VLOOKUP(A256,'[15]Compiled Income'!$B$5:$AI$268,13,FALSE)</f>
        <v>0</v>
      </c>
      <c r="M256" s="40">
        <f>VLOOKUP(A256,'[15]Compiled Income'!$B$5:$AI$268,10,FALSE)</f>
        <v>0</v>
      </c>
      <c r="N256" s="41">
        <f t="shared" si="24"/>
        <v>42148</v>
      </c>
      <c r="O256" s="42">
        <f>VLOOKUP(A256,'[16]2015-16 Budget (June 2016)'!$B$7:$K$270,10,FALSE)</f>
        <v>3362</v>
      </c>
      <c r="P256" s="42">
        <v>66</v>
      </c>
      <c r="Q256" s="41">
        <f t="shared" si="25"/>
        <v>3428</v>
      </c>
      <c r="R256" s="40">
        <f t="shared" si="26"/>
        <v>45576</v>
      </c>
      <c r="S256" s="40">
        <f>VLOOKUP($A256,'[15]Compiled Income'!$B$5:$AI$268,5,FALSE)</f>
        <v>25310</v>
      </c>
      <c r="T256" s="40">
        <f>VLOOKUP($A256,'[15]Compiled Income'!$B$5:$AI$268,6,FALSE)</f>
        <v>0</v>
      </c>
      <c r="U256" s="41">
        <f t="shared" si="27"/>
        <v>25310</v>
      </c>
      <c r="V256" s="41" t="str">
        <f>IF(VLOOKUP(A256,[17]FederalExpenditureReport!$E$3:$AE$237,26,FALSE)&gt;0,"Yes","No")</f>
        <v>No</v>
      </c>
      <c r="W256" s="40">
        <f t="shared" si="28"/>
        <v>25310</v>
      </c>
      <c r="X256" s="41">
        <f>VLOOKUP($A256,'[15]Compiled Income'!$B$5:$AI$268,24,FALSE)</f>
        <v>0</v>
      </c>
      <c r="Y256" s="41">
        <f>VLOOKUP($A256,'[15]Compiled Income'!$B$5:$AI$268,28,FALSE)</f>
        <v>0</v>
      </c>
      <c r="Z256" s="41">
        <f>VLOOKUP($A256,'[15]Compiled Income'!$B$5:$AI$268,32,FALSE)</f>
        <v>0</v>
      </c>
      <c r="AA256" s="40"/>
      <c r="AB256" s="40"/>
      <c r="AC256" s="40">
        <f t="shared" si="29"/>
        <v>0</v>
      </c>
      <c r="AD256" s="40">
        <v>0</v>
      </c>
      <c r="AE256" s="40">
        <f t="shared" si="30"/>
        <v>0</v>
      </c>
      <c r="AF256" s="40"/>
      <c r="AG256" s="40"/>
      <c r="AH256" s="40">
        <f t="shared" si="31"/>
        <v>0</v>
      </c>
      <c r="AI256" s="40">
        <v>23405</v>
      </c>
    </row>
    <row r="257" spans="1:36" ht="13.5" thickBot="1" x14ac:dyDescent="0.25">
      <c r="A257" s="37">
        <v>33751926112551</v>
      </c>
      <c r="B257" s="38"/>
      <c r="C257" s="39" t="s">
        <v>269</v>
      </c>
      <c r="D257" s="40"/>
      <c r="E257" s="40"/>
      <c r="F257" s="40">
        <v>0</v>
      </c>
      <c r="G257" s="40"/>
      <c r="H257" s="40">
        <f>VLOOKUP($A257,'[15]Compiled Income'!$B$5:$AI$268,9,FALSE)</f>
        <v>235811</v>
      </c>
      <c r="I257" s="40">
        <f>VLOOKUP(A257,'[15]Compiled Income'!$B$5:$AI$268,14,FALSE)</f>
        <v>0</v>
      </c>
      <c r="J257" s="40">
        <f>VLOOKUP(A257,'[15]Compiled Income'!$B$5:$AI$268,15,FALSE)</f>
        <v>0</v>
      </c>
      <c r="K257" s="40">
        <f>VLOOKUP(A257,'[15]Compiled Income'!$B$5:$AI$268,16,FALSE)</f>
        <v>0</v>
      </c>
      <c r="L257" s="40">
        <f>VLOOKUP(A257,'[15]Compiled Income'!$B$5:$AI$268,12,FALSE)+VLOOKUP(A257,'[15]Compiled Income'!$B$5:$AI$268,13,FALSE)</f>
        <v>0</v>
      </c>
      <c r="M257" s="40">
        <f>VLOOKUP(A257,'[15]Compiled Income'!$B$5:$AI$268,10,FALSE)</f>
        <v>0</v>
      </c>
      <c r="N257" s="41">
        <f t="shared" si="24"/>
        <v>235811</v>
      </c>
      <c r="O257" s="42">
        <f>VLOOKUP(A257,'[16]2015-16 Budget (June 2016)'!$B$7:$K$270,10,FALSE)</f>
        <v>15602</v>
      </c>
      <c r="P257" s="42">
        <v>0</v>
      </c>
      <c r="Q257" s="41">
        <f t="shared" si="25"/>
        <v>15602</v>
      </c>
      <c r="R257" s="40">
        <f t="shared" si="26"/>
        <v>251413</v>
      </c>
      <c r="S257" s="40">
        <f>VLOOKUP($A257,'[15]Compiled Income'!$B$5:$AI$268,5,FALSE)</f>
        <v>63400</v>
      </c>
      <c r="T257" s="40">
        <f>VLOOKUP($A257,'[15]Compiled Income'!$B$5:$AI$268,6,FALSE)</f>
        <v>0</v>
      </c>
      <c r="U257" s="41">
        <f t="shared" si="27"/>
        <v>63400</v>
      </c>
      <c r="V257" s="41" t="str">
        <f>IF(VLOOKUP(A257,[17]FederalExpenditureReport!$E$3:$AE$237,26,FALSE)&gt;0,"Yes","No")</f>
        <v>No</v>
      </c>
      <c r="W257" s="40">
        <f t="shared" si="28"/>
        <v>63400</v>
      </c>
      <c r="X257" s="41">
        <f>VLOOKUP($A257,'[15]Compiled Income'!$B$5:$AI$268,24,FALSE)</f>
        <v>0</v>
      </c>
      <c r="Y257" s="41">
        <f>VLOOKUP($A257,'[15]Compiled Income'!$B$5:$AI$268,28,FALSE)</f>
        <v>0</v>
      </c>
      <c r="Z257" s="41">
        <f>VLOOKUP($A257,'[15]Compiled Income'!$B$5:$AI$268,32,FALSE)</f>
        <v>0</v>
      </c>
      <c r="AA257" s="40">
        <f>VLOOKUP(A257,'[18]2016-17 Budget (June 2016)'!$C$7:$U$301,18,FALSE)</f>
        <v>244655</v>
      </c>
      <c r="AB257" s="40"/>
      <c r="AC257" s="40">
        <f t="shared" si="29"/>
        <v>244655</v>
      </c>
      <c r="AD257" s="40">
        <f>VLOOKUP($A257,'[18]2016-17 Budget (June 2016)'!$C$7:$U$301,10,FALSE)</f>
        <v>12881</v>
      </c>
      <c r="AE257" s="40">
        <f t="shared" si="30"/>
        <v>257536</v>
      </c>
      <c r="AF257" s="40">
        <f>VLOOKUP($A257,'[18]2016-17 Budget (June 2016)'!$C$7:$U$301,19,FALSE)</f>
        <v>64500</v>
      </c>
      <c r="AG257" s="40"/>
      <c r="AH257" s="40">
        <f t="shared" si="31"/>
        <v>64500</v>
      </c>
      <c r="AI257" s="40">
        <v>63967</v>
      </c>
    </row>
    <row r="258" spans="1:36" ht="13.5" thickBot="1" x14ac:dyDescent="0.25">
      <c r="A258" s="37">
        <v>34674390106898</v>
      </c>
      <c r="B258" s="38"/>
      <c r="C258" s="39" t="s">
        <v>270</v>
      </c>
      <c r="D258" s="40"/>
      <c r="E258" s="40"/>
      <c r="F258" s="40">
        <v>0</v>
      </c>
      <c r="G258" s="40"/>
      <c r="H258" s="40">
        <f>VLOOKUP($A258,'[15]Compiled Income'!$B$5:$AI$268,9,FALSE)</f>
        <v>250381</v>
      </c>
      <c r="I258" s="40">
        <f>VLOOKUP(A258,'[15]Compiled Income'!$B$5:$AI$268,14,FALSE)</f>
        <v>0</v>
      </c>
      <c r="J258" s="40">
        <f>VLOOKUP(A258,'[15]Compiled Income'!$B$5:$AI$268,15,FALSE)</f>
        <v>0</v>
      </c>
      <c r="K258" s="40">
        <f>VLOOKUP(A258,'[15]Compiled Income'!$B$5:$AI$268,16,FALSE)</f>
        <v>0</v>
      </c>
      <c r="L258" s="40">
        <f>VLOOKUP(A258,'[15]Compiled Income'!$B$5:$AI$268,12,FALSE)+VLOOKUP(A258,'[15]Compiled Income'!$B$5:$AI$268,13,FALSE)</f>
        <v>0</v>
      </c>
      <c r="M258" s="40">
        <f>VLOOKUP(A258,'[15]Compiled Income'!$B$5:$AI$268,10,FALSE)</f>
        <v>0</v>
      </c>
      <c r="N258" s="41">
        <f t="shared" si="24"/>
        <v>250381</v>
      </c>
      <c r="O258" s="42">
        <f>VLOOKUP(A258,'[16]2015-16 Budget (June 2016)'!$B$7:$K$270,10,FALSE)</f>
        <v>16461</v>
      </c>
      <c r="P258" s="42">
        <v>0</v>
      </c>
      <c r="Q258" s="41">
        <f t="shared" si="25"/>
        <v>16461</v>
      </c>
      <c r="R258" s="40">
        <f t="shared" si="26"/>
        <v>266842</v>
      </c>
      <c r="S258" s="40">
        <f>VLOOKUP($A258,'[15]Compiled Income'!$B$5:$AI$268,5,FALSE)</f>
        <v>64528</v>
      </c>
      <c r="T258" s="40">
        <f>VLOOKUP($A258,'[15]Compiled Income'!$B$5:$AI$268,6,FALSE)</f>
        <v>0</v>
      </c>
      <c r="U258" s="41">
        <f t="shared" si="27"/>
        <v>64528</v>
      </c>
      <c r="V258" s="41" t="str">
        <f>IF(VLOOKUP(A258,[17]FederalExpenditureReport!$E$3:$AE$237,26,FALSE)&gt;0,"Yes","No")</f>
        <v>No</v>
      </c>
      <c r="W258" s="40">
        <f t="shared" si="28"/>
        <v>64528</v>
      </c>
      <c r="X258" s="41">
        <f>VLOOKUP($A258,'[15]Compiled Income'!$B$5:$AI$268,24,FALSE)</f>
        <v>45000</v>
      </c>
      <c r="Y258" s="41">
        <f>VLOOKUP($A258,'[15]Compiled Income'!$B$5:$AI$268,28,FALSE)</f>
        <v>0</v>
      </c>
      <c r="Z258" s="41">
        <f>VLOOKUP($A258,'[15]Compiled Income'!$B$5:$AI$268,32,FALSE)</f>
        <v>0</v>
      </c>
      <c r="AA258" s="40">
        <f>VLOOKUP(A258,'[18]2016-17 Budget (June 2016)'!$C$7:$U$301,18,FALSE)</f>
        <v>265293</v>
      </c>
      <c r="AB258" s="40"/>
      <c r="AC258" s="40">
        <f t="shared" si="29"/>
        <v>265293</v>
      </c>
      <c r="AD258" s="40">
        <f>VLOOKUP($A258,'[18]2016-17 Budget (June 2016)'!$C$7:$U$301,10,FALSE)</f>
        <v>13872</v>
      </c>
      <c r="AE258" s="40">
        <f t="shared" si="30"/>
        <v>279165</v>
      </c>
      <c r="AF258" s="40">
        <f>VLOOKUP($A258,'[18]2016-17 Budget (June 2016)'!$C$7:$U$301,19,FALSE)</f>
        <v>67625</v>
      </c>
      <c r="AG258" s="40"/>
      <c r="AH258" s="40">
        <f t="shared" si="31"/>
        <v>67625</v>
      </c>
      <c r="AI258" s="40">
        <v>62859</v>
      </c>
    </row>
    <row r="259" spans="1:36" ht="13.5" thickBot="1" x14ac:dyDescent="0.25">
      <c r="A259" s="37">
        <v>38769270132183</v>
      </c>
      <c r="B259" s="38"/>
      <c r="C259" s="39" t="s">
        <v>271</v>
      </c>
      <c r="D259" s="40"/>
      <c r="E259" s="40"/>
      <c r="F259" s="40">
        <v>0</v>
      </c>
      <c r="G259" s="40"/>
      <c r="H259" s="40">
        <f>VLOOKUP($A259,'[15]Compiled Income'!$B$5:$AI$268,9,FALSE)</f>
        <v>32749</v>
      </c>
      <c r="I259" s="40">
        <f>VLOOKUP(A259,'[15]Compiled Income'!$B$5:$AI$268,14,FALSE)</f>
        <v>0</v>
      </c>
      <c r="J259" s="40">
        <f>VLOOKUP(A259,'[15]Compiled Income'!$B$5:$AI$268,15,FALSE)</f>
        <v>0</v>
      </c>
      <c r="K259" s="40">
        <f>VLOOKUP(A259,'[15]Compiled Income'!$B$5:$AI$268,16,FALSE)</f>
        <v>3000</v>
      </c>
      <c r="L259" s="40">
        <f>VLOOKUP(A259,'[15]Compiled Income'!$B$5:$AI$268,12,FALSE)+VLOOKUP(A259,'[15]Compiled Income'!$B$5:$AI$268,13,FALSE)</f>
        <v>0</v>
      </c>
      <c r="M259" s="40">
        <f>VLOOKUP(A259,'[15]Compiled Income'!$B$5:$AI$268,10,FALSE)</f>
        <v>0</v>
      </c>
      <c r="N259" s="41">
        <f t="shared" si="24"/>
        <v>35749</v>
      </c>
      <c r="O259" s="42">
        <f>VLOOKUP(A259,'[16]2015-16 Budget (June 2016)'!$B$7:$K$270,10,FALSE)</f>
        <v>2200</v>
      </c>
      <c r="P259" s="42">
        <v>0</v>
      </c>
      <c r="Q259" s="41">
        <f t="shared" si="25"/>
        <v>2200</v>
      </c>
      <c r="R259" s="40">
        <f t="shared" si="26"/>
        <v>37949</v>
      </c>
      <c r="S259" s="40">
        <f>VLOOKUP($A259,'[15]Compiled Income'!$B$5:$AI$268,5,FALSE)</f>
        <v>0</v>
      </c>
      <c r="T259" s="40">
        <f>VLOOKUP($A259,'[15]Compiled Income'!$B$5:$AI$268,6,FALSE)</f>
        <v>0</v>
      </c>
      <c r="U259" s="41">
        <f t="shared" si="27"/>
        <v>0</v>
      </c>
      <c r="V259" s="41" t="str">
        <f>IF(VLOOKUP(A259,[17]FederalExpenditureReport!$E$3:$AE$237,26,FALSE)&gt;0,"Yes","No")</f>
        <v>No</v>
      </c>
      <c r="W259" s="40">
        <f t="shared" si="28"/>
        <v>0</v>
      </c>
      <c r="X259" s="41">
        <f>VLOOKUP($A259,'[15]Compiled Income'!$B$5:$AI$268,24,FALSE)</f>
        <v>0</v>
      </c>
      <c r="Y259" s="41">
        <f>VLOOKUP($A259,'[15]Compiled Income'!$B$5:$AI$268,28,FALSE)</f>
        <v>0</v>
      </c>
      <c r="Z259" s="41">
        <f>VLOOKUP($A259,'[15]Compiled Income'!$B$5:$AI$268,32,FALSE)</f>
        <v>0</v>
      </c>
      <c r="AA259" s="40">
        <f>VLOOKUP(A259,'[18]2016-17 Budget (June 2016)'!$C$7:$U$301,18,FALSE)</f>
        <v>64888</v>
      </c>
      <c r="AB259" s="40"/>
      <c r="AC259" s="40">
        <f t="shared" si="29"/>
        <v>64888</v>
      </c>
      <c r="AD259" s="40">
        <f>VLOOKUP($A259,'[18]2016-17 Budget (June 2016)'!$C$7:$U$301,10,FALSE)</f>
        <v>3922</v>
      </c>
      <c r="AE259" s="40">
        <f t="shared" si="30"/>
        <v>68810</v>
      </c>
      <c r="AF259" s="40">
        <f>VLOOKUP($A259,'[18]2016-17 Budget (June 2016)'!$C$7:$U$301,19,FALSE)</f>
        <v>9625</v>
      </c>
      <c r="AG259" s="40"/>
      <c r="AH259" s="40">
        <f t="shared" si="31"/>
        <v>9625</v>
      </c>
      <c r="AI259" s="40">
        <v>0</v>
      </c>
    </row>
    <row r="260" spans="1:36" ht="13.5" thickBot="1" x14ac:dyDescent="0.25">
      <c r="A260" s="37">
        <v>37769010131193</v>
      </c>
      <c r="B260" s="38"/>
      <c r="C260" s="39" t="s">
        <v>272</v>
      </c>
      <c r="D260" s="40"/>
      <c r="E260" s="40"/>
      <c r="F260" s="40">
        <v>0</v>
      </c>
      <c r="G260" s="40"/>
      <c r="H260" s="40">
        <f>VLOOKUP($A260,'[15]Compiled Income'!$B$5:$AI$268,9,FALSE)</f>
        <v>85165</v>
      </c>
      <c r="I260" s="40">
        <f>VLOOKUP(A260,'[15]Compiled Income'!$B$5:$AI$268,14,FALSE)</f>
        <v>0</v>
      </c>
      <c r="J260" s="40">
        <f>VLOOKUP(A260,'[15]Compiled Income'!$B$5:$AI$268,15,FALSE)</f>
        <v>0</v>
      </c>
      <c r="K260" s="40">
        <f>VLOOKUP(A260,'[15]Compiled Income'!$B$5:$AI$268,16,FALSE)</f>
        <v>0</v>
      </c>
      <c r="L260" s="40">
        <f>VLOOKUP(A260,'[15]Compiled Income'!$B$5:$AI$268,12,FALSE)+VLOOKUP(A260,'[15]Compiled Income'!$B$5:$AI$268,13,FALSE)</f>
        <v>0</v>
      </c>
      <c r="M260" s="40">
        <f>VLOOKUP(A260,'[15]Compiled Income'!$B$5:$AI$268,10,FALSE)</f>
        <v>0</v>
      </c>
      <c r="N260" s="41">
        <f t="shared" ref="N260:N266" si="32">SUM(H260:M260)</f>
        <v>85165</v>
      </c>
      <c r="O260" s="42">
        <f>VLOOKUP(A260,'[16]2015-16 Budget (June 2016)'!$B$7:$K$270,10,FALSE)</f>
        <v>4917</v>
      </c>
      <c r="P260" s="42">
        <v>0</v>
      </c>
      <c r="Q260" s="41">
        <f t="shared" ref="Q260:Q267" si="33">SUM(O260:P260)</f>
        <v>4917</v>
      </c>
      <c r="R260" s="40">
        <f t="shared" ref="R260:R265" si="34">SUM(Q260+N260)</f>
        <v>90082</v>
      </c>
      <c r="S260" s="40">
        <f>VLOOKUP($A260,'[15]Compiled Income'!$B$5:$AI$268,5,FALSE)</f>
        <v>5638</v>
      </c>
      <c r="T260" s="40">
        <f>VLOOKUP($A260,'[15]Compiled Income'!$B$5:$AI$268,6,FALSE)</f>
        <v>0</v>
      </c>
      <c r="U260" s="41">
        <f t="shared" ref="U260:U266" si="35">SUM(S260:T260)</f>
        <v>5638</v>
      </c>
      <c r="V260" s="41" t="str">
        <f>IF(VLOOKUP(A260,[17]FederalExpenditureReport!$E$3:$AE$237,26,FALSE)&gt;0,"Yes","No")</f>
        <v>No</v>
      </c>
      <c r="W260" s="40">
        <f t="shared" ref="W260:W266" si="36">U260+Z260</f>
        <v>5638</v>
      </c>
      <c r="X260" s="41">
        <f>VLOOKUP($A260,'[15]Compiled Income'!$B$5:$AI$268,24,FALSE)</f>
        <v>9000</v>
      </c>
      <c r="Y260" s="41">
        <f>VLOOKUP($A260,'[15]Compiled Income'!$B$5:$AI$268,28,FALSE)</f>
        <v>0</v>
      </c>
      <c r="Z260" s="41">
        <f>VLOOKUP($A260,'[15]Compiled Income'!$B$5:$AI$268,32,FALSE)</f>
        <v>0</v>
      </c>
      <c r="AA260" s="40">
        <f>VLOOKUP(A260,'[18]2016-17 Budget (June 2016)'!$C$7:$U$301,18,FALSE)</f>
        <v>194451</v>
      </c>
      <c r="AB260" s="40"/>
      <c r="AC260" s="40">
        <f t="shared" ref="AC260:AC266" si="37">AA260+AB260</f>
        <v>194451</v>
      </c>
      <c r="AD260" s="40">
        <f>VLOOKUP($A260,'[18]2016-17 Budget (June 2016)'!$C$7:$U$301,10,FALSE)</f>
        <v>9113</v>
      </c>
      <c r="AE260" s="40">
        <f t="shared" ref="AE260:AE266" si="38">AC260+AD260</f>
        <v>203564</v>
      </c>
      <c r="AF260" s="40">
        <f>VLOOKUP($A260,'[18]2016-17 Budget (June 2016)'!$C$7:$U$301,19,FALSE)</f>
        <v>24250</v>
      </c>
      <c r="AG260" s="40"/>
      <c r="AH260" s="40">
        <f t="shared" ref="AH260:AH266" si="39">AF260+AG260</f>
        <v>24250</v>
      </c>
      <c r="AI260" s="40">
        <v>0</v>
      </c>
    </row>
    <row r="261" spans="1:36" ht="13.5" thickBot="1" x14ac:dyDescent="0.25">
      <c r="A261" s="37">
        <v>42691120124255</v>
      </c>
      <c r="B261" s="38"/>
      <c r="C261" s="39" t="s">
        <v>273</v>
      </c>
      <c r="D261" s="40"/>
      <c r="E261" s="40"/>
      <c r="F261" s="40">
        <v>0</v>
      </c>
      <c r="G261" s="40"/>
      <c r="H261" s="40">
        <f>VLOOKUP($A261,'[15]Compiled Income'!$B$5:$AI$268,9,FALSE)</f>
        <v>270000</v>
      </c>
      <c r="I261" s="40">
        <f>VLOOKUP(A261,'[15]Compiled Income'!$B$5:$AI$268,14,FALSE)</f>
        <v>0</v>
      </c>
      <c r="J261" s="40">
        <f>VLOOKUP(A261,'[15]Compiled Income'!$B$5:$AI$268,15,FALSE)</f>
        <v>0</v>
      </c>
      <c r="K261" s="40">
        <f>VLOOKUP(A261,'[15]Compiled Income'!$B$5:$AI$268,16,FALSE)</f>
        <v>0</v>
      </c>
      <c r="L261" s="40">
        <f>VLOOKUP(A261,'[15]Compiled Income'!$B$5:$AI$268,12,FALSE)+VLOOKUP(A261,'[15]Compiled Income'!$B$5:$AI$268,13,FALSE)</f>
        <v>0</v>
      </c>
      <c r="M261" s="40">
        <f>VLOOKUP(A261,'[15]Compiled Income'!$B$5:$AI$268,10,FALSE)</f>
        <v>0</v>
      </c>
      <c r="N261" s="41">
        <f t="shared" si="32"/>
        <v>270000</v>
      </c>
      <c r="O261" s="42">
        <f>VLOOKUP(A261,'[16]2015-16 Budget (June 2016)'!$B$7:$K$270,10,FALSE)</f>
        <v>23302</v>
      </c>
      <c r="P261" s="42">
        <v>0</v>
      </c>
      <c r="Q261" s="41">
        <f t="shared" si="33"/>
        <v>23302</v>
      </c>
      <c r="R261" s="40">
        <f t="shared" si="34"/>
        <v>293302</v>
      </c>
      <c r="S261" s="40">
        <f>VLOOKUP($A261,'[15]Compiled Income'!$B$5:$AI$268,5,FALSE)</f>
        <v>76807</v>
      </c>
      <c r="T261" s="40">
        <f>VLOOKUP($A261,'[15]Compiled Income'!$B$5:$AI$268,6,FALSE)</f>
        <v>0</v>
      </c>
      <c r="U261" s="41">
        <f t="shared" si="35"/>
        <v>76807</v>
      </c>
      <c r="V261" s="41" t="str">
        <f>IF(VLOOKUP(A261,[17]FederalExpenditureReport!$E$3:$AE$237,26,FALSE)&gt;0,"Yes","No")</f>
        <v>No</v>
      </c>
      <c r="W261" s="40">
        <f t="shared" si="36"/>
        <v>76807</v>
      </c>
      <c r="X261" s="41">
        <f>VLOOKUP($A261,'[15]Compiled Income'!$B$5:$AI$268,24,FALSE)</f>
        <v>0</v>
      </c>
      <c r="Y261" s="41">
        <f>VLOOKUP($A261,'[15]Compiled Income'!$B$5:$AI$268,28,FALSE)</f>
        <v>0</v>
      </c>
      <c r="Z261" s="41">
        <f>VLOOKUP($A261,'[15]Compiled Income'!$B$5:$AI$268,32,FALSE)</f>
        <v>0</v>
      </c>
      <c r="AA261" s="40">
        <f>VLOOKUP(A261,'[18]2016-17 Budget (June 2016)'!$C$7:$U$301,18,FALSE)</f>
        <v>292423</v>
      </c>
      <c r="AB261" s="40"/>
      <c r="AC261" s="40">
        <f t="shared" si="37"/>
        <v>292423</v>
      </c>
      <c r="AD261" s="40">
        <f>VLOOKUP($A261,'[18]2016-17 Budget (June 2016)'!$C$7:$U$301,10,FALSE)</f>
        <v>19437</v>
      </c>
      <c r="AE261" s="40">
        <f t="shared" si="38"/>
        <v>311860</v>
      </c>
      <c r="AF261" s="40">
        <f>VLOOKUP($A261,'[18]2016-17 Budget (June 2016)'!$C$7:$U$301,19,FALSE)</f>
        <v>76875</v>
      </c>
      <c r="AG261" s="40"/>
      <c r="AH261" s="40">
        <f t="shared" si="39"/>
        <v>76875</v>
      </c>
      <c r="AI261" s="40">
        <v>0</v>
      </c>
    </row>
    <row r="262" spans="1:36" ht="13.5" thickBot="1" x14ac:dyDescent="0.25">
      <c r="A262" s="37">
        <v>37683380118000</v>
      </c>
      <c r="B262" s="38"/>
      <c r="C262" s="39" t="s">
        <v>274</v>
      </c>
      <c r="D262" s="40"/>
      <c r="E262" s="40"/>
      <c r="F262" s="40">
        <v>0</v>
      </c>
      <c r="G262" s="40"/>
      <c r="H262" s="40">
        <f>VLOOKUP($A262,'[15]Compiled Income'!$B$5:$AI$268,9,FALSE)</f>
        <v>198224</v>
      </c>
      <c r="I262" s="40">
        <f>VLOOKUP(A262,'[15]Compiled Income'!$B$5:$AI$268,14,FALSE)</f>
        <v>2871</v>
      </c>
      <c r="J262" s="40">
        <f>VLOOKUP(A262,'[15]Compiled Income'!$B$5:$AI$268,15,FALSE)</f>
        <v>0</v>
      </c>
      <c r="K262" s="40">
        <f>VLOOKUP(A262,'[15]Compiled Income'!$B$5:$AI$268,16,FALSE)</f>
        <v>2844</v>
      </c>
      <c r="L262" s="40">
        <f>VLOOKUP(A262,'[15]Compiled Income'!$B$5:$AI$268,12,FALSE)+VLOOKUP(A262,'[15]Compiled Income'!$B$5:$AI$268,13,FALSE)</f>
        <v>-418</v>
      </c>
      <c r="M262" s="40">
        <f>VLOOKUP(A262,'[15]Compiled Income'!$B$5:$AI$268,10,FALSE)</f>
        <v>0</v>
      </c>
      <c r="N262" s="41">
        <f t="shared" si="32"/>
        <v>203521</v>
      </c>
      <c r="O262" s="42">
        <f>VLOOKUP(A262,'[16]2015-16 Budget (June 2016)'!$B$7:$K$270,10,FALSE)</f>
        <v>10107</v>
      </c>
      <c r="P262" s="42">
        <v>120</v>
      </c>
      <c r="Q262" s="41">
        <f t="shared" si="33"/>
        <v>10227</v>
      </c>
      <c r="R262" s="40">
        <f t="shared" si="34"/>
        <v>213748</v>
      </c>
      <c r="S262" s="40">
        <f>VLOOKUP($A262,'[15]Compiled Income'!$B$5:$AI$268,5,FALSE)</f>
        <v>43979</v>
      </c>
      <c r="T262" s="40">
        <f>VLOOKUP($A262,'[15]Compiled Income'!$B$5:$AI$268,6,FALSE)</f>
        <v>0</v>
      </c>
      <c r="U262" s="41">
        <f t="shared" si="35"/>
        <v>43979</v>
      </c>
      <c r="V262" s="41" t="str">
        <f>IF(VLOOKUP(A262,[17]FederalExpenditureReport!$E$3:$AE$237,26,FALSE)&gt;0,"Yes","No")</f>
        <v>No</v>
      </c>
      <c r="W262" s="40">
        <f t="shared" si="36"/>
        <v>43979</v>
      </c>
      <c r="X262" s="41">
        <f>VLOOKUP($A262,'[15]Compiled Income'!$B$5:$AI$268,24,FALSE)</f>
        <v>7496</v>
      </c>
      <c r="Y262" s="41">
        <f>VLOOKUP($A262,'[15]Compiled Income'!$B$5:$AI$268,28,FALSE)</f>
        <v>0</v>
      </c>
      <c r="Z262" s="41">
        <f>VLOOKUP($A262,'[15]Compiled Income'!$B$5:$AI$268,32,FALSE)</f>
        <v>0</v>
      </c>
      <c r="AA262" s="40">
        <f>VLOOKUP(A262,'[18]2016-17 Budget (June 2016)'!$C$7:$U$301,18,FALSE)</f>
        <v>254742</v>
      </c>
      <c r="AB262" s="40"/>
      <c r="AC262" s="40">
        <f t="shared" si="37"/>
        <v>254742</v>
      </c>
      <c r="AD262" s="40">
        <f>VLOOKUP($A262,'[18]2016-17 Budget (June 2016)'!$C$7:$U$301,10,FALSE)</f>
        <v>12854</v>
      </c>
      <c r="AE262" s="40">
        <f t="shared" si="38"/>
        <v>267596</v>
      </c>
      <c r="AF262" s="40">
        <f>VLOOKUP($A262,'[18]2016-17 Budget (June 2016)'!$C$7:$U$301,19,FALSE)</f>
        <v>53750</v>
      </c>
      <c r="AG262" s="40"/>
      <c r="AH262" s="40">
        <f t="shared" si="39"/>
        <v>53750</v>
      </c>
      <c r="AI262" s="40">
        <v>42158</v>
      </c>
    </row>
    <row r="263" spans="1:36" ht="13.5" thickBot="1" x14ac:dyDescent="0.25">
      <c r="A263" s="37">
        <v>1100170125567</v>
      </c>
      <c r="B263" s="38"/>
      <c r="C263" s="39" t="s">
        <v>275</v>
      </c>
      <c r="D263" s="40"/>
      <c r="E263" s="40"/>
      <c r="F263" s="40">
        <v>0</v>
      </c>
      <c r="G263" s="40"/>
      <c r="H263" s="40">
        <f>VLOOKUP($A263,'[15]Compiled Income'!$B$5:$AI$268,9,FALSE)</f>
        <v>143402</v>
      </c>
      <c r="I263" s="40">
        <f>VLOOKUP(A263,'[15]Compiled Income'!$B$5:$AI$268,14,FALSE)</f>
        <v>1832</v>
      </c>
      <c r="J263" s="40">
        <f>VLOOKUP(A263,'[15]Compiled Income'!$B$5:$AI$268,15,FALSE)</f>
        <v>0</v>
      </c>
      <c r="K263" s="40">
        <f>VLOOKUP(A263,'[15]Compiled Income'!$B$5:$AI$268,16,FALSE)</f>
        <v>0</v>
      </c>
      <c r="L263" s="40">
        <f>VLOOKUP(A263,'[15]Compiled Income'!$B$5:$AI$268,12,FALSE)+VLOOKUP(A263,'[15]Compiled Income'!$B$5:$AI$268,13,FALSE)</f>
        <v>0</v>
      </c>
      <c r="M263" s="40">
        <f>VLOOKUP(A263,'[15]Compiled Income'!$B$5:$AI$268,10,FALSE)</f>
        <v>0</v>
      </c>
      <c r="N263" s="41">
        <f t="shared" si="32"/>
        <v>145234</v>
      </c>
      <c r="O263" s="42">
        <f>VLOOKUP(A263,'[16]2015-16 Budget (June 2016)'!$B$7:$K$270,10,FALSE)</f>
        <v>7393</v>
      </c>
      <c r="P263" s="42">
        <v>76</v>
      </c>
      <c r="Q263" s="41">
        <f t="shared" si="33"/>
        <v>7469</v>
      </c>
      <c r="R263" s="40">
        <f t="shared" si="34"/>
        <v>152703</v>
      </c>
      <c r="S263" s="40">
        <f>VLOOKUP($A263,'[15]Compiled Income'!$B$5:$AI$268,5,FALSE)</f>
        <v>34958</v>
      </c>
      <c r="T263" s="40">
        <f>VLOOKUP($A263,'[15]Compiled Income'!$B$5:$AI$268,6,FALSE)</f>
        <v>0</v>
      </c>
      <c r="U263" s="41">
        <f t="shared" si="35"/>
        <v>34958</v>
      </c>
      <c r="V263" s="41" t="str">
        <f>IF(VLOOKUP(A263,[17]FederalExpenditureReport!$E$3:$AE$237,26,FALSE)&gt;0,"Yes","No")</f>
        <v>No</v>
      </c>
      <c r="W263" s="40">
        <f t="shared" si="36"/>
        <v>34958</v>
      </c>
      <c r="X263" s="41">
        <f>VLOOKUP($A263,'[15]Compiled Income'!$B$5:$AI$268,24,FALSE)</f>
        <v>21000</v>
      </c>
      <c r="Y263" s="41">
        <f>VLOOKUP($A263,'[15]Compiled Income'!$B$5:$AI$268,28,FALSE)</f>
        <v>0</v>
      </c>
      <c r="Z263" s="41">
        <f>VLOOKUP($A263,'[15]Compiled Income'!$B$5:$AI$268,32,FALSE)</f>
        <v>0</v>
      </c>
      <c r="AA263" s="40">
        <f>VLOOKUP(A263,'[18]2016-17 Budget (June 2016)'!$C$7:$U$301,18,FALSE)</f>
        <v>167713</v>
      </c>
      <c r="AB263" s="40"/>
      <c r="AC263" s="40">
        <f t="shared" si="37"/>
        <v>167713</v>
      </c>
      <c r="AD263" s="40">
        <f>VLOOKUP($A263,'[18]2016-17 Budget (June 2016)'!$C$7:$U$301,10,FALSE)</f>
        <v>8639</v>
      </c>
      <c r="AE263" s="40">
        <f t="shared" si="38"/>
        <v>176352</v>
      </c>
      <c r="AF263" s="40">
        <f>VLOOKUP($A263,'[18]2016-17 Budget (June 2016)'!$C$7:$U$301,19,FALSE)</f>
        <v>39625</v>
      </c>
      <c r="AG263" s="40"/>
      <c r="AH263" s="40">
        <f t="shared" si="39"/>
        <v>39625</v>
      </c>
      <c r="AI263" s="40">
        <v>26895</v>
      </c>
    </row>
    <row r="264" spans="1:36" ht="13.5" thickBot="1" x14ac:dyDescent="0.25">
      <c r="A264" s="37">
        <v>10621660106740</v>
      </c>
      <c r="B264" s="38"/>
      <c r="C264" s="39" t="s">
        <v>276</v>
      </c>
      <c r="D264" s="40"/>
      <c r="E264" s="40"/>
      <c r="F264" s="40">
        <v>0</v>
      </c>
      <c r="G264" s="40"/>
      <c r="H264" s="40">
        <f>VLOOKUP($A264,'[15]Compiled Income'!$B$5:$AI$268,9,FALSE)</f>
        <v>146206</v>
      </c>
      <c r="I264" s="40">
        <f>VLOOKUP(A264,'[15]Compiled Income'!$B$5:$AI$268,14,FALSE)</f>
        <v>0</v>
      </c>
      <c r="J264" s="40">
        <f>VLOOKUP(A264,'[15]Compiled Income'!$B$5:$AI$268,15,FALSE)</f>
        <v>0</v>
      </c>
      <c r="K264" s="40">
        <f>VLOOKUP(A264,'[15]Compiled Income'!$B$5:$AI$268,16,FALSE)</f>
        <v>0</v>
      </c>
      <c r="L264" s="40">
        <f>VLOOKUP(A264,'[15]Compiled Income'!$B$5:$AI$268,12,FALSE)+VLOOKUP(A264,'[15]Compiled Income'!$B$5:$AI$268,13,FALSE)</f>
        <v>0</v>
      </c>
      <c r="M264" s="40">
        <f>VLOOKUP(A264,'[15]Compiled Income'!$B$5:$AI$268,10,FALSE)</f>
        <v>0</v>
      </c>
      <c r="N264" s="41">
        <f t="shared" si="32"/>
        <v>146206</v>
      </c>
      <c r="O264" s="42">
        <f>VLOOKUP(A264,'[16]2015-16 Budget (June 2016)'!$B$7:$K$270,10,FALSE)</f>
        <v>12837</v>
      </c>
      <c r="P264" s="42">
        <v>0</v>
      </c>
      <c r="Q264" s="41">
        <f t="shared" si="33"/>
        <v>12837</v>
      </c>
      <c r="R264" s="40">
        <f t="shared" si="34"/>
        <v>159043</v>
      </c>
      <c r="S264" s="40">
        <f>VLOOKUP($A264,'[15]Compiled Income'!$B$5:$AI$268,5,FALSE)</f>
        <v>44856</v>
      </c>
      <c r="T264" s="40">
        <f>VLOOKUP($A264,'[15]Compiled Income'!$B$5:$AI$268,6,FALSE)</f>
        <v>0</v>
      </c>
      <c r="U264" s="41">
        <f t="shared" si="35"/>
        <v>44856</v>
      </c>
      <c r="V264" s="41" t="str">
        <f>IF(VLOOKUP(A264,[17]FederalExpenditureReport!$E$3:$AE$237,26,FALSE)&gt;0,"Yes","No")</f>
        <v>No</v>
      </c>
      <c r="W264" s="40">
        <f t="shared" si="36"/>
        <v>44856</v>
      </c>
      <c r="X264" s="41">
        <f>VLOOKUP($A264,'[15]Compiled Income'!$B$5:$AI$268,24,FALSE)</f>
        <v>557</v>
      </c>
      <c r="Y264" s="41">
        <f>VLOOKUP($A264,'[15]Compiled Income'!$B$5:$AI$268,28,FALSE)</f>
        <v>0</v>
      </c>
      <c r="Z264" s="41">
        <f>VLOOKUP($A264,'[15]Compiled Income'!$B$5:$AI$268,32,FALSE)</f>
        <v>0</v>
      </c>
      <c r="AA264" s="40">
        <f>VLOOKUP(A264,'[18]2016-17 Budget (June 2016)'!$C$7:$U$301,18,FALSE)</f>
        <v>158662</v>
      </c>
      <c r="AB264" s="40"/>
      <c r="AC264" s="40">
        <f t="shared" si="37"/>
        <v>158662</v>
      </c>
      <c r="AD264" s="40">
        <f>VLOOKUP($A264,'[18]2016-17 Budget (June 2016)'!$C$7:$U$301,10,FALSE)</f>
        <v>10713</v>
      </c>
      <c r="AE264" s="40">
        <f t="shared" si="38"/>
        <v>169375</v>
      </c>
      <c r="AF264" s="40">
        <f>VLOOKUP($A264,'[18]2016-17 Budget (June 2016)'!$C$7:$U$301,19,FALSE)</f>
        <v>44875</v>
      </c>
      <c r="AG264" s="40"/>
      <c r="AH264" s="40">
        <f t="shared" si="39"/>
        <v>44875</v>
      </c>
      <c r="AI264" s="40">
        <v>0</v>
      </c>
    </row>
    <row r="265" spans="1:36" ht="13.5" thickBot="1" x14ac:dyDescent="0.25">
      <c r="A265" s="37">
        <v>7616630130930</v>
      </c>
      <c r="B265" s="38"/>
      <c r="C265" s="39" t="s">
        <v>277</v>
      </c>
      <c r="D265" s="40"/>
      <c r="E265" s="40"/>
      <c r="F265" s="40">
        <v>0</v>
      </c>
      <c r="G265" s="40"/>
      <c r="H265" s="40">
        <f>VLOOKUP($A265,'[15]Compiled Income'!$B$5:$AI$268,9,FALSE)</f>
        <v>254822</v>
      </c>
      <c r="I265" s="40">
        <f>VLOOKUP(A265,'[15]Compiled Income'!$B$5:$AI$268,14,FALSE)</f>
        <v>0</v>
      </c>
      <c r="J265" s="40">
        <f>VLOOKUP(A265,'[15]Compiled Income'!$B$5:$AI$268,15,FALSE)</f>
        <v>0</v>
      </c>
      <c r="K265" s="40">
        <f>VLOOKUP(A265,'[15]Compiled Income'!$B$5:$AI$268,16,FALSE)</f>
        <v>0</v>
      </c>
      <c r="L265" s="40">
        <f>VLOOKUP(A265,'[15]Compiled Income'!$B$5:$AI$268,12,FALSE)+VLOOKUP(A265,'[15]Compiled Income'!$B$5:$AI$268,13,FALSE)</f>
        <v>0</v>
      </c>
      <c r="M265" s="40">
        <f>VLOOKUP(A265,'[15]Compiled Income'!$B$5:$AI$268,10,FALSE)</f>
        <v>0</v>
      </c>
      <c r="N265" s="41">
        <f t="shared" si="32"/>
        <v>254822</v>
      </c>
      <c r="O265" s="42">
        <f>VLOOKUP(A265,'[16]2015-16 Budget (June 2016)'!$B$7:$K$270,10,FALSE)</f>
        <v>20219</v>
      </c>
      <c r="P265" s="42">
        <v>0</v>
      </c>
      <c r="Q265" s="41">
        <f t="shared" si="33"/>
        <v>20219</v>
      </c>
      <c r="R265" s="40">
        <f t="shared" si="34"/>
        <v>275041</v>
      </c>
      <c r="S265" s="40">
        <f>VLOOKUP($A265,'[15]Compiled Income'!$B$5:$AI$268,5,FALSE)</f>
        <v>46109</v>
      </c>
      <c r="T265" s="40">
        <f>VLOOKUP($A265,'[15]Compiled Income'!$B$5:$AI$268,6,FALSE)</f>
        <v>0</v>
      </c>
      <c r="U265" s="41">
        <f t="shared" si="35"/>
        <v>46109</v>
      </c>
      <c r="V265" s="41" t="str">
        <f>IF(VLOOKUP(A265,[17]FederalExpenditureReport!$E$3:$AE$237,26,FALSE)&gt;0,"Yes","No")</f>
        <v>No</v>
      </c>
      <c r="W265" s="40">
        <f t="shared" si="36"/>
        <v>46109</v>
      </c>
      <c r="X265" s="41">
        <f>VLOOKUP($A265,'[15]Compiled Income'!$B$5:$AI$268,24,FALSE)</f>
        <v>44706</v>
      </c>
      <c r="Y265" s="41">
        <f>VLOOKUP($A265,'[15]Compiled Income'!$B$5:$AI$268,28,FALSE)</f>
        <v>0</v>
      </c>
      <c r="Z265" s="41">
        <f>VLOOKUP($A265,'[15]Compiled Income'!$B$5:$AI$268,32,FALSE)</f>
        <v>0</v>
      </c>
      <c r="AA265" s="40">
        <f>VLOOKUP(A265,'[18]2016-17 Budget (June 2016)'!$C$7:$U$301,18,FALSE)</f>
        <v>290284</v>
      </c>
      <c r="AB265" s="40"/>
      <c r="AC265" s="40">
        <f t="shared" si="37"/>
        <v>290284</v>
      </c>
      <c r="AD265" s="40">
        <f>VLOOKUP($A265,'[18]2016-17 Budget (June 2016)'!$C$7:$U$301,10,FALSE)</f>
        <v>19061</v>
      </c>
      <c r="AE265" s="40">
        <f t="shared" si="38"/>
        <v>309345</v>
      </c>
      <c r="AF265" s="40">
        <f>VLOOKUP($A265,'[18]2016-17 Budget (June 2016)'!$C$7:$U$301,19,FALSE)</f>
        <v>71875</v>
      </c>
      <c r="AG265" s="40"/>
      <c r="AH265" s="40">
        <f t="shared" si="39"/>
        <v>71875</v>
      </c>
      <c r="AI265" s="40">
        <v>0</v>
      </c>
    </row>
    <row r="266" spans="1:36" ht="13.5" thickBot="1" x14ac:dyDescent="0.25">
      <c r="A266" s="37">
        <v>1100170124172</v>
      </c>
      <c r="B266" s="38"/>
      <c r="C266" s="39" t="s">
        <v>278</v>
      </c>
      <c r="D266" s="40"/>
      <c r="E266" s="40"/>
      <c r="F266" s="40">
        <v>0</v>
      </c>
      <c r="G266" s="40"/>
      <c r="H266" s="40">
        <f>VLOOKUP($A266,'[15]Compiled Income'!$B$5:$AI$268,9,FALSE)</f>
        <v>144744</v>
      </c>
      <c r="I266" s="40">
        <f>VLOOKUP(A266,'[15]Compiled Income'!$B$5:$AI$268,14,FALSE)</f>
        <v>1843</v>
      </c>
      <c r="J266" s="40">
        <f>VLOOKUP(A266,'[15]Compiled Income'!$B$5:$AI$268,15,FALSE)</f>
        <v>0</v>
      </c>
      <c r="K266" s="40">
        <f>VLOOKUP(A266,'[15]Compiled Income'!$B$5:$AI$268,16,FALSE)</f>
        <v>0</v>
      </c>
      <c r="L266" s="40">
        <f>VLOOKUP(A266,'[15]Compiled Income'!$B$5:$AI$268,12,FALSE)+VLOOKUP(A266,'[15]Compiled Income'!$B$5:$AI$268,13,FALSE)</f>
        <v>0</v>
      </c>
      <c r="M266" s="40">
        <f>VLOOKUP(A266,'[15]Compiled Income'!$B$5:$AI$268,10,FALSE)</f>
        <v>0</v>
      </c>
      <c r="N266" s="41">
        <f t="shared" si="32"/>
        <v>146587</v>
      </c>
      <c r="O266" s="42">
        <f>VLOOKUP(A266,'[16]2015-16 Budget (June 2016)'!$B$7:$K$270,10,FALSE)</f>
        <v>7325</v>
      </c>
      <c r="P266" s="42">
        <v>77</v>
      </c>
      <c r="Q266" s="41">
        <f t="shared" si="33"/>
        <v>7402</v>
      </c>
      <c r="R266" s="40">
        <f>SUM(Q266+N266)</f>
        <v>153989</v>
      </c>
      <c r="S266" s="40">
        <f>VLOOKUP($A266,'[15]Compiled Income'!$B$5:$AI$268,5,FALSE)</f>
        <v>32201</v>
      </c>
      <c r="T266" s="40">
        <f>VLOOKUP($A266,'[15]Compiled Income'!$B$5:$AI$268,6,FALSE)</f>
        <v>0</v>
      </c>
      <c r="U266" s="41">
        <f t="shared" si="35"/>
        <v>32201</v>
      </c>
      <c r="V266" s="41" t="str">
        <f>IF(VLOOKUP(A266,[17]FederalExpenditureReport!$E$3:$AE$237,26,FALSE)&gt;0,"Yes","No")</f>
        <v>No</v>
      </c>
      <c r="W266" s="40">
        <f t="shared" si="36"/>
        <v>32201</v>
      </c>
      <c r="X266" s="41">
        <f>VLOOKUP($A266,'[15]Compiled Income'!$B$5:$AI$268,24,FALSE)</f>
        <v>6600</v>
      </c>
      <c r="Y266" s="41">
        <f>VLOOKUP($A266,'[15]Compiled Income'!$B$5:$AI$268,28,FALSE)</f>
        <v>0</v>
      </c>
      <c r="Z266" s="41">
        <f>VLOOKUP($A266,'[15]Compiled Income'!$B$5:$AI$268,32,FALSE)</f>
        <v>0</v>
      </c>
      <c r="AA266" s="40">
        <f>VLOOKUP(A266,'[18]2016-17 Budget (June 2016)'!$C$7:$U$301,18,FALSE)</f>
        <v>152987</v>
      </c>
      <c r="AB266" s="40"/>
      <c r="AC266" s="40">
        <f t="shared" si="37"/>
        <v>152987</v>
      </c>
      <c r="AD266" s="40">
        <f>VLOOKUP($A266,'[18]2016-17 Budget (June 2016)'!$C$7:$U$301,10,FALSE)</f>
        <v>7973</v>
      </c>
      <c r="AE266" s="40">
        <f t="shared" si="38"/>
        <v>160960</v>
      </c>
      <c r="AF266" s="40">
        <f>VLOOKUP($A266,'[18]2016-17 Budget (June 2016)'!$C$7:$U$301,19,FALSE)</f>
        <v>38375</v>
      </c>
      <c r="AG266" s="40"/>
      <c r="AH266" s="40">
        <f t="shared" si="39"/>
        <v>38375</v>
      </c>
      <c r="AI266" s="40">
        <v>27057</v>
      </c>
    </row>
    <row r="267" spans="1:36" ht="13.5" thickBot="1" x14ac:dyDescent="0.25">
      <c r="A267" s="37"/>
      <c r="B267" s="38"/>
      <c r="C267" s="46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1"/>
      <c r="O267" s="42"/>
      <c r="P267" s="42"/>
      <c r="Q267" s="41">
        <f t="shared" si="33"/>
        <v>0</v>
      </c>
      <c r="R267" s="40"/>
      <c r="S267" s="40"/>
      <c r="T267" s="40"/>
      <c r="U267" s="41"/>
      <c r="V267" s="41"/>
      <c r="W267" s="40"/>
      <c r="X267" s="41"/>
      <c r="Y267" s="41"/>
      <c r="Z267" s="41">
        <v>0</v>
      </c>
      <c r="AA267" s="40"/>
      <c r="AB267" s="40"/>
      <c r="AC267" s="40"/>
      <c r="AD267" s="40"/>
      <c r="AE267" s="40"/>
      <c r="AF267" s="40"/>
      <c r="AG267" s="40"/>
      <c r="AH267" s="40"/>
      <c r="AI267" s="40"/>
    </row>
    <row r="268" spans="1:36" ht="13.5" thickBot="1" x14ac:dyDescent="0.25">
      <c r="A268" s="37"/>
      <c r="B268" s="47"/>
      <c r="C268" s="48" t="s">
        <v>367</v>
      </c>
      <c r="D268" s="40">
        <f t="shared" ref="D268:Z268" si="40">SUM(D3:D267)</f>
        <v>1196370.0781484996</v>
      </c>
      <c r="E268" s="40">
        <f t="shared" si="40"/>
        <v>17402</v>
      </c>
      <c r="F268" s="40">
        <f t="shared" si="40"/>
        <v>206096</v>
      </c>
      <c r="G268" s="40">
        <f t="shared" si="40"/>
        <v>0</v>
      </c>
      <c r="H268" s="40">
        <f t="shared" si="40"/>
        <v>57319862</v>
      </c>
      <c r="I268" s="40">
        <f t="shared" si="40"/>
        <v>765467</v>
      </c>
      <c r="J268" s="40">
        <f t="shared" si="40"/>
        <v>38476.035000000003</v>
      </c>
      <c r="K268" s="40">
        <f t="shared" si="40"/>
        <v>110353.31000000001</v>
      </c>
      <c r="L268" s="40">
        <f t="shared" si="40"/>
        <v>-20183</v>
      </c>
      <c r="M268" s="40">
        <f t="shared" si="40"/>
        <v>0</v>
      </c>
      <c r="N268" s="40">
        <f t="shared" si="40"/>
        <v>58213975.345000006</v>
      </c>
      <c r="O268" s="40">
        <f t="shared" si="40"/>
        <v>3120806</v>
      </c>
      <c r="P268" s="40">
        <f t="shared" si="40"/>
        <v>31895</v>
      </c>
      <c r="Q268" s="40">
        <f t="shared" si="40"/>
        <v>3152701</v>
      </c>
      <c r="R268" s="40">
        <f t="shared" si="40"/>
        <v>61366676.345000006</v>
      </c>
      <c r="S268" s="40"/>
      <c r="T268" s="40">
        <f t="shared" si="40"/>
        <v>0</v>
      </c>
      <c r="U268" s="40">
        <f t="shared" si="40"/>
        <v>12838598</v>
      </c>
      <c r="V268" s="40">
        <f t="shared" si="40"/>
        <v>0</v>
      </c>
      <c r="W268" s="40">
        <f t="shared" si="40"/>
        <v>13971699</v>
      </c>
      <c r="X268" s="40">
        <f t="shared" si="40"/>
        <v>5353992</v>
      </c>
      <c r="Y268" s="40">
        <f t="shared" si="40"/>
        <v>297738</v>
      </c>
      <c r="Z268" s="40">
        <f t="shared" si="40"/>
        <v>1133101</v>
      </c>
      <c r="AA268" s="40">
        <f>SUM(AA3:AA267)</f>
        <v>59319615</v>
      </c>
      <c r="AB268" s="40">
        <v>0</v>
      </c>
      <c r="AC268" s="40">
        <f>SUM(AC3:AC267)</f>
        <v>59319615</v>
      </c>
      <c r="AD268" s="40">
        <f>SUM(AD3:AD266)</f>
        <v>3165414</v>
      </c>
      <c r="AE268" s="40">
        <f>SUM(AE3:AE266)</f>
        <v>62485029</v>
      </c>
      <c r="AF268" s="40">
        <f>SUM(AF3:AF266)</f>
        <v>14439875</v>
      </c>
      <c r="AG268" s="40">
        <f>SUM(AG3:AG266)</f>
        <v>0</v>
      </c>
      <c r="AH268" s="40">
        <f>SUM(AH3:AH266)</f>
        <v>14439875</v>
      </c>
      <c r="AI268" s="40">
        <v>10260404</v>
      </c>
    </row>
    <row r="269" spans="1:36" s="49" customFormat="1" ht="12" x14ac:dyDescent="0.2">
      <c r="D269" s="49">
        <v>2235843.0781485001</v>
      </c>
      <c r="E269" s="49">
        <v>17776</v>
      </c>
      <c r="F269" s="49">
        <v>206096</v>
      </c>
      <c r="H269" s="49">
        <f>'[16]2015-16 Budget (June 2016)'!$W$271</f>
        <v>57319862</v>
      </c>
      <c r="I269" s="49">
        <f>'[19]13-14 defict change#2'!$I$270</f>
        <v>765467</v>
      </c>
      <c r="J269" s="49">
        <f>'[20]Risk Pool Awards 15-16'!$K$14</f>
        <v>38476.035000000003</v>
      </c>
      <c r="K269" s="49">
        <f>'[21]2015-16'!$W$64</f>
        <v>110353.31</v>
      </c>
      <c r="L269" s="49">
        <f>'[16]15-16 Cashflow State'!$Y$322+'[16]15-16 Cashflow State'!$Y$330</f>
        <v>-20183</v>
      </c>
      <c r="M269" s="49">
        <v>0</v>
      </c>
      <c r="N269" s="49">
        <f>'[15]Compiled Income'!$R$269</f>
        <v>58213975.345000006</v>
      </c>
      <c r="O269" s="49">
        <f>'[16]2015-16 Budget (June 2016)'!$K$271</f>
        <v>3120806</v>
      </c>
      <c r="P269" s="49">
        <v>31895</v>
      </c>
      <c r="Q269" s="49">
        <f>SUM(O269:P269)</f>
        <v>3152701</v>
      </c>
      <c r="R269" s="49">
        <f>N269+Q269</f>
        <v>61366676.345000006</v>
      </c>
      <c r="U269" s="49">
        <f>'[16]2015-16 Criteria (June 2016)'!$C$29</f>
        <v>12953997</v>
      </c>
      <c r="W269" s="49">
        <f>U268+Z268</f>
        <v>13971699</v>
      </c>
      <c r="X269" s="49">
        <f>'[22]Level 2 Allocation 2015-16'!$I$268</f>
        <v>5353992</v>
      </c>
      <c r="Y269" s="49">
        <f>'[22]Level 3 Allocation 2015-16'!$Z$267</f>
        <v>297738</v>
      </c>
      <c r="Z269" s="49">
        <f>'[22]Level 3 Allocation 2015-16'!$Y$267</f>
        <v>1133101</v>
      </c>
      <c r="AA269" s="49">
        <f>'[18]2016-17 Budget (June 2016)'!$T$303</f>
        <v>67643669</v>
      </c>
      <c r="AC269" s="49">
        <f>AA268+AB268</f>
        <v>59319615</v>
      </c>
      <c r="AD269" s="49">
        <f>'[18]2016-17 Budget (June 2016)'!$L$303</f>
        <v>3693587</v>
      </c>
      <c r="AE269" s="49">
        <f>AC268+AD268</f>
        <v>62485029</v>
      </c>
      <c r="AF269" s="49">
        <f>'[18]2016-17 Budget (June 2016)'!$U$303</f>
        <v>15676125</v>
      </c>
      <c r="AH269" s="49">
        <f>AF268+AG268</f>
        <v>14439875</v>
      </c>
      <c r="AI269" s="49">
        <f>'[19]14-15 Cash-Flow (federal)'!$E$236</f>
        <v>11046036</v>
      </c>
    </row>
    <row r="270" spans="1:36" x14ac:dyDescent="0.25">
      <c r="A270" s="50"/>
      <c r="B270" s="51"/>
      <c r="C270" s="52"/>
      <c r="D270" s="53" t="b">
        <f>D268+D279=D269</f>
        <v>1</v>
      </c>
      <c r="E270" s="53" t="b">
        <f>E268+E279=E269</f>
        <v>1</v>
      </c>
      <c r="F270" s="53" t="b">
        <f t="shared" ref="F270:T270" si="41">F268=F269</f>
        <v>1</v>
      </c>
      <c r="G270" s="53" t="b">
        <f t="shared" si="41"/>
        <v>1</v>
      </c>
      <c r="H270" s="53" t="b">
        <f t="shared" si="41"/>
        <v>1</v>
      </c>
      <c r="I270" s="53" t="b">
        <f t="shared" si="41"/>
        <v>1</v>
      </c>
      <c r="J270" s="53" t="b">
        <f t="shared" si="41"/>
        <v>1</v>
      </c>
      <c r="K270" s="53" t="b">
        <f t="shared" si="41"/>
        <v>1</v>
      </c>
      <c r="L270" s="53" t="b">
        <f t="shared" si="41"/>
        <v>1</v>
      </c>
      <c r="M270" s="53" t="b">
        <f t="shared" si="41"/>
        <v>1</v>
      </c>
      <c r="N270" s="53" t="b">
        <f t="shared" si="41"/>
        <v>1</v>
      </c>
      <c r="O270" s="53" t="b">
        <f t="shared" si="41"/>
        <v>1</v>
      </c>
      <c r="P270" s="53" t="b">
        <f t="shared" si="41"/>
        <v>1</v>
      </c>
      <c r="Q270" s="53" t="b">
        <f t="shared" si="41"/>
        <v>1</v>
      </c>
      <c r="R270" s="53" t="b">
        <f t="shared" si="41"/>
        <v>1</v>
      </c>
      <c r="S270" s="53"/>
      <c r="T270" s="53" t="b">
        <f t="shared" si="41"/>
        <v>1</v>
      </c>
      <c r="U270" s="53" t="b">
        <f>U268+U271+U272=U269</f>
        <v>1</v>
      </c>
      <c r="V270" s="53"/>
      <c r="W270" s="53" t="b">
        <f t="shared" ref="W270:AH270" si="42">W268=W269</f>
        <v>1</v>
      </c>
      <c r="X270" s="53" t="b">
        <f t="shared" si="42"/>
        <v>1</v>
      </c>
      <c r="Y270" s="53" t="b">
        <f t="shared" si="42"/>
        <v>1</v>
      </c>
      <c r="Z270" s="53" t="b">
        <f t="shared" si="42"/>
        <v>1</v>
      </c>
      <c r="AA270" s="53" t="e">
        <f>AA268+AA276=AA269</f>
        <v>#VALUE!</v>
      </c>
      <c r="AB270" s="53" t="b">
        <f t="shared" si="42"/>
        <v>1</v>
      </c>
      <c r="AC270" s="53" t="b">
        <f t="shared" si="42"/>
        <v>1</v>
      </c>
      <c r="AD270" s="53" t="e">
        <f>AD268+AD276=AD269</f>
        <v>#VALUE!</v>
      </c>
      <c r="AE270" s="53" t="b">
        <f t="shared" si="42"/>
        <v>1</v>
      </c>
      <c r="AF270" s="53" t="e">
        <f>AF268+AF276=AF269</f>
        <v>#VALUE!</v>
      </c>
      <c r="AG270" s="53" t="b">
        <f t="shared" si="42"/>
        <v>1</v>
      </c>
      <c r="AH270" s="53" t="b">
        <f t="shared" si="42"/>
        <v>1</v>
      </c>
      <c r="AI270" s="36" t="b">
        <f>AI268+AI287=AI269</f>
        <v>1</v>
      </c>
      <c r="AJ270" s="54"/>
    </row>
    <row r="271" spans="1:36" x14ac:dyDescent="0.25">
      <c r="B271" s="51"/>
      <c r="C271" s="55"/>
      <c r="T271" s="36" t="s">
        <v>368</v>
      </c>
      <c r="U271" s="53">
        <f>SUM('[19]2015-16 Budget (Feb 2016)'!$X$35:$X$39)</f>
        <v>140709</v>
      </c>
      <c r="Z271" s="36" t="s">
        <v>369</v>
      </c>
      <c r="AA271" s="56">
        <f>'[18]2016-17 Budget (June 2016)'!$T$215</f>
        <v>314447</v>
      </c>
      <c r="AB271"/>
      <c r="AC271"/>
      <c r="AD271" s="56">
        <f>'[18]2016-17 Budget (June 2016)'!$L$215</f>
        <v>15295</v>
      </c>
      <c r="AE271"/>
      <c r="AF271" s="56">
        <f>'[18]2016-17 Budget (June 2016)'!$U$215</f>
        <v>52625</v>
      </c>
      <c r="AG271"/>
    </row>
    <row r="272" spans="1:36" x14ac:dyDescent="0.25">
      <c r="C272" s="58" t="s">
        <v>370</v>
      </c>
      <c r="D272" s="53">
        <v>47896.880000000063</v>
      </c>
      <c r="E272" s="53"/>
      <c r="T272" s="36" t="s">
        <v>371</v>
      </c>
      <c r="U272" s="54">
        <v>-25310</v>
      </c>
      <c r="Z272" s="36" t="s">
        <v>372</v>
      </c>
      <c r="AA272" s="53">
        <f>'[18]2016-17 Budget (June 2016)'!$T$216</f>
        <v>119138</v>
      </c>
      <c r="AD272" s="53">
        <f>'[18]2016-17 Budget (June 2016)'!$L$216</f>
        <v>5626</v>
      </c>
      <c r="AF272" s="53">
        <f>'[18]2016-17 Budget (June 2016)'!$U$216</f>
        <v>15875</v>
      </c>
      <c r="AI272" s="53">
        <f>'[19]14-15 Cash-Flow (federal)'!$E$26</f>
        <v>60864</v>
      </c>
    </row>
    <row r="273" spans="3:35" x14ac:dyDescent="0.25">
      <c r="C273" s="58" t="s">
        <v>373</v>
      </c>
      <c r="D273" s="53">
        <v>5929.7799999999988</v>
      </c>
      <c r="E273" s="53"/>
      <c r="Z273" s="36" t="s">
        <v>374</v>
      </c>
      <c r="AA273" s="53">
        <f>'[18]2016-17 Budget (June 2016)'!$T$10</f>
        <v>66305</v>
      </c>
      <c r="AD273" s="53">
        <f>'[18]2016-17 Budget (June 2016)'!$L$10</f>
        <v>4115</v>
      </c>
      <c r="AF273" s="53">
        <f>'[18]2016-17 Budget (June 2016)'!$U$10</f>
        <v>11875</v>
      </c>
      <c r="AI273" s="53">
        <f>'[19]14-15 Cash-Flow (federal)'!$E$27</f>
        <v>46374</v>
      </c>
    </row>
    <row r="274" spans="3:35" x14ac:dyDescent="0.25">
      <c r="C274" s="58" t="s">
        <v>375</v>
      </c>
      <c r="D274" s="53">
        <v>4225.0299999999988</v>
      </c>
      <c r="E274" s="53"/>
      <c r="AA274" s="54">
        <f>AA271+AA272+AA273</f>
        <v>499890</v>
      </c>
      <c r="AD274" s="54">
        <f>AD271+AD272+AD273</f>
        <v>25036</v>
      </c>
      <c r="AF274" s="54">
        <f>AF271+AF272+AF273</f>
        <v>80375</v>
      </c>
      <c r="AI274" s="53">
        <f>'[19]14-15 Cash-Flow (federal)'!$E$28</f>
        <v>56829</v>
      </c>
    </row>
    <row r="275" spans="3:35" x14ac:dyDescent="0.25">
      <c r="C275" s="58" t="s">
        <v>376</v>
      </c>
      <c r="D275" s="53">
        <v>45402.02999999997</v>
      </c>
      <c r="E275" s="53"/>
      <c r="Z275" s="36" t="s">
        <v>377</v>
      </c>
      <c r="AA275" s="53" t="e">
        <f>SUMIF('[18]2016-17 Budget (June 2016)'!$G$7:$G$301,"16-17",'[18]2016-17 Budget (June 2016)'!$T$7:$T$301)</f>
        <v>#VALUE!</v>
      </c>
      <c r="AD275" s="53" t="e">
        <f>SUMIF('[18]2016-17 Budget (June 2016)'!$G$7:$G$301,"16-17",'[18]2016-17 Budget (June 2016)'!$L$7:$L$301)</f>
        <v>#VALUE!</v>
      </c>
      <c r="AF275" s="53" t="e">
        <f>SUMIF('[18]2016-17 Budget (June 2016)'!$G$7:$G$301,"16-17",'[18]2016-17 Budget (June 2016)'!$U$7:$U$301)</f>
        <v>#VALUE!</v>
      </c>
      <c r="AI275" s="53">
        <f>'[19]14-15 Cash-Flow (federal)'!$E$33</f>
        <v>78073</v>
      </c>
    </row>
    <row r="276" spans="3:35" x14ac:dyDescent="0.25">
      <c r="C276" s="58" t="s">
        <v>378</v>
      </c>
      <c r="D276" s="53">
        <v>109321.69000000006</v>
      </c>
      <c r="E276" s="53"/>
      <c r="AA276" s="54" t="e">
        <f>AA274+AA275</f>
        <v>#VALUE!</v>
      </c>
      <c r="AD276" s="54" t="e">
        <f>AD274+AD275</f>
        <v>#VALUE!</v>
      </c>
      <c r="AF276" s="54" t="e">
        <f>AF274+AF275</f>
        <v>#VALUE!</v>
      </c>
      <c r="AI276" s="53">
        <f>'[19]14-15 Cash-Flow (federal)'!$E$34</f>
        <v>129721</v>
      </c>
    </row>
    <row r="277" spans="3:35" x14ac:dyDescent="0.25">
      <c r="C277" s="58" t="s">
        <v>379</v>
      </c>
      <c r="D277" s="53">
        <v>793714.93</v>
      </c>
      <c r="E277" s="53"/>
      <c r="AI277" s="53">
        <f>'[19]14-15 Cash-Flow (federal)'!$E$196</f>
        <v>170144</v>
      </c>
    </row>
    <row r="278" spans="3:35" x14ac:dyDescent="0.25">
      <c r="C278" s="58" t="s">
        <v>380</v>
      </c>
      <c r="D278" s="59">
        <v>32982.660000000003</v>
      </c>
      <c r="E278" s="59">
        <v>374</v>
      </c>
      <c r="AA278" s="54"/>
      <c r="AI278" s="53">
        <f>'[19]14-15 Cash-Flow (federal)'!$E$220</f>
        <v>0</v>
      </c>
    </row>
    <row r="279" spans="3:35" x14ac:dyDescent="0.25">
      <c r="D279" s="53">
        <v>1039473.0000000001</v>
      </c>
      <c r="E279" s="53">
        <v>374</v>
      </c>
      <c r="AA279" s="54" t="e">
        <f>AA268+AA276</f>
        <v>#VALUE!</v>
      </c>
      <c r="AD279" s="54" t="e">
        <f>AD268+AD276</f>
        <v>#VALUE!</v>
      </c>
      <c r="AF279" s="54" t="e">
        <f>AF268+AF276</f>
        <v>#VALUE!</v>
      </c>
      <c r="AH279" s="60" t="s">
        <v>381</v>
      </c>
      <c r="AI279" s="53">
        <f>'[19]14-15 Cash-Flow (federal)'!$E$30</f>
        <v>57693</v>
      </c>
    </row>
    <row r="280" spans="3:35" x14ac:dyDescent="0.25">
      <c r="AH280" s="60" t="s">
        <v>382</v>
      </c>
      <c r="AI280" s="53">
        <f>'[19]14-15 Cash-Flow (federal)'!$E$31</f>
        <v>127108</v>
      </c>
    </row>
    <row r="281" spans="3:35" x14ac:dyDescent="0.25">
      <c r="AD281" s="54"/>
      <c r="AH281" s="60" t="s">
        <v>358</v>
      </c>
      <c r="AI281" s="53"/>
    </row>
    <row r="282" spans="3:35" x14ac:dyDescent="0.25">
      <c r="AH282" s="60" t="s">
        <v>383</v>
      </c>
      <c r="AI282" s="36">
        <f>'[19]14-15 Cash-Flow (federal)'!$E$47</f>
        <v>29119</v>
      </c>
    </row>
    <row r="283" spans="3:35" x14ac:dyDescent="0.25">
      <c r="AH283" s="60" t="s">
        <v>384</v>
      </c>
      <c r="AI283" s="36">
        <f>'[19]14-15 Cash-Flow (federal)'!$E$53</f>
        <v>29707</v>
      </c>
    </row>
    <row r="284" spans="3:35" x14ac:dyDescent="0.25">
      <c r="AH284" s="60" t="s">
        <v>385</v>
      </c>
      <c r="AI284" s="36">
        <v>0</v>
      </c>
    </row>
    <row r="285" spans="3:35" x14ac:dyDescent="0.25">
      <c r="AH285" s="60" t="s">
        <v>386</v>
      </c>
      <c r="AI285" s="36">
        <v>0</v>
      </c>
    </row>
    <row r="286" spans="3:35" x14ac:dyDescent="0.25">
      <c r="AH286" s="60" t="s">
        <v>387</v>
      </c>
      <c r="AI286" s="61">
        <v>0</v>
      </c>
    </row>
    <row r="287" spans="3:35" x14ac:dyDescent="0.25">
      <c r="AI287" s="54">
        <f>SUM(AI272:AI286)</f>
        <v>785632</v>
      </c>
    </row>
  </sheetData>
  <sheetProtection algorithmName="SHA-512" hashValue="2T2PNC1yBlYwsw/Y9D8cQolFbZ/jeYxtSqAcuBR38CXDSm5NjN3hgD6oSgaan2HMq0OS27LYM+qVwzSKhjO0iw==" saltValue="CZxCCpVu3wjzGatszO5wcA==" spinCount="100000" sheet="1" objects="1" scenarios="1"/>
  <dataValidations count="1">
    <dataValidation allowBlank="1" showInputMessage="1" showErrorMessage="1" prompt="Amethod Schools opted out_x000a_" sqref="U271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5"/>
  <sheetViews>
    <sheetView workbookViewId="0">
      <selection activeCell="D11" sqref="D11"/>
    </sheetView>
  </sheetViews>
  <sheetFormatPr defaultRowHeight="15" x14ac:dyDescent="0.25"/>
  <cols>
    <col min="1" max="1" width="65.42578125" bestFit="1" customWidth="1"/>
    <col min="2" max="2" width="16.5703125" style="21" bestFit="1" customWidth="1"/>
  </cols>
  <sheetData>
    <row r="1" spans="1:2" x14ac:dyDescent="0.25">
      <c r="A1" t="s">
        <v>11</v>
      </c>
    </row>
    <row r="2" spans="1:2" x14ac:dyDescent="0.25">
      <c r="A2" t="s">
        <v>15</v>
      </c>
      <c r="B2" s="21">
        <v>37682130127068</v>
      </c>
    </row>
    <row r="3" spans="1:2" x14ac:dyDescent="0.25">
      <c r="A3" t="s">
        <v>16</v>
      </c>
      <c r="B3" s="21">
        <v>37682130127084</v>
      </c>
    </row>
    <row r="4" spans="1:2" x14ac:dyDescent="0.25">
      <c r="A4" t="s">
        <v>17</v>
      </c>
      <c r="B4" s="21">
        <v>37682130127035</v>
      </c>
    </row>
    <row r="5" spans="1:2" x14ac:dyDescent="0.25">
      <c r="A5" t="s">
        <v>18</v>
      </c>
      <c r="B5" s="21">
        <v>37682130127050</v>
      </c>
    </row>
    <row r="6" spans="1:2" x14ac:dyDescent="0.25">
      <c r="A6" t="s">
        <v>19</v>
      </c>
      <c r="B6" s="21">
        <v>10623310130880</v>
      </c>
    </row>
    <row r="7" spans="1:2" x14ac:dyDescent="0.25">
      <c r="A7" t="s">
        <v>20</v>
      </c>
      <c r="B7" s="21">
        <v>19753090130781</v>
      </c>
    </row>
    <row r="8" spans="1:2" x14ac:dyDescent="0.25">
      <c r="A8" t="s">
        <v>21</v>
      </c>
      <c r="B8" s="21">
        <v>19753090130773</v>
      </c>
    </row>
    <row r="9" spans="1:2" x14ac:dyDescent="0.25">
      <c r="A9" t="s">
        <v>22</v>
      </c>
      <c r="B9" s="21">
        <v>56725040127076</v>
      </c>
    </row>
    <row r="10" spans="1:2" x14ac:dyDescent="0.25">
      <c r="A10" t="s">
        <v>23</v>
      </c>
      <c r="B10" s="21">
        <v>49738820127092</v>
      </c>
    </row>
    <row r="11" spans="1:2" x14ac:dyDescent="0.25">
      <c r="A11" t="s">
        <v>24</v>
      </c>
      <c r="B11" s="21">
        <v>56725040127043</v>
      </c>
    </row>
    <row r="12" spans="1:2" x14ac:dyDescent="0.25">
      <c r="A12" t="s">
        <v>25</v>
      </c>
      <c r="B12" s="21">
        <v>43693690129254</v>
      </c>
    </row>
    <row r="13" spans="1:2" x14ac:dyDescent="0.25">
      <c r="A13" t="s">
        <v>26</v>
      </c>
      <c r="B13" s="21">
        <v>43694270125617</v>
      </c>
    </row>
    <row r="14" spans="1:2" x14ac:dyDescent="0.25">
      <c r="A14" t="s">
        <v>27</v>
      </c>
      <c r="B14" s="21">
        <v>43104390116814</v>
      </c>
    </row>
    <row r="15" spans="1:2" x14ac:dyDescent="0.25">
      <c r="A15" t="s">
        <v>28</v>
      </c>
      <c r="B15" s="21">
        <v>43694500129247</v>
      </c>
    </row>
    <row r="16" spans="1:2" x14ac:dyDescent="0.25">
      <c r="A16" t="s">
        <v>29</v>
      </c>
      <c r="B16" s="21">
        <v>43696660131656</v>
      </c>
    </row>
    <row r="17" spans="1:2" x14ac:dyDescent="0.25">
      <c r="A17" t="s">
        <v>30</v>
      </c>
      <c r="B17" s="21">
        <v>37683380111898</v>
      </c>
    </row>
    <row r="18" spans="1:2" x14ac:dyDescent="0.25">
      <c r="A18" t="s">
        <v>31</v>
      </c>
      <c r="B18" s="21">
        <v>37683386120935</v>
      </c>
    </row>
    <row r="19" spans="1:2" x14ac:dyDescent="0.25">
      <c r="A19" t="s">
        <v>32</v>
      </c>
      <c r="B19" s="21">
        <v>19647330121285</v>
      </c>
    </row>
    <row r="20" spans="1:2" x14ac:dyDescent="0.25">
      <c r="A20" t="s">
        <v>33</v>
      </c>
      <c r="B20" s="21">
        <v>19647330123141</v>
      </c>
    </row>
    <row r="21" spans="1:2" x14ac:dyDescent="0.25">
      <c r="A21" t="s">
        <v>34</v>
      </c>
      <c r="B21" s="21">
        <v>19647330108936</v>
      </c>
    </row>
    <row r="22" spans="1:2" x14ac:dyDescent="0.25">
      <c r="A22" t="s">
        <v>35</v>
      </c>
      <c r="B22" s="21">
        <v>19647330108894</v>
      </c>
    </row>
    <row r="23" spans="1:2" x14ac:dyDescent="0.25">
      <c r="A23" t="s">
        <v>36</v>
      </c>
      <c r="B23" s="21">
        <v>43693690125526</v>
      </c>
    </row>
    <row r="24" spans="1:2" x14ac:dyDescent="0.25">
      <c r="A24" t="s">
        <v>37</v>
      </c>
      <c r="B24" s="21">
        <v>43694270132274</v>
      </c>
    </row>
    <row r="25" spans="1:2" x14ac:dyDescent="0.25">
      <c r="A25" t="s">
        <v>38</v>
      </c>
      <c r="B25" s="21">
        <v>43104390129213</v>
      </c>
    </row>
    <row r="26" spans="1:2" x14ac:dyDescent="0.25">
      <c r="A26" t="s">
        <v>39</v>
      </c>
      <c r="B26" s="21">
        <v>37683383731395</v>
      </c>
    </row>
    <row r="27" spans="1:2" x14ac:dyDescent="0.25">
      <c r="A27" t="s">
        <v>40</v>
      </c>
      <c r="B27" s="21">
        <v>37683383730959</v>
      </c>
    </row>
    <row r="28" spans="1:2" x14ac:dyDescent="0.25">
      <c r="A28" t="s">
        <v>41</v>
      </c>
      <c r="B28" s="21">
        <v>37683380128744</v>
      </c>
    </row>
    <row r="29" spans="1:2" x14ac:dyDescent="0.25">
      <c r="A29" t="s">
        <v>42</v>
      </c>
      <c r="B29" s="21">
        <v>36750440114389</v>
      </c>
    </row>
    <row r="30" spans="1:2" x14ac:dyDescent="0.25">
      <c r="A30" t="s">
        <v>43</v>
      </c>
      <c r="B30" s="21">
        <v>1612590129635</v>
      </c>
    </row>
    <row r="31" spans="1:2" x14ac:dyDescent="0.25">
      <c r="A31" t="s">
        <v>44</v>
      </c>
      <c r="B31" s="21">
        <v>1612596111660</v>
      </c>
    </row>
    <row r="32" spans="1:2" x14ac:dyDescent="0.25">
      <c r="A32" t="s">
        <v>45</v>
      </c>
      <c r="B32" s="21">
        <v>1612590114868</v>
      </c>
    </row>
    <row r="33" spans="1:2" x14ac:dyDescent="0.25">
      <c r="A33" t="s">
        <v>46</v>
      </c>
      <c r="B33" s="21">
        <v>7617960126805</v>
      </c>
    </row>
    <row r="34" spans="1:2" x14ac:dyDescent="0.25">
      <c r="A34" t="s">
        <v>47</v>
      </c>
      <c r="B34" s="21">
        <v>7617960129643</v>
      </c>
    </row>
    <row r="35" spans="1:2" x14ac:dyDescent="0.25">
      <c r="A35" t="s">
        <v>48</v>
      </c>
      <c r="B35" s="21">
        <v>34674470120469</v>
      </c>
    </row>
    <row r="36" spans="1:2" x14ac:dyDescent="0.25">
      <c r="A36" t="s">
        <v>49</v>
      </c>
      <c r="B36" s="21">
        <v>34674470121467</v>
      </c>
    </row>
    <row r="37" spans="1:2" x14ac:dyDescent="0.25">
      <c r="A37" t="s">
        <v>50</v>
      </c>
      <c r="B37" s="21">
        <v>19101990109660</v>
      </c>
    </row>
    <row r="38" spans="1:2" x14ac:dyDescent="0.25">
      <c r="A38" t="s">
        <v>51</v>
      </c>
      <c r="B38" s="21">
        <v>39686760121541</v>
      </c>
    </row>
    <row r="39" spans="1:2" x14ac:dyDescent="0.25">
      <c r="A39" t="s">
        <v>52</v>
      </c>
      <c r="B39" s="21">
        <v>39685850101956</v>
      </c>
    </row>
    <row r="40" spans="1:2" x14ac:dyDescent="0.25">
      <c r="A40" t="s">
        <v>53</v>
      </c>
      <c r="B40" s="21">
        <v>1612590109819</v>
      </c>
    </row>
    <row r="41" spans="1:2" x14ac:dyDescent="0.25">
      <c r="A41" t="s">
        <v>54</v>
      </c>
      <c r="B41" s="21">
        <v>34674390102343</v>
      </c>
    </row>
    <row r="42" spans="1:2" x14ac:dyDescent="0.25">
      <c r="A42" t="s">
        <v>55</v>
      </c>
      <c r="B42" s="21">
        <v>1612590128413</v>
      </c>
    </row>
    <row r="43" spans="1:2" x14ac:dyDescent="0.25">
      <c r="A43" t="s">
        <v>56</v>
      </c>
      <c r="B43" s="21">
        <v>41689996114953</v>
      </c>
    </row>
    <row r="44" spans="1:2" x14ac:dyDescent="0.25">
      <c r="A44" t="s">
        <v>57</v>
      </c>
      <c r="B44" s="21">
        <v>1612590120188</v>
      </c>
    </row>
    <row r="45" spans="1:2" x14ac:dyDescent="0.25">
      <c r="A45" t="s">
        <v>58</v>
      </c>
      <c r="B45" s="21">
        <v>1612590118224</v>
      </c>
    </row>
    <row r="46" spans="1:2" x14ac:dyDescent="0.25">
      <c r="A46" t="s">
        <v>59</v>
      </c>
      <c r="B46" s="21">
        <v>19647330114884</v>
      </c>
    </row>
    <row r="47" spans="1:2" x14ac:dyDescent="0.25">
      <c r="A47" t="s">
        <v>60</v>
      </c>
      <c r="B47" s="21">
        <v>39686760118497</v>
      </c>
    </row>
    <row r="48" spans="1:2" x14ac:dyDescent="0.25">
      <c r="A48" t="s">
        <v>61</v>
      </c>
      <c r="B48" s="21">
        <v>1612590130666</v>
      </c>
    </row>
    <row r="49" spans="1:2" x14ac:dyDescent="0.25">
      <c r="A49" t="s">
        <v>62</v>
      </c>
      <c r="B49" s="21">
        <v>1612596117568</v>
      </c>
    </row>
    <row r="50" spans="1:2" x14ac:dyDescent="0.25">
      <c r="A50" t="s">
        <v>63</v>
      </c>
      <c r="B50" s="21">
        <v>19101990112128</v>
      </c>
    </row>
    <row r="51" spans="1:2" x14ac:dyDescent="0.25">
      <c r="A51" t="s">
        <v>64</v>
      </c>
      <c r="B51" s="21">
        <v>39686760114876</v>
      </c>
    </row>
    <row r="52" spans="1:2" x14ac:dyDescent="0.25">
      <c r="A52" t="s">
        <v>65</v>
      </c>
      <c r="B52" s="21">
        <v>7617960132100</v>
      </c>
    </row>
    <row r="53" spans="1:2" x14ac:dyDescent="0.25">
      <c r="A53" t="s">
        <v>66</v>
      </c>
      <c r="B53" s="21">
        <v>7617960132118</v>
      </c>
    </row>
    <row r="54" spans="1:2" x14ac:dyDescent="0.25">
      <c r="A54" t="s">
        <v>67</v>
      </c>
      <c r="B54" s="21">
        <v>39685856118921</v>
      </c>
    </row>
    <row r="55" spans="1:2" x14ac:dyDescent="0.25">
      <c r="A55" t="s">
        <v>68</v>
      </c>
      <c r="B55" s="21">
        <v>39686760108647</v>
      </c>
    </row>
    <row r="56" spans="1:2" x14ac:dyDescent="0.25">
      <c r="A56" t="s">
        <v>69</v>
      </c>
      <c r="B56" s="21">
        <v>50710430112292</v>
      </c>
    </row>
    <row r="57" spans="1:2" x14ac:dyDescent="0.25">
      <c r="A57" t="s">
        <v>70</v>
      </c>
      <c r="B57" s="21">
        <v>19647330120477</v>
      </c>
    </row>
    <row r="58" spans="1:2" x14ac:dyDescent="0.25">
      <c r="A58" t="s">
        <v>71</v>
      </c>
      <c r="B58" s="21">
        <v>1612590130732</v>
      </c>
    </row>
    <row r="59" spans="1:2" x14ac:dyDescent="0.25">
      <c r="A59" t="s">
        <v>72</v>
      </c>
      <c r="B59" s="21">
        <v>50712900118125</v>
      </c>
    </row>
    <row r="60" spans="1:2" x14ac:dyDescent="0.25">
      <c r="A60" t="s">
        <v>73</v>
      </c>
      <c r="B60" s="21">
        <v>50711750120212</v>
      </c>
    </row>
    <row r="61" spans="1:2" x14ac:dyDescent="0.25">
      <c r="A61" t="s">
        <v>74</v>
      </c>
      <c r="B61" s="21">
        <v>39685856116594</v>
      </c>
    </row>
    <row r="62" spans="1:2" x14ac:dyDescent="0.25">
      <c r="A62" t="s">
        <v>75</v>
      </c>
      <c r="B62" s="21">
        <v>10623310127175</v>
      </c>
    </row>
    <row r="63" spans="1:2" x14ac:dyDescent="0.25">
      <c r="A63" t="s">
        <v>76</v>
      </c>
      <c r="B63" s="21">
        <v>16638750112698</v>
      </c>
    </row>
    <row r="64" spans="1:2" x14ac:dyDescent="0.25">
      <c r="A64" t="s">
        <v>77</v>
      </c>
      <c r="B64" s="21">
        <v>41689160112284</v>
      </c>
    </row>
    <row r="65" spans="1:2" x14ac:dyDescent="0.25">
      <c r="A65" t="s">
        <v>78</v>
      </c>
      <c r="B65" s="21">
        <v>44697990117804</v>
      </c>
    </row>
    <row r="66" spans="1:2" x14ac:dyDescent="0.25">
      <c r="A66" t="s">
        <v>79</v>
      </c>
      <c r="B66" s="21">
        <v>37680986116776</v>
      </c>
    </row>
    <row r="67" spans="1:2" x14ac:dyDescent="0.25">
      <c r="A67" t="s">
        <v>80</v>
      </c>
      <c r="B67" s="21">
        <v>37681060111195</v>
      </c>
    </row>
    <row r="68" spans="1:2" x14ac:dyDescent="0.25">
      <c r="A68" t="s">
        <v>81</v>
      </c>
      <c r="B68" s="21">
        <v>37735690101071</v>
      </c>
    </row>
    <row r="69" spans="1:2" x14ac:dyDescent="0.25">
      <c r="A69" t="s">
        <v>82</v>
      </c>
      <c r="B69" s="21">
        <v>1611190130609</v>
      </c>
    </row>
    <row r="70" spans="1:2" x14ac:dyDescent="0.25">
      <c r="A70" t="s">
        <v>83</v>
      </c>
      <c r="B70" s="21">
        <v>1611190119222</v>
      </c>
    </row>
    <row r="71" spans="1:2" x14ac:dyDescent="0.25">
      <c r="A71" t="s">
        <v>84</v>
      </c>
      <c r="B71" s="21">
        <v>19768690131128</v>
      </c>
    </row>
    <row r="72" spans="1:2" x14ac:dyDescent="0.25">
      <c r="A72" t="s">
        <v>85</v>
      </c>
      <c r="B72" s="21">
        <v>39686270132050</v>
      </c>
    </row>
    <row r="73" spans="1:2" x14ac:dyDescent="0.25">
      <c r="A73" t="s">
        <v>86</v>
      </c>
      <c r="B73" s="21">
        <v>39686270129890</v>
      </c>
    </row>
    <row r="74" spans="1:2" x14ac:dyDescent="0.25">
      <c r="A74" t="s">
        <v>87</v>
      </c>
      <c r="B74" s="21">
        <v>39686270129908</v>
      </c>
    </row>
    <row r="75" spans="1:2" x14ac:dyDescent="0.25">
      <c r="A75" t="s">
        <v>88</v>
      </c>
      <c r="B75" s="21">
        <v>39686270132365</v>
      </c>
    </row>
    <row r="76" spans="1:2" x14ac:dyDescent="0.25">
      <c r="A76" t="s">
        <v>89</v>
      </c>
      <c r="B76" s="21">
        <v>1612590111476</v>
      </c>
    </row>
    <row r="77" spans="1:2" x14ac:dyDescent="0.25">
      <c r="A77" t="s">
        <v>90</v>
      </c>
      <c r="B77" s="21">
        <v>1612596118608</v>
      </c>
    </row>
    <row r="78" spans="1:2" x14ac:dyDescent="0.25">
      <c r="A78" t="s">
        <v>91</v>
      </c>
      <c r="B78" s="21">
        <v>1100176001788</v>
      </c>
    </row>
    <row r="79" spans="1:2" x14ac:dyDescent="0.25">
      <c r="A79" t="s">
        <v>92</v>
      </c>
      <c r="B79" s="21">
        <v>1612590129403</v>
      </c>
    </row>
    <row r="80" spans="1:2" x14ac:dyDescent="0.25">
      <c r="A80" t="s">
        <v>93</v>
      </c>
      <c r="B80" s="21">
        <v>1100176002000</v>
      </c>
    </row>
    <row r="81" spans="1:2" x14ac:dyDescent="0.25">
      <c r="A81" t="s">
        <v>94</v>
      </c>
      <c r="B81" s="21">
        <v>1612590115592</v>
      </c>
    </row>
    <row r="82" spans="1:2" x14ac:dyDescent="0.25">
      <c r="A82" t="s">
        <v>95</v>
      </c>
      <c r="B82" s="21">
        <v>1100170112607</v>
      </c>
    </row>
    <row r="83" spans="1:2" x14ac:dyDescent="0.25">
      <c r="A83" t="s">
        <v>96</v>
      </c>
      <c r="B83" s="21">
        <v>38684780107300</v>
      </c>
    </row>
    <row r="84" spans="1:2" x14ac:dyDescent="0.25">
      <c r="A84" t="s">
        <v>97</v>
      </c>
      <c r="B84" s="21">
        <v>1611920113902</v>
      </c>
    </row>
    <row r="85" spans="1:2" x14ac:dyDescent="0.25">
      <c r="A85" t="s">
        <v>98</v>
      </c>
      <c r="B85" s="21">
        <v>38767030121814</v>
      </c>
    </row>
    <row r="86" spans="1:2" x14ac:dyDescent="0.25">
      <c r="A86" t="s">
        <v>99</v>
      </c>
      <c r="B86" s="21">
        <v>43104390121780</v>
      </c>
    </row>
    <row r="87" spans="1:2" x14ac:dyDescent="0.25">
      <c r="A87" t="s">
        <v>100</v>
      </c>
      <c r="B87" s="21">
        <v>34103480124651</v>
      </c>
    </row>
    <row r="88" spans="1:2" x14ac:dyDescent="0.25">
      <c r="A88" t="s">
        <v>101</v>
      </c>
      <c r="B88" s="21">
        <v>36678760122317</v>
      </c>
    </row>
    <row r="89" spans="1:2" x14ac:dyDescent="0.25">
      <c r="A89" t="s">
        <v>102</v>
      </c>
      <c r="B89" s="21">
        <v>34674470128124</v>
      </c>
    </row>
    <row r="90" spans="1:2" x14ac:dyDescent="0.25">
      <c r="A90" t="s">
        <v>103</v>
      </c>
      <c r="B90" s="21">
        <v>57105790132464</v>
      </c>
    </row>
    <row r="91" spans="1:2" x14ac:dyDescent="0.25">
      <c r="A91" t="s">
        <v>104</v>
      </c>
      <c r="B91" s="21">
        <v>33751923330917</v>
      </c>
    </row>
    <row r="92" spans="1:2" x14ac:dyDescent="0.25">
      <c r="A92" t="s">
        <v>105</v>
      </c>
      <c r="B92" s="21">
        <v>19753090131987</v>
      </c>
    </row>
    <row r="93" spans="1:2" x14ac:dyDescent="0.25">
      <c r="A93" t="s">
        <v>106</v>
      </c>
      <c r="B93" s="21">
        <v>19646670125559</v>
      </c>
    </row>
    <row r="94" spans="1:2" x14ac:dyDescent="0.25">
      <c r="A94" t="s">
        <v>107</v>
      </c>
      <c r="B94" s="21">
        <v>19651360117234</v>
      </c>
    </row>
    <row r="95" spans="1:2" x14ac:dyDescent="0.25">
      <c r="A95" t="s">
        <v>108</v>
      </c>
      <c r="B95" s="21">
        <v>33103300125385</v>
      </c>
    </row>
    <row r="96" spans="1:2" x14ac:dyDescent="0.25">
      <c r="A96" t="s">
        <v>109</v>
      </c>
      <c r="B96" s="21">
        <v>19765470118760</v>
      </c>
    </row>
    <row r="97" spans="1:2" x14ac:dyDescent="0.25">
      <c r="A97" t="s">
        <v>110</v>
      </c>
      <c r="B97" s="21">
        <v>19647330121137</v>
      </c>
    </row>
    <row r="98" spans="1:2" x14ac:dyDescent="0.25">
      <c r="A98" t="s">
        <v>111</v>
      </c>
      <c r="B98" s="21">
        <v>37680490132506</v>
      </c>
    </row>
    <row r="99" spans="1:2" x14ac:dyDescent="0.25">
      <c r="A99" t="s">
        <v>112</v>
      </c>
      <c r="B99" s="21">
        <v>37683386119598</v>
      </c>
    </row>
    <row r="100" spans="1:2" x14ac:dyDescent="0.25">
      <c r="A100" t="s">
        <v>113</v>
      </c>
      <c r="B100" s="21">
        <v>37683380109033</v>
      </c>
    </row>
    <row r="101" spans="1:2" x14ac:dyDescent="0.25">
      <c r="A101" t="s">
        <v>114</v>
      </c>
      <c r="B101" s="21">
        <v>37683380109041</v>
      </c>
    </row>
    <row r="102" spans="1:2" x14ac:dyDescent="0.25">
      <c r="A102" t="s">
        <v>115</v>
      </c>
      <c r="B102" s="21">
        <v>37683380118851</v>
      </c>
    </row>
    <row r="103" spans="1:2" x14ac:dyDescent="0.25">
      <c r="A103" t="s">
        <v>116</v>
      </c>
      <c r="B103" s="21">
        <v>37683380111906</v>
      </c>
    </row>
    <row r="104" spans="1:2" x14ac:dyDescent="0.25">
      <c r="A104" t="s">
        <v>117</v>
      </c>
      <c r="B104" s="21">
        <v>37683386040190</v>
      </c>
    </row>
    <row r="105" spans="1:2" x14ac:dyDescent="0.25">
      <c r="A105" t="s">
        <v>118</v>
      </c>
      <c r="B105" s="21">
        <v>38684780101337</v>
      </c>
    </row>
    <row r="106" spans="1:2" x14ac:dyDescent="0.25">
      <c r="A106" t="s">
        <v>119</v>
      </c>
      <c r="B106" s="21">
        <v>1612590115014</v>
      </c>
    </row>
    <row r="107" spans="1:2" x14ac:dyDescent="0.25">
      <c r="A107" t="s">
        <v>120</v>
      </c>
      <c r="B107" s="21">
        <v>41690050132068</v>
      </c>
    </row>
    <row r="108" spans="1:2" x14ac:dyDescent="0.25">
      <c r="A108" t="s">
        <v>121</v>
      </c>
      <c r="B108" s="21">
        <v>43693690106633</v>
      </c>
    </row>
    <row r="109" spans="1:2" x14ac:dyDescent="0.25">
      <c r="A109" t="s">
        <v>122</v>
      </c>
      <c r="B109" s="21">
        <v>43694500129205</v>
      </c>
    </row>
    <row r="110" spans="1:2" x14ac:dyDescent="0.25">
      <c r="A110" t="s">
        <v>123</v>
      </c>
      <c r="B110" s="21">
        <v>1613090114421</v>
      </c>
    </row>
    <row r="111" spans="1:2" x14ac:dyDescent="0.25">
      <c r="A111" t="s">
        <v>124</v>
      </c>
      <c r="B111" s="21">
        <v>43693690129924</v>
      </c>
    </row>
    <row r="112" spans="1:2" x14ac:dyDescent="0.25">
      <c r="A112" t="s">
        <v>125</v>
      </c>
      <c r="B112" s="21">
        <v>38684780101352</v>
      </c>
    </row>
    <row r="113" spans="1:2" x14ac:dyDescent="0.25">
      <c r="A113" t="s">
        <v>126</v>
      </c>
      <c r="B113" s="21">
        <v>38684780127530</v>
      </c>
    </row>
    <row r="114" spans="1:2" x14ac:dyDescent="0.25">
      <c r="A114" t="s">
        <v>127</v>
      </c>
      <c r="B114" s="21">
        <v>43694270116889</v>
      </c>
    </row>
    <row r="115" spans="1:2" x14ac:dyDescent="0.25">
      <c r="A115" t="s">
        <v>128</v>
      </c>
      <c r="B115" s="21">
        <v>1613090101212</v>
      </c>
    </row>
    <row r="116" spans="1:2" x14ac:dyDescent="0.25">
      <c r="A116" t="s">
        <v>129</v>
      </c>
      <c r="B116" s="21">
        <v>36675870120592</v>
      </c>
    </row>
    <row r="117" spans="1:2" x14ac:dyDescent="0.25">
      <c r="A117" t="s">
        <v>130</v>
      </c>
      <c r="B117" s="21">
        <v>36677360131151</v>
      </c>
    </row>
    <row r="118" spans="1:2" x14ac:dyDescent="0.25">
      <c r="A118" t="s">
        <v>131</v>
      </c>
      <c r="B118" s="21">
        <v>10623800124982</v>
      </c>
    </row>
    <row r="119" spans="1:2" x14ac:dyDescent="0.25">
      <c r="A119" t="s">
        <v>132</v>
      </c>
      <c r="B119" s="21">
        <v>19648570112714</v>
      </c>
    </row>
    <row r="120" spans="1:2" x14ac:dyDescent="0.25">
      <c r="A120" t="s">
        <v>133</v>
      </c>
      <c r="B120" s="21">
        <v>19753090127100</v>
      </c>
    </row>
    <row r="121" spans="1:2" x14ac:dyDescent="0.25">
      <c r="A121" t="s">
        <v>134</v>
      </c>
      <c r="B121" s="21">
        <v>54721400123273</v>
      </c>
    </row>
    <row r="122" spans="1:2" x14ac:dyDescent="0.25">
      <c r="A122" t="s">
        <v>135</v>
      </c>
      <c r="B122" s="21">
        <v>10625470120535</v>
      </c>
    </row>
    <row r="123" spans="1:2" x14ac:dyDescent="0.25">
      <c r="A123" t="s">
        <v>136</v>
      </c>
      <c r="B123" s="21">
        <v>10101080109991</v>
      </c>
    </row>
    <row r="124" spans="1:2" x14ac:dyDescent="0.25">
      <c r="A124" t="s">
        <v>137</v>
      </c>
      <c r="B124" s="21">
        <v>19642461996537</v>
      </c>
    </row>
    <row r="125" spans="1:2" x14ac:dyDescent="0.25">
      <c r="A125" t="s">
        <v>138</v>
      </c>
      <c r="B125" s="21">
        <v>37680490119990</v>
      </c>
    </row>
    <row r="126" spans="1:2" x14ac:dyDescent="0.25">
      <c r="A126" t="s">
        <v>139</v>
      </c>
      <c r="B126" s="21">
        <v>37679830131144</v>
      </c>
    </row>
    <row r="127" spans="1:2" x14ac:dyDescent="0.25">
      <c r="A127" t="s">
        <v>140</v>
      </c>
      <c r="B127" s="21">
        <v>37681630124271</v>
      </c>
    </row>
    <row r="128" spans="1:2" x14ac:dyDescent="0.25">
      <c r="A128" t="s">
        <v>141</v>
      </c>
      <c r="B128" s="21">
        <v>16639580132860</v>
      </c>
    </row>
    <row r="129" spans="1:2" x14ac:dyDescent="0.25">
      <c r="A129" t="s">
        <v>142</v>
      </c>
      <c r="B129" s="21">
        <v>19651360114439</v>
      </c>
    </row>
    <row r="130" spans="1:2" x14ac:dyDescent="0.25">
      <c r="A130" t="s">
        <v>143</v>
      </c>
      <c r="B130" s="21">
        <v>34674210132019</v>
      </c>
    </row>
    <row r="131" spans="1:2" x14ac:dyDescent="0.25">
      <c r="A131" t="s">
        <v>144</v>
      </c>
      <c r="B131" s="21">
        <v>56105610109900</v>
      </c>
    </row>
    <row r="132" spans="1:2" x14ac:dyDescent="0.25">
      <c r="A132" t="s">
        <v>145</v>
      </c>
      <c r="B132" s="21">
        <v>19646670123174</v>
      </c>
    </row>
    <row r="133" spans="1:2" x14ac:dyDescent="0.25">
      <c r="A133" t="s">
        <v>146</v>
      </c>
      <c r="B133" s="21">
        <v>1612590130633</v>
      </c>
    </row>
    <row r="134" spans="1:2" x14ac:dyDescent="0.25">
      <c r="A134" t="s">
        <v>147</v>
      </c>
      <c r="B134" s="21">
        <v>1612590108944</v>
      </c>
    </row>
    <row r="135" spans="1:2" x14ac:dyDescent="0.25">
      <c r="A135" t="s">
        <v>148</v>
      </c>
      <c r="B135" s="21">
        <v>1611920108670</v>
      </c>
    </row>
    <row r="136" spans="1:2" x14ac:dyDescent="0.25">
      <c r="A136" t="s">
        <v>149</v>
      </c>
      <c r="B136" s="21">
        <v>1612590126748</v>
      </c>
    </row>
    <row r="137" spans="1:2" x14ac:dyDescent="0.25">
      <c r="A137" t="s">
        <v>150</v>
      </c>
      <c r="B137" s="21">
        <v>7617960101477</v>
      </c>
    </row>
    <row r="138" spans="1:2" x14ac:dyDescent="0.25">
      <c r="A138" t="s">
        <v>151</v>
      </c>
      <c r="B138" s="21">
        <v>43104390102905</v>
      </c>
    </row>
    <row r="139" spans="1:2" x14ac:dyDescent="0.25">
      <c r="A139" t="s">
        <v>152</v>
      </c>
      <c r="B139" s="21">
        <v>37683380109157</v>
      </c>
    </row>
    <row r="140" spans="1:2" x14ac:dyDescent="0.25">
      <c r="A140" t="s">
        <v>153</v>
      </c>
      <c r="B140" s="21">
        <v>30768930130765</v>
      </c>
    </row>
    <row r="141" spans="1:2" x14ac:dyDescent="0.25">
      <c r="A141" t="s">
        <v>154</v>
      </c>
      <c r="B141" s="21">
        <v>19753090130955</v>
      </c>
    </row>
    <row r="142" spans="1:2" x14ac:dyDescent="0.25">
      <c r="A142" t="s">
        <v>155</v>
      </c>
      <c r="B142" s="21">
        <v>37680490131169</v>
      </c>
    </row>
    <row r="143" spans="1:2" x14ac:dyDescent="0.25">
      <c r="A143" t="s">
        <v>156</v>
      </c>
      <c r="B143" s="21">
        <v>43694840123760</v>
      </c>
    </row>
    <row r="144" spans="1:2" x14ac:dyDescent="0.25">
      <c r="A144" t="s">
        <v>157</v>
      </c>
      <c r="B144" s="21">
        <v>35674700127688</v>
      </c>
    </row>
    <row r="145" spans="1:2" x14ac:dyDescent="0.25">
      <c r="A145" t="s">
        <v>158</v>
      </c>
      <c r="B145" s="21">
        <v>37679830128579</v>
      </c>
    </row>
    <row r="146" spans="1:2" x14ac:dyDescent="0.25">
      <c r="A146" t="s">
        <v>159</v>
      </c>
      <c r="B146" s="21">
        <v>36676780121590</v>
      </c>
    </row>
    <row r="147" spans="1:2" x14ac:dyDescent="0.25">
      <c r="A147" t="s">
        <v>160</v>
      </c>
      <c r="B147" s="21">
        <v>30664640124743</v>
      </c>
    </row>
    <row r="148" spans="1:2" x14ac:dyDescent="0.25">
      <c r="A148" t="s">
        <v>161</v>
      </c>
      <c r="B148" s="21">
        <v>51714230132977</v>
      </c>
    </row>
    <row r="149" spans="1:2" x14ac:dyDescent="0.25">
      <c r="A149" t="s">
        <v>162</v>
      </c>
      <c r="B149" s="21">
        <v>39686270129916</v>
      </c>
    </row>
    <row r="150" spans="1:2" x14ac:dyDescent="0.25">
      <c r="A150" t="s">
        <v>163</v>
      </c>
      <c r="B150" s="21">
        <v>1612590123711</v>
      </c>
    </row>
    <row r="151" spans="1:2" x14ac:dyDescent="0.25">
      <c r="A151" t="s">
        <v>164</v>
      </c>
      <c r="B151" s="21">
        <v>1611430122697</v>
      </c>
    </row>
    <row r="152" spans="1:2" x14ac:dyDescent="0.25">
      <c r="A152" t="s">
        <v>165</v>
      </c>
      <c r="B152" s="21">
        <v>1611430122689</v>
      </c>
    </row>
    <row r="153" spans="1:2" x14ac:dyDescent="0.25">
      <c r="A153" t="s">
        <v>166</v>
      </c>
      <c r="B153" s="21">
        <v>43104390125781</v>
      </c>
    </row>
    <row r="154" spans="1:2" x14ac:dyDescent="0.25">
      <c r="A154" t="s">
        <v>167</v>
      </c>
      <c r="B154" s="21">
        <v>43104390125799</v>
      </c>
    </row>
    <row r="155" spans="1:2" x14ac:dyDescent="0.25">
      <c r="A155" t="s">
        <v>168</v>
      </c>
      <c r="B155" s="21">
        <v>43104390123281</v>
      </c>
    </row>
    <row r="156" spans="1:2" x14ac:dyDescent="0.25">
      <c r="A156" t="s">
        <v>169</v>
      </c>
      <c r="B156" s="21">
        <v>43104390131110</v>
      </c>
    </row>
    <row r="157" spans="1:2" x14ac:dyDescent="0.25">
      <c r="A157" t="s">
        <v>170</v>
      </c>
      <c r="B157" s="21">
        <v>43104390120642</v>
      </c>
    </row>
    <row r="158" spans="1:2" x14ac:dyDescent="0.25">
      <c r="A158" t="s">
        <v>171</v>
      </c>
      <c r="B158" s="21">
        <v>43104390113704</v>
      </c>
    </row>
    <row r="159" spans="1:2" x14ac:dyDescent="0.25">
      <c r="A159" t="s">
        <v>172</v>
      </c>
      <c r="B159" s="21">
        <v>43694500123299</v>
      </c>
    </row>
    <row r="160" spans="1:2" x14ac:dyDescent="0.25">
      <c r="A160" t="s">
        <v>173</v>
      </c>
      <c r="B160" s="21">
        <v>41690050132076</v>
      </c>
    </row>
    <row r="161" spans="1:2" x14ac:dyDescent="0.25">
      <c r="A161" t="s">
        <v>174</v>
      </c>
      <c r="B161" s="21">
        <v>43104390119024</v>
      </c>
    </row>
    <row r="162" spans="1:2" x14ac:dyDescent="0.25">
      <c r="A162" t="s">
        <v>175</v>
      </c>
      <c r="B162" s="21">
        <v>43694500128108</v>
      </c>
    </row>
    <row r="163" spans="1:2" x14ac:dyDescent="0.25">
      <c r="A163" t="s">
        <v>176</v>
      </c>
      <c r="B163" s="21">
        <v>31750856118392</v>
      </c>
    </row>
    <row r="164" spans="1:2" x14ac:dyDescent="0.25">
      <c r="A164" t="s">
        <v>177</v>
      </c>
      <c r="B164" s="21">
        <v>31668520127928</v>
      </c>
    </row>
    <row r="165" spans="1:2" x14ac:dyDescent="0.25">
      <c r="A165" t="s">
        <v>178</v>
      </c>
      <c r="B165" s="21">
        <v>31750850114371</v>
      </c>
    </row>
    <row r="166" spans="1:2" x14ac:dyDescent="0.25">
      <c r="A166" t="s">
        <v>179</v>
      </c>
      <c r="B166" s="21">
        <v>31750850119487</v>
      </c>
    </row>
    <row r="167" spans="1:2" x14ac:dyDescent="0.25">
      <c r="A167" t="s">
        <v>180</v>
      </c>
      <c r="B167" s="21">
        <v>37683386119168</v>
      </c>
    </row>
    <row r="168" spans="1:2" x14ac:dyDescent="0.25">
      <c r="A168" t="s">
        <v>181</v>
      </c>
      <c r="B168" s="21">
        <v>37683380127654</v>
      </c>
    </row>
    <row r="169" spans="1:2" x14ac:dyDescent="0.25">
      <c r="A169" t="s">
        <v>182</v>
      </c>
      <c r="B169" s="21">
        <v>37683380121681</v>
      </c>
    </row>
    <row r="170" spans="1:2" x14ac:dyDescent="0.25">
      <c r="A170" t="s">
        <v>183</v>
      </c>
      <c r="B170" s="21">
        <v>37683380125583</v>
      </c>
    </row>
    <row r="171" spans="1:2" x14ac:dyDescent="0.25">
      <c r="A171" t="s">
        <v>184</v>
      </c>
      <c r="B171" s="21">
        <v>19768850132928</v>
      </c>
    </row>
    <row r="172" spans="1:2" x14ac:dyDescent="0.25">
      <c r="A172" t="s">
        <v>185</v>
      </c>
      <c r="B172" s="21">
        <v>38684780118133</v>
      </c>
    </row>
    <row r="173" spans="1:2" x14ac:dyDescent="0.25">
      <c r="A173" t="s">
        <v>186</v>
      </c>
      <c r="B173" s="21">
        <v>38684780101774</v>
      </c>
    </row>
    <row r="174" spans="1:2" x14ac:dyDescent="0.25">
      <c r="A174" t="s">
        <v>187</v>
      </c>
      <c r="B174" s="21">
        <v>38684780118141</v>
      </c>
    </row>
    <row r="175" spans="1:2" x14ac:dyDescent="0.25">
      <c r="A175" t="s">
        <v>188</v>
      </c>
      <c r="B175" s="21">
        <v>34674390125591</v>
      </c>
    </row>
    <row r="176" spans="1:2" x14ac:dyDescent="0.25">
      <c r="A176" t="s">
        <v>189</v>
      </c>
      <c r="B176" s="21">
        <v>34674390101048</v>
      </c>
    </row>
    <row r="177" spans="1:2" x14ac:dyDescent="0.25">
      <c r="A177" t="s">
        <v>190</v>
      </c>
      <c r="B177" s="21">
        <v>34674390102038</v>
      </c>
    </row>
    <row r="178" spans="1:2" x14ac:dyDescent="0.25">
      <c r="A178" t="s">
        <v>191</v>
      </c>
      <c r="B178" s="21">
        <v>39686760120725</v>
      </c>
    </row>
    <row r="179" spans="1:2" x14ac:dyDescent="0.25">
      <c r="A179" t="s">
        <v>192</v>
      </c>
      <c r="B179" s="21">
        <v>39686760120733</v>
      </c>
    </row>
    <row r="180" spans="1:2" x14ac:dyDescent="0.25">
      <c r="A180" t="s">
        <v>193</v>
      </c>
      <c r="B180" s="21">
        <v>7100740129684</v>
      </c>
    </row>
    <row r="181" spans="1:2" x14ac:dyDescent="0.25">
      <c r="A181" t="s">
        <v>194</v>
      </c>
      <c r="B181" s="21">
        <v>43104390128090</v>
      </c>
    </row>
    <row r="182" spans="1:2" x14ac:dyDescent="0.25">
      <c r="A182" t="s">
        <v>195</v>
      </c>
      <c r="B182" s="21">
        <v>43694270123745</v>
      </c>
    </row>
    <row r="183" spans="1:2" x14ac:dyDescent="0.25">
      <c r="A183" t="s">
        <v>196</v>
      </c>
      <c r="B183" s="21">
        <v>41689240127548</v>
      </c>
    </row>
    <row r="184" spans="1:2" x14ac:dyDescent="0.25">
      <c r="A184" t="s">
        <v>197</v>
      </c>
      <c r="B184" s="21">
        <v>43104390123794</v>
      </c>
    </row>
    <row r="185" spans="1:2" x14ac:dyDescent="0.25">
      <c r="A185" t="s">
        <v>198</v>
      </c>
      <c r="B185" s="21">
        <v>33769430132522</v>
      </c>
    </row>
    <row r="186" spans="1:2" x14ac:dyDescent="0.25">
      <c r="A186" t="s">
        <v>199</v>
      </c>
      <c r="B186" s="21">
        <v>37737910109785</v>
      </c>
    </row>
    <row r="187" spans="1:2" x14ac:dyDescent="0.25">
      <c r="A187" t="s">
        <v>200</v>
      </c>
      <c r="B187" s="21">
        <v>37683380131979</v>
      </c>
    </row>
    <row r="188" spans="1:2" x14ac:dyDescent="0.25">
      <c r="A188" t="s">
        <v>201</v>
      </c>
      <c r="B188" s="21">
        <v>37683386061964</v>
      </c>
    </row>
    <row r="189" spans="1:2" x14ac:dyDescent="0.25">
      <c r="A189" t="s">
        <v>202</v>
      </c>
      <c r="B189" s="21">
        <v>39686270128553</v>
      </c>
    </row>
    <row r="190" spans="1:2" x14ac:dyDescent="0.25">
      <c r="A190" t="s">
        <v>203</v>
      </c>
      <c r="B190" s="21">
        <v>39686270128546</v>
      </c>
    </row>
    <row r="191" spans="1:2" x14ac:dyDescent="0.25">
      <c r="A191" t="s">
        <v>204</v>
      </c>
      <c r="B191" s="21">
        <v>1612000107839</v>
      </c>
    </row>
    <row r="192" spans="1:2" x14ac:dyDescent="0.25">
      <c r="A192" t="s">
        <v>205</v>
      </c>
      <c r="B192" s="21">
        <v>1612000120931</v>
      </c>
    </row>
    <row r="193" spans="1:2" x14ac:dyDescent="0.25">
      <c r="A193" t="s">
        <v>206</v>
      </c>
      <c r="B193" s="21">
        <v>37683380123778</v>
      </c>
    </row>
    <row r="194" spans="1:2" x14ac:dyDescent="0.25">
      <c r="A194" t="s">
        <v>207</v>
      </c>
      <c r="B194" s="21">
        <v>19101990132605</v>
      </c>
    </row>
    <row r="195" spans="1:2" x14ac:dyDescent="0.25">
      <c r="A195" t="s">
        <v>208</v>
      </c>
      <c r="B195" s="21">
        <v>30103060132613</v>
      </c>
    </row>
    <row r="196" spans="1:2" x14ac:dyDescent="0.25">
      <c r="A196" t="s">
        <v>209</v>
      </c>
      <c r="B196" s="21">
        <v>34752830124594</v>
      </c>
    </row>
    <row r="197" spans="1:2" x14ac:dyDescent="0.25">
      <c r="A197" t="s">
        <v>210</v>
      </c>
      <c r="B197" s="21">
        <v>34752830108860</v>
      </c>
    </row>
    <row r="198" spans="1:2" x14ac:dyDescent="0.25">
      <c r="A198" t="s">
        <v>211</v>
      </c>
      <c r="B198" s="21">
        <v>45752670120170</v>
      </c>
    </row>
    <row r="199" spans="1:2" x14ac:dyDescent="0.25">
      <c r="A199" t="s">
        <v>212</v>
      </c>
      <c r="B199" s="21">
        <v>37683380124206</v>
      </c>
    </row>
    <row r="200" spans="1:2" x14ac:dyDescent="0.25">
      <c r="A200" t="s">
        <v>213</v>
      </c>
      <c r="B200" s="21">
        <v>37683380114520</v>
      </c>
    </row>
    <row r="201" spans="1:2" x14ac:dyDescent="0.25">
      <c r="A201" t="s">
        <v>214</v>
      </c>
      <c r="B201" s="21">
        <v>7100740129528</v>
      </c>
    </row>
    <row r="202" spans="1:2" x14ac:dyDescent="0.25">
      <c r="A202" t="s">
        <v>215</v>
      </c>
      <c r="B202" s="21">
        <v>34674390123901</v>
      </c>
    </row>
    <row r="203" spans="1:2" x14ac:dyDescent="0.25">
      <c r="A203" t="s">
        <v>216</v>
      </c>
      <c r="B203" s="21">
        <v>37683380124347</v>
      </c>
    </row>
    <row r="204" spans="1:2" x14ac:dyDescent="0.25">
      <c r="A204" t="s">
        <v>217</v>
      </c>
      <c r="B204" s="21">
        <v>7100740731380</v>
      </c>
    </row>
    <row r="205" spans="1:2" x14ac:dyDescent="0.25">
      <c r="A205" t="s">
        <v>218</v>
      </c>
      <c r="B205" s="21">
        <v>1100170123968</v>
      </c>
    </row>
    <row r="206" spans="1:2" x14ac:dyDescent="0.25">
      <c r="A206" t="s">
        <v>219</v>
      </c>
      <c r="B206" s="21">
        <v>37683386039457</v>
      </c>
    </row>
    <row r="207" spans="1:2" x14ac:dyDescent="0.25">
      <c r="A207" t="s">
        <v>220</v>
      </c>
      <c r="B207" s="21">
        <v>48705320122267</v>
      </c>
    </row>
    <row r="208" spans="1:2" x14ac:dyDescent="0.25">
      <c r="A208" t="s">
        <v>221</v>
      </c>
      <c r="B208" s="21">
        <v>39686760117853</v>
      </c>
    </row>
    <row r="209" spans="1:2" x14ac:dyDescent="0.25">
      <c r="A209" t="s">
        <v>222</v>
      </c>
      <c r="B209" s="21">
        <v>37683380127647</v>
      </c>
    </row>
    <row r="210" spans="1:2" x14ac:dyDescent="0.25">
      <c r="A210" t="s">
        <v>223</v>
      </c>
      <c r="B210" s="21">
        <v>1612590129932</v>
      </c>
    </row>
    <row r="211" spans="1:2" x14ac:dyDescent="0.25">
      <c r="A211" t="s">
        <v>224</v>
      </c>
      <c r="B211" s="21">
        <v>38684786040935</v>
      </c>
    </row>
    <row r="212" spans="1:2" x14ac:dyDescent="0.25">
      <c r="A212" t="s">
        <v>225</v>
      </c>
      <c r="B212" s="21">
        <v>54105466119291</v>
      </c>
    </row>
    <row r="213" spans="1:2" x14ac:dyDescent="0.25">
      <c r="A213" t="s">
        <v>226</v>
      </c>
      <c r="B213" s="21">
        <v>37683380129395</v>
      </c>
    </row>
    <row r="214" spans="1:2" x14ac:dyDescent="0.25">
      <c r="A214" t="s">
        <v>227</v>
      </c>
      <c r="B214" s="21">
        <v>37683380129387</v>
      </c>
    </row>
    <row r="215" spans="1:2" x14ac:dyDescent="0.25">
      <c r="A215" t="s">
        <v>228</v>
      </c>
      <c r="B215" s="21">
        <v>37683380126151</v>
      </c>
    </row>
    <row r="216" spans="1:2" x14ac:dyDescent="0.25">
      <c r="A216" t="s">
        <v>229</v>
      </c>
      <c r="B216" s="21">
        <v>33103300128777</v>
      </c>
    </row>
    <row r="217" spans="1:2" x14ac:dyDescent="0.25">
      <c r="A217" t="s">
        <v>230</v>
      </c>
      <c r="B217" s="21">
        <v>37683380119610</v>
      </c>
    </row>
    <row r="218" spans="1:2" x14ac:dyDescent="0.25">
      <c r="A218" t="s">
        <v>231</v>
      </c>
      <c r="B218" s="21">
        <v>37683386040018</v>
      </c>
    </row>
    <row r="219" spans="1:2" x14ac:dyDescent="0.25">
      <c r="A219" t="s">
        <v>232</v>
      </c>
      <c r="B219" s="21">
        <v>36677770124214</v>
      </c>
    </row>
    <row r="220" spans="1:2" x14ac:dyDescent="0.25">
      <c r="A220" t="s">
        <v>233</v>
      </c>
      <c r="B220" s="21">
        <v>37680230124321</v>
      </c>
    </row>
    <row r="221" spans="1:2" x14ac:dyDescent="0.25">
      <c r="A221" t="s">
        <v>234</v>
      </c>
      <c r="B221" s="21">
        <v>37683380108548</v>
      </c>
    </row>
    <row r="222" spans="1:2" x14ac:dyDescent="0.25">
      <c r="A222" t="s">
        <v>235</v>
      </c>
      <c r="B222" s="21">
        <v>36679590114256</v>
      </c>
    </row>
    <row r="223" spans="1:2" x14ac:dyDescent="0.25">
      <c r="A223" t="s">
        <v>236</v>
      </c>
      <c r="B223" s="21">
        <v>37683380118083</v>
      </c>
    </row>
    <row r="224" spans="1:2" x14ac:dyDescent="0.25">
      <c r="A224" t="s">
        <v>237</v>
      </c>
      <c r="B224" s="21">
        <v>31668450121418</v>
      </c>
    </row>
    <row r="225" spans="1:2" x14ac:dyDescent="0.25">
      <c r="A225" t="s">
        <v>238</v>
      </c>
      <c r="B225" s="21">
        <v>48705730129494</v>
      </c>
    </row>
    <row r="226" spans="1:2" x14ac:dyDescent="0.25">
      <c r="A226" t="s">
        <v>239</v>
      </c>
      <c r="B226" s="21">
        <v>37683380126730</v>
      </c>
    </row>
    <row r="227" spans="1:2" x14ac:dyDescent="0.25">
      <c r="A227" t="s">
        <v>240</v>
      </c>
      <c r="B227" s="21">
        <v>37683386039812</v>
      </c>
    </row>
    <row r="228" spans="1:2" x14ac:dyDescent="0.25">
      <c r="A228" t="s">
        <v>241</v>
      </c>
      <c r="B228" s="21">
        <v>37683380101345</v>
      </c>
    </row>
    <row r="229" spans="1:2" x14ac:dyDescent="0.25">
      <c r="A229" t="s">
        <v>242</v>
      </c>
      <c r="B229" s="21">
        <v>37683380106799</v>
      </c>
    </row>
    <row r="230" spans="1:2" x14ac:dyDescent="0.25">
      <c r="A230" t="s">
        <v>243</v>
      </c>
      <c r="B230" s="21">
        <v>19764970115725</v>
      </c>
    </row>
    <row r="231" spans="1:2" x14ac:dyDescent="0.25">
      <c r="A231" t="s">
        <v>244</v>
      </c>
      <c r="B231" s="21">
        <v>37684113731304</v>
      </c>
    </row>
    <row r="232" spans="1:2" x14ac:dyDescent="0.25">
      <c r="A232" t="s">
        <v>245</v>
      </c>
      <c r="B232" s="21">
        <v>37683386113211</v>
      </c>
    </row>
    <row r="233" spans="1:2" x14ac:dyDescent="0.25">
      <c r="A233" t="s">
        <v>246</v>
      </c>
      <c r="B233" s="21">
        <v>38767520123505</v>
      </c>
    </row>
    <row r="234" spans="1:2" x14ac:dyDescent="0.25">
      <c r="A234" t="s">
        <v>247</v>
      </c>
      <c r="B234" s="21">
        <v>37683386115570</v>
      </c>
    </row>
    <row r="235" spans="1:2" x14ac:dyDescent="0.25">
      <c r="A235" t="s">
        <v>248</v>
      </c>
      <c r="B235" s="21">
        <v>1612596117972</v>
      </c>
    </row>
    <row r="236" spans="1:2" x14ac:dyDescent="0.25">
      <c r="A236" t="s">
        <v>249</v>
      </c>
      <c r="B236" s="21">
        <v>45752676117840</v>
      </c>
    </row>
    <row r="237" spans="1:2" x14ac:dyDescent="0.25">
      <c r="A237" t="s">
        <v>250</v>
      </c>
      <c r="B237" s="21">
        <v>1612590130617</v>
      </c>
    </row>
    <row r="238" spans="1:2" x14ac:dyDescent="0.25">
      <c r="A238" t="s">
        <v>251</v>
      </c>
      <c r="B238" s="21">
        <v>1612593030772</v>
      </c>
    </row>
    <row r="239" spans="1:2" x14ac:dyDescent="0.25">
      <c r="A239" t="s">
        <v>252</v>
      </c>
      <c r="B239" s="21">
        <v>42769500132894</v>
      </c>
    </row>
    <row r="240" spans="1:2" x14ac:dyDescent="0.25">
      <c r="A240" t="s">
        <v>253</v>
      </c>
      <c r="B240" s="21">
        <v>38769190132159</v>
      </c>
    </row>
    <row r="241" spans="1:2" x14ac:dyDescent="0.25">
      <c r="A241" t="s">
        <v>254</v>
      </c>
      <c r="B241" s="21">
        <v>19648570125377</v>
      </c>
    </row>
    <row r="242" spans="1:2" x14ac:dyDescent="0.25">
      <c r="A242" t="s">
        <v>255</v>
      </c>
      <c r="B242" s="21">
        <v>58727360121632</v>
      </c>
    </row>
    <row r="243" spans="1:2" x14ac:dyDescent="0.25">
      <c r="A243" t="s">
        <v>256</v>
      </c>
      <c r="B243" s="21">
        <v>34769350132480</v>
      </c>
    </row>
    <row r="244" spans="1:2" x14ac:dyDescent="0.25">
      <c r="A244" t="s">
        <v>257</v>
      </c>
      <c r="B244" s="21">
        <v>37683383731189</v>
      </c>
    </row>
    <row r="245" spans="1:2" x14ac:dyDescent="0.25">
      <c r="A245" t="s">
        <v>258</v>
      </c>
      <c r="B245" s="21">
        <v>45752670115345</v>
      </c>
    </row>
    <row r="246" spans="1:2" x14ac:dyDescent="0.25">
      <c r="A246" t="s">
        <v>259</v>
      </c>
      <c r="B246" s="21">
        <v>45104540132944</v>
      </c>
    </row>
    <row r="247" spans="1:2" x14ac:dyDescent="0.25">
      <c r="A247" t="s">
        <v>260</v>
      </c>
      <c r="B247" s="21">
        <v>49708470119750</v>
      </c>
    </row>
    <row r="248" spans="1:2" x14ac:dyDescent="0.25">
      <c r="A248" t="s">
        <v>261</v>
      </c>
      <c r="B248" s="21">
        <v>1612590131896</v>
      </c>
    </row>
    <row r="249" spans="1:2" x14ac:dyDescent="0.25">
      <c r="A249" t="s">
        <v>262</v>
      </c>
      <c r="B249" s="21">
        <v>30103060126037</v>
      </c>
    </row>
    <row r="250" spans="1:2" x14ac:dyDescent="0.25">
      <c r="A250" t="s">
        <v>263</v>
      </c>
      <c r="B250" s="21">
        <v>30666216085328</v>
      </c>
    </row>
    <row r="251" spans="1:2" x14ac:dyDescent="0.25">
      <c r="A251" t="s">
        <v>264</v>
      </c>
      <c r="B251" s="21">
        <v>19756971996693</v>
      </c>
    </row>
    <row r="252" spans="1:2" x14ac:dyDescent="0.25">
      <c r="A252" t="s">
        <v>265</v>
      </c>
      <c r="B252" s="21">
        <v>36750440107516</v>
      </c>
    </row>
    <row r="253" spans="1:2" x14ac:dyDescent="0.25">
      <c r="A253" t="s">
        <v>266</v>
      </c>
      <c r="B253" s="21">
        <v>43104390124065</v>
      </c>
    </row>
    <row r="254" spans="1:2" x14ac:dyDescent="0.25">
      <c r="A254" t="s">
        <v>267</v>
      </c>
      <c r="B254" s="21">
        <v>33751760120204</v>
      </c>
    </row>
    <row r="255" spans="1:2" x14ac:dyDescent="0.25">
      <c r="A255" t="s">
        <v>268</v>
      </c>
      <c r="B255" s="21">
        <v>7768100125815</v>
      </c>
    </row>
    <row r="256" spans="1:2" x14ac:dyDescent="0.25">
      <c r="A256" t="s">
        <v>269</v>
      </c>
      <c r="B256" s="21">
        <v>33751926112551</v>
      </c>
    </row>
    <row r="257" spans="1:2" x14ac:dyDescent="0.25">
      <c r="A257" t="s">
        <v>270</v>
      </c>
      <c r="B257" s="21">
        <v>34674390106898</v>
      </c>
    </row>
    <row r="258" spans="1:2" x14ac:dyDescent="0.25">
      <c r="A258" t="s">
        <v>271</v>
      </c>
      <c r="B258" s="21">
        <v>38769270132183</v>
      </c>
    </row>
    <row r="259" spans="1:2" x14ac:dyDescent="0.25">
      <c r="A259" t="s">
        <v>272</v>
      </c>
      <c r="B259" s="21">
        <v>37769010131193</v>
      </c>
    </row>
    <row r="260" spans="1:2" x14ac:dyDescent="0.25">
      <c r="A260" t="s">
        <v>273</v>
      </c>
      <c r="B260" s="21">
        <v>42691120124255</v>
      </c>
    </row>
    <row r="261" spans="1:2" x14ac:dyDescent="0.25">
      <c r="A261" t="s">
        <v>274</v>
      </c>
      <c r="B261" s="21">
        <v>37683380118000</v>
      </c>
    </row>
    <row r="262" spans="1:2" x14ac:dyDescent="0.25">
      <c r="A262" t="s">
        <v>275</v>
      </c>
      <c r="B262" s="21">
        <v>1100170125567</v>
      </c>
    </row>
    <row r="263" spans="1:2" x14ac:dyDescent="0.25">
      <c r="A263" t="s">
        <v>276</v>
      </c>
      <c r="B263" s="21">
        <v>10621660106740</v>
      </c>
    </row>
    <row r="264" spans="1:2" x14ac:dyDescent="0.25">
      <c r="A264" t="s">
        <v>277</v>
      </c>
      <c r="B264" s="21">
        <v>7616630130930</v>
      </c>
    </row>
    <row r="265" spans="1:2" x14ac:dyDescent="0.25">
      <c r="A265" t="s">
        <v>278</v>
      </c>
      <c r="B265" s="21">
        <v>1100170124172</v>
      </c>
    </row>
  </sheetData>
  <sheetProtection algorithmName="SHA-512" hashValue="jlda2U7H8GNqXptehx8d4/SnWFoHEu6hlWhHY3uGP9PlOFVFmaCGVKf4tmu7BIkXeem0gnefv2Oa16AXUWdmrg==" saltValue="6/qiJ4UZt0QmKH5vDUocj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Reallocation</vt:lpstr>
      <vt:lpstr>Detail Data Income</vt:lpstr>
      <vt:lpstr>Schools</vt:lpstr>
      <vt:lpstr>'Income Reallocation'!Print_Area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Finnell</dc:creator>
  <cp:lastModifiedBy>Erin Finnell</cp:lastModifiedBy>
  <dcterms:created xsi:type="dcterms:W3CDTF">2016-08-11T23:06:17Z</dcterms:created>
  <dcterms:modified xsi:type="dcterms:W3CDTF">2016-08-11T23:10:14Z</dcterms:modified>
</cp:coreProperties>
</file>